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ltman\Desktop\"/>
    </mc:Choice>
  </mc:AlternateContent>
  <xr:revisionPtr revIDLastSave="0" documentId="13_ncr:1_{11FE617E-E302-4908-A169-29A7CA85B468}" xr6:coauthVersionLast="47" xr6:coauthVersionMax="47" xr10:uidLastSave="{00000000-0000-0000-0000-000000000000}"/>
  <bookViews>
    <workbookView xWindow="-27570" yWindow="735" windowWidth="27615" windowHeight="14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1" l="1"/>
  <c r="H35" i="1"/>
  <c r="H61" i="1" l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G52" i="1"/>
  <c r="G51" i="1"/>
  <c r="H51" i="1" s="1"/>
  <c r="G50" i="1"/>
  <c r="H50" i="1" s="1"/>
  <c r="G49" i="1"/>
  <c r="H49" i="1" s="1"/>
  <c r="G48" i="1"/>
  <c r="H48" i="1" s="1"/>
  <c r="G47" i="1"/>
  <c r="H47" i="1" s="1"/>
  <c r="G45" i="1"/>
  <c r="H45" i="1" s="1"/>
  <c r="G43" i="1"/>
  <c r="H43" i="1" s="1"/>
  <c r="G38" i="1"/>
  <c r="H60" i="1"/>
  <c r="H53" i="1"/>
  <c r="H52" i="1"/>
  <c r="G46" i="1"/>
  <c r="H46" i="1" s="1"/>
  <c r="G44" i="1"/>
  <c r="H44" i="1" s="1"/>
  <c r="G42" i="1"/>
  <c r="H42" i="1" s="1"/>
  <c r="G41" i="1"/>
  <c r="H41" i="1" s="1"/>
  <c r="G40" i="1"/>
  <c r="H40" i="1" s="1"/>
  <c r="G39" i="1"/>
  <c r="H39" i="1" s="1"/>
  <c r="G32" i="1" l="1"/>
  <c r="G33" i="1"/>
  <c r="G34" i="1"/>
  <c r="G24" i="1" l="1"/>
  <c r="H24" i="1" s="1"/>
  <c r="G22" i="1"/>
  <c r="H22" i="1" s="1"/>
  <c r="G25" i="1" l="1"/>
  <c r="H25" i="1" s="1"/>
  <c r="G26" i="1"/>
  <c r="H26" i="1" s="1"/>
  <c r="G9" i="1"/>
  <c r="H9" i="1" s="1"/>
  <c r="G11" i="1" l="1"/>
  <c r="H11" i="1" s="1"/>
  <c r="G14" i="1"/>
  <c r="H14" i="1" s="1"/>
  <c r="G30" i="1"/>
  <c r="H30" i="1" s="1"/>
  <c r="G31" i="1"/>
  <c r="H31" i="1" s="1"/>
  <c r="G29" i="1"/>
  <c r="H29" i="1" s="1"/>
  <c r="G28" i="1"/>
  <c r="H28" i="1" s="1"/>
  <c r="H38" i="1" l="1"/>
  <c r="G8" i="1"/>
  <c r="H8" i="1" s="1"/>
  <c r="H33" i="1"/>
  <c r="G6" i="1"/>
  <c r="H6" i="1" s="1"/>
  <c r="G7" i="1"/>
  <c r="H7" i="1" s="1"/>
  <c r="G10" i="1"/>
  <c r="H10" i="1" s="1"/>
  <c r="G12" i="1"/>
  <c r="H12" i="1" s="1"/>
  <c r="G13" i="1"/>
  <c r="H13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3" i="1"/>
  <c r="H23" i="1" s="1"/>
  <c r="G27" i="1"/>
  <c r="H27" i="1" s="1"/>
  <c r="H32" i="1"/>
  <c r="H34" i="1"/>
  <c r="H2" i="1" l="1"/>
  <c r="H3" i="1" l="1"/>
  <c r="I2" i="1"/>
</calcChain>
</file>

<file path=xl/sharedStrings.xml><?xml version="1.0" encoding="utf-8"?>
<sst xmlns="http://schemas.openxmlformats.org/spreadsheetml/2006/main" count="219" uniqueCount="167">
  <si>
    <t>Part Number</t>
  </si>
  <si>
    <t>Description</t>
  </si>
  <si>
    <t>SMC SIDE WALLS;23X74;L/R</t>
  </si>
  <si>
    <t>SMC SIDE WALLS;24X62;L/R</t>
  </si>
  <si>
    <t>SMC SIDE WALLS;27X74;L/R</t>
  </si>
  <si>
    <t>SMC SHOWER PAN;32X32;</t>
  </si>
  <si>
    <t>SMC SHOWER WALL;32X74;BACK</t>
  </si>
  <si>
    <t>SMC SHOWER PAN;36X36;</t>
  </si>
  <si>
    <t>SMC SHOWER WALL;36X74;BACK</t>
  </si>
  <si>
    <t>SMC SHOWER PAN;42X42;</t>
  </si>
  <si>
    <t>SMC SHOWER PAN;48X34;</t>
  </si>
  <si>
    <t>SMC SHOWER WALL;48X74;BACK</t>
  </si>
  <si>
    <t>SMC SHOWER WALL;60X62;BACK</t>
  </si>
  <si>
    <t>SMC SHOWER WALL;60X74;BACK</t>
  </si>
  <si>
    <t>Order QTY</t>
  </si>
  <si>
    <t>Full Truck</t>
  </si>
  <si>
    <t>Load QTY</t>
  </si>
  <si>
    <t>Magic Number</t>
  </si>
  <si>
    <t>Current Load</t>
  </si>
  <si>
    <t>Shared w/Model</t>
  </si>
  <si>
    <t>Difference</t>
  </si>
  <si>
    <t>Direct</t>
  </si>
  <si>
    <t>Direct Load</t>
  </si>
  <si>
    <r>
      <t xml:space="preserve">If 'Current Load' is displayed in a </t>
    </r>
    <r>
      <rPr>
        <b/>
        <sz val="10"/>
        <color indexed="30"/>
        <rFont val="Arial"/>
        <family val="2"/>
      </rPr>
      <t>BLUE</t>
    </r>
    <r>
      <rPr>
        <sz val="10"/>
        <rFont val="Arial"/>
        <family val="2"/>
      </rPr>
      <t xml:space="preserve"> Box, then your shipment qualifies as a FULL Load.</t>
    </r>
  </si>
  <si>
    <t>SMC SHWR WALL;60X62;BACK w/No Center Shelf</t>
  </si>
  <si>
    <t>Std. Pack</t>
  </si>
  <si>
    <t>SMC SIDE WALLS;35x62;L/R</t>
  </si>
  <si>
    <t>SMC SIDE WALLS;29x62;L/R</t>
  </si>
  <si>
    <t>SMC SHOWER PAN;60x34</t>
  </si>
  <si>
    <t>SMC SIDE WALLS;25x62;L/R</t>
  </si>
  <si>
    <t>2374CSW</t>
  </si>
  <si>
    <t>2462CSWAF</t>
  </si>
  <si>
    <t>2462CSW</t>
  </si>
  <si>
    <t>2562CSW</t>
  </si>
  <si>
    <t>2774CSW</t>
  </si>
  <si>
    <t>2962CSW</t>
  </si>
  <si>
    <t>3232CPAN</t>
  </si>
  <si>
    <t>3274CBW</t>
  </si>
  <si>
    <t>3636CPAN</t>
  </si>
  <si>
    <t>3562CSW</t>
  </si>
  <si>
    <t>3674CBW</t>
  </si>
  <si>
    <t>4242CPAN</t>
  </si>
  <si>
    <t>4834CPAN</t>
  </si>
  <si>
    <t>4874CBW</t>
  </si>
  <si>
    <t>6034CPAN</t>
  </si>
  <si>
    <t>6062CBW2</t>
  </si>
  <si>
    <t>6062CBW</t>
  </si>
  <si>
    <t>6074CBW</t>
  </si>
  <si>
    <t>6030CPANL/R</t>
  </si>
  <si>
    <t>SMC SHOWER PAN;60X30;LEFT/RIGHT</t>
  </si>
  <si>
    <t>6030CTL/R</t>
  </si>
  <si>
    <t>SMC TUB;60X30;LEFT/RIGHT</t>
  </si>
  <si>
    <t>6030CTML/R</t>
  </si>
  <si>
    <t>SMC TUB;60X30;LEFT/RIGHT AFR</t>
  </si>
  <si>
    <t>6030CTMML/R</t>
  </si>
  <si>
    <t>6032CTMINL/R</t>
  </si>
  <si>
    <t>SMC TUB;60x32 Minimalist; LEFT/RIGHT</t>
  </si>
  <si>
    <t>6032CTMML/R</t>
  </si>
  <si>
    <t>SMC TUB;60X32 Minimalist;LEFT/RIGHT AFR</t>
  </si>
  <si>
    <t>6036CTL/R</t>
  </si>
  <si>
    <t>SMC TUB;60X36;LEFT/RIGHT</t>
  </si>
  <si>
    <t>6036CTML/R</t>
  </si>
  <si>
    <t>SMC TUB;60X36;LEFT/RIGHT, AFR</t>
  </si>
  <si>
    <t>6042CTL/R</t>
  </si>
  <si>
    <t>SMC TUB;60X42;LEFT/RIGHT</t>
  </si>
  <si>
    <t>6042CTML/R</t>
  </si>
  <si>
    <t>SMC TUB;60X42;LEFT/RIGHT, AFR</t>
  </si>
  <si>
    <t>F6030CTS2L/R</t>
  </si>
  <si>
    <t>6030CTMINL/R</t>
  </si>
  <si>
    <t>SMC TUB;Minimalist, 60X30;LEFT/RIGHT</t>
  </si>
  <si>
    <t>SMC TUB;60X30 Minimalist;LEFT/RIGHT AFR</t>
  </si>
  <si>
    <t>SMC SIDE WALLS:24x62;L/R AIP w/ bars installed</t>
  </si>
  <si>
    <t>3232CS</t>
  </si>
  <si>
    <t>3232CPAN - 3274CBW - 2374CSW</t>
  </si>
  <si>
    <t>3636CS</t>
  </si>
  <si>
    <t>3636CPAN - 3674CBW - 2774CSW</t>
  </si>
  <si>
    <t>4834CS</t>
  </si>
  <si>
    <t>4834CPAN - 4874CBW - 2774CSW</t>
  </si>
  <si>
    <t>6030CSL/R</t>
  </si>
  <si>
    <t>6030CPANL/R - 6074CBW - 2774CSW</t>
  </si>
  <si>
    <t>6034CS</t>
  </si>
  <si>
    <t>6034CPAN - 6074CBW - 2774CSW</t>
  </si>
  <si>
    <t>6030CTSL/R</t>
  </si>
  <si>
    <t>6030CTL/R - 6062CBW - 2462CSW</t>
  </si>
  <si>
    <t>6030CTSML/R</t>
  </si>
  <si>
    <t>6030CTML/R - 6062CBW - 2462CSW</t>
  </si>
  <si>
    <t>6030CTS2L/R</t>
  </si>
  <si>
    <t>6030CTL/R - 6062CBW2 - 2462CSW</t>
  </si>
  <si>
    <t>6030CTSM2L/R</t>
  </si>
  <si>
    <t>6030CTML/R - 6062CBW2 - 2462CSW</t>
  </si>
  <si>
    <t>6036CTSR/L</t>
  </si>
  <si>
    <t>6036CTL/R - 6062CBW - 2962CSW</t>
  </si>
  <si>
    <t xml:space="preserve">6036CTSML/R </t>
  </si>
  <si>
    <t>6036CTML/R - 6062CBW - 2962CSW</t>
  </si>
  <si>
    <t>6036CTSM2L/R</t>
  </si>
  <si>
    <t>6036CTML/R - 6062CBW2 - 2962CSW</t>
  </si>
  <si>
    <t xml:space="preserve">6042CTSL/R </t>
  </si>
  <si>
    <t>6042CTL/R - 6062CBW - 3562CSW</t>
  </si>
  <si>
    <t>6042CTSML/R</t>
  </si>
  <si>
    <t>6042CTML/R - 6062CBW - 3562CSW</t>
  </si>
  <si>
    <t>6042CTS2L/R</t>
  </si>
  <si>
    <t>6042CTL/R - 6062CBW2 - 3562CSW</t>
  </si>
  <si>
    <t>6042CTSM2L/R</t>
  </si>
  <si>
    <t>6042CTML/R - 6062CBW2 - 3562CSW</t>
  </si>
  <si>
    <t>6030CTSMINL/R</t>
  </si>
  <si>
    <t>6030CTMINL/R - 6062CBW - 2462CSW</t>
  </si>
  <si>
    <t>6030CTSMIN2L/R</t>
  </si>
  <si>
    <t>6030CTMINL/R - 6062CBW2 - 2462CSW</t>
  </si>
  <si>
    <t>6030CTSMM2L/R</t>
  </si>
  <si>
    <t>6030CTMML/R - 6062CBW2 - 2462CSW</t>
  </si>
  <si>
    <t>6032CTSMINL/R</t>
  </si>
  <si>
    <t>6032CTMINL/R - 6062CBW - 2562CSW</t>
  </si>
  <si>
    <t>6032CTSMML/R</t>
  </si>
  <si>
    <t>6032CTMML/R - 6062CBW - 2562CSW</t>
  </si>
  <si>
    <t>6032CTSMIN2L/R</t>
  </si>
  <si>
    <t>6032CTMINL/R - 6062CBW2 - 2562CSW</t>
  </si>
  <si>
    <t>6032CTSMM2L/R</t>
  </si>
  <si>
    <t>6032CTMML/R - 6062CBW2 - 2562CSW</t>
  </si>
  <si>
    <t xml:space="preserve">Assemblies </t>
  </si>
  <si>
    <t>6030CTL/R - 2462CSWAF - 6062CBW2AF</t>
  </si>
  <si>
    <t>Internal Code</t>
  </si>
  <si>
    <t xml:space="preserve">Cube </t>
  </si>
  <si>
    <r>
      <t xml:space="preserve">If 'Current Load' displays in a </t>
    </r>
    <r>
      <rPr>
        <b/>
        <sz val="10"/>
        <color indexed="10"/>
        <rFont val="Arial"/>
        <family val="2"/>
      </rPr>
      <t>RED</t>
    </r>
    <r>
      <rPr>
        <sz val="10"/>
        <rFont val="Arial"/>
        <family val="2"/>
      </rPr>
      <t xml:space="preserve"> box, then your shipment does not qualify for Full load pricing.</t>
    </r>
  </si>
  <si>
    <t>C/G</t>
  </si>
  <si>
    <t>C</t>
  </si>
  <si>
    <t>G</t>
  </si>
  <si>
    <r>
      <t>Truck Load A</t>
    </r>
    <r>
      <rPr>
        <sz val="12"/>
        <rFont val="Calibri"/>
        <family val="2"/>
      </rPr>
      <t>²</t>
    </r>
    <r>
      <rPr>
        <sz val="12"/>
        <rFont val="Arial"/>
        <family val="2"/>
      </rPr>
      <t xml:space="preserve"> Quantities</t>
    </r>
  </si>
  <si>
    <t>2562CSWAF</t>
  </si>
  <si>
    <t>SMC SIDE WALLS; 25x62;L/R AIP; BARS</t>
  </si>
  <si>
    <t>60CBWAF</t>
  </si>
  <si>
    <t xml:space="preserve">SMC B-WALL; 60x62; AIP; BARS TALL </t>
  </si>
  <si>
    <t>as of 1-16-19</t>
  </si>
  <si>
    <t>2374CSWA</t>
  </si>
  <si>
    <t>2462CSWA</t>
  </si>
  <si>
    <t>2562CSWA</t>
  </si>
  <si>
    <t>2774CSWA</t>
  </si>
  <si>
    <t>2962CSWA</t>
  </si>
  <si>
    <t>3274CBWA</t>
  </si>
  <si>
    <t>3562CSWA</t>
  </si>
  <si>
    <t>3674CBWA</t>
  </si>
  <si>
    <t>4874CBWA</t>
  </si>
  <si>
    <t>6062CBWA</t>
  </si>
  <si>
    <t>6074CBWA</t>
  </si>
  <si>
    <t>3232CSA</t>
  </si>
  <si>
    <t>3636CSA</t>
  </si>
  <si>
    <t>4834CSA</t>
  </si>
  <si>
    <t>6262CBW2A</t>
  </si>
  <si>
    <t>6030CSAL/R</t>
  </si>
  <si>
    <t>6034CSA</t>
  </si>
  <si>
    <t>6030CTSAL/R</t>
  </si>
  <si>
    <t>6042CTSAL/R</t>
  </si>
  <si>
    <t>6030CTSMAL/R</t>
  </si>
  <si>
    <t>6030CTS2AL/R</t>
  </si>
  <si>
    <t>6030CTSM2AL/R</t>
  </si>
  <si>
    <t>6036CTSAR/L</t>
  </si>
  <si>
    <t>6036CTSMAL/R</t>
  </si>
  <si>
    <t>6036CTSM2AL/R</t>
  </si>
  <si>
    <t>6042CTSMAL/R</t>
  </si>
  <si>
    <t>6042CTS2AL/R</t>
  </si>
  <si>
    <t>6042CTSM2AL/R</t>
  </si>
  <si>
    <t>6030CTSMINAL/R</t>
  </si>
  <si>
    <t>6030CTSMIN2AL/R</t>
  </si>
  <si>
    <t>6030CTSMM2AL/R</t>
  </si>
  <si>
    <t>6032CTSMINAL/R</t>
  </si>
  <si>
    <t>6032CTSMMAL/R</t>
  </si>
  <si>
    <t>6032CTSMIN2AL/R</t>
  </si>
  <si>
    <t>6032CTSMM2AL/R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</si>
</sst>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color indexed="4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4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30"/>
      <name val="Arial"/>
      <family val="2"/>
    </font>
    <font>
      <b/>
      <sz val="12"/>
      <color indexed="48"/>
      <name val="Arial"/>
      <family val="2"/>
    </font>
    <font>
      <sz val="10"/>
      <color theme="3" tint="0.39997558519241921"/>
      <name val="Arial"/>
      <family val="2"/>
    </font>
    <font>
      <sz val="12"/>
      <name val="Calibri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/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2" fontId="5" fillId="0" borderId="0" xfId="0" applyNumberFormat="1" applyFont="1"/>
    <xf numFmtId="2" fontId="4" fillId="0" borderId="0" xfId="0" applyNumberFormat="1" applyFont="1"/>
    <xf numFmtId="164" fontId="6" fillId="0" borderId="0" xfId="0" applyNumberFormat="1" applyFont="1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2" fontId="4" fillId="0" borderId="0" xfId="0" applyNumberFormat="1" applyFont="1" applyBorder="1"/>
    <xf numFmtId="2" fontId="0" fillId="0" borderId="0" xfId="0" applyNumberFormat="1" applyFill="1"/>
    <xf numFmtId="0" fontId="4" fillId="2" borderId="0" xfId="0" applyFont="1" applyFill="1"/>
    <xf numFmtId="2" fontId="4" fillId="2" borderId="0" xfId="0" applyNumberFormat="1" applyFont="1" applyFill="1"/>
    <xf numFmtId="2" fontId="7" fillId="0" borderId="0" xfId="0" applyNumberFormat="1" applyFont="1"/>
    <xf numFmtId="2" fontId="1" fillId="0" borderId="1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1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2" fontId="4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9" fontId="7" fillId="0" borderId="0" xfId="1" applyFont="1" applyAlignment="1">
      <alignment wrapText="1"/>
    </xf>
  </cellXfs>
  <cellStyles count="2">
    <cellStyle name="Normal" xfId="0" builtinId="0"/>
    <cellStyle name="Percent" xfId="1" builtinId="5"/>
  </cellStyles>
  <dxfs count="3">
    <dxf>
      <font>
        <color theme="1"/>
        <name val="Cambria"/>
        <scheme val="none"/>
      </font>
      <fill>
        <patternFill>
          <bgColor rgb="FFFF0000"/>
        </patternFill>
      </fill>
    </dxf>
    <dxf>
      <font>
        <color theme="1"/>
        <name val="Cambria"/>
        <scheme val="none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abSelected="1" zoomScale="115" zoomScaleNormal="115" workbookViewId="0">
      <pane ySplit="5" topLeftCell="A6" activePane="bottomLeft" state="frozen"/>
      <selection pane="bottomLeft" activeCell="E29" sqref="E29"/>
    </sheetView>
  </sheetViews>
  <sheetFormatPr defaultRowHeight="12.75" x14ac:dyDescent="0.2"/>
  <cols>
    <col min="1" max="1" width="11.85546875" style="3" customWidth="1"/>
    <col min="2" max="2" width="8.7109375" style="3" customWidth="1"/>
    <col min="3" max="3" width="15.42578125" style="3" customWidth="1"/>
    <col min="4" max="4" width="9.42578125" style="3" customWidth="1"/>
    <col min="5" max="5" width="43.85546875" customWidth="1"/>
    <col min="6" max="6" width="17.5703125" style="3" customWidth="1"/>
    <col min="7" max="7" width="8.42578125" style="2" customWidth="1"/>
    <col min="8" max="8" width="12.28515625" style="2" bestFit="1" customWidth="1"/>
    <col min="9" max="9" width="80.28515625" customWidth="1"/>
  </cols>
  <sheetData>
    <row r="1" spans="1:15" ht="46.5" x14ac:dyDescent="0.25">
      <c r="A1" s="25" t="s">
        <v>126</v>
      </c>
      <c r="F1" s="32" t="s">
        <v>17</v>
      </c>
      <c r="G1" s="6"/>
      <c r="H1" s="7">
        <v>420</v>
      </c>
      <c r="I1" s="10" t="s">
        <v>122</v>
      </c>
      <c r="J1" s="9"/>
      <c r="K1" s="9"/>
      <c r="L1" s="9"/>
      <c r="M1" s="9"/>
      <c r="N1" s="9"/>
      <c r="O1" s="9"/>
    </row>
    <row r="2" spans="1:15" ht="15.75" x14ac:dyDescent="0.25">
      <c r="A2" s="26" t="s">
        <v>131</v>
      </c>
      <c r="F2" s="33" t="s">
        <v>18</v>
      </c>
      <c r="H2" s="12">
        <f>SUM(H6:H62)</f>
        <v>0</v>
      </c>
      <c r="I2" s="35">
        <f>H2/H1</f>
        <v>0</v>
      </c>
      <c r="J2" s="9"/>
      <c r="K2" s="9"/>
      <c r="L2" s="9"/>
      <c r="M2" s="9"/>
      <c r="N2" s="9"/>
      <c r="O2" s="9"/>
    </row>
    <row r="3" spans="1:15" ht="25.5" customHeight="1" x14ac:dyDescent="0.2">
      <c r="B3" s="4" t="s">
        <v>21</v>
      </c>
      <c r="F3" s="34" t="s">
        <v>20</v>
      </c>
      <c r="H3" s="8">
        <f>H1-H2</f>
        <v>420</v>
      </c>
      <c r="I3" s="11" t="s">
        <v>23</v>
      </c>
    </row>
    <row r="4" spans="1:15" x14ac:dyDescent="0.2">
      <c r="B4" s="4" t="s">
        <v>15</v>
      </c>
      <c r="H4" s="18" t="s">
        <v>25</v>
      </c>
    </row>
    <row r="5" spans="1:15" ht="26.25" thickBot="1" x14ac:dyDescent="0.25">
      <c r="A5" s="5" t="s">
        <v>14</v>
      </c>
      <c r="B5" s="5" t="s">
        <v>16</v>
      </c>
      <c r="C5" s="5" t="s">
        <v>0</v>
      </c>
      <c r="D5" s="24" t="s">
        <v>120</v>
      </c>
      <c r="E5" s="1" t="s">
        <v>1</v>
      </c>
      <c r="F5" s="5" t="s">
        <v>19</v>
      </c>
      <c r="G5" s="17" t="s">
        <v>121</v>
      </c>
      <c r="H5" s="17" t="s">
        <v>22</v>
      </c>
    </row>
    <row r="6" spans="1:15" x14ac:dyDescent="0.2">
      <c r="A6" s="21"/>
      <c r="B6" s="3">
        <v>608</v>
      </c>
      <c r="C6" s="28" t="s">
        <v>30</v>
      </c>
      <c r="D6" s="20" t="s">
        <v>124</v>
      </c>
      <c r="E6" t="s">
        <v>2</v>
      </c>
      <c r="F6" s="20" t="s">
        <v>132</v>
      </c>
      <c r="G6" s="2">
        <f>420/B6</f>
        <v>0.69078947368421051</v>
      </c>
      <c r="H6" s="13">
        <f t="shared" ref="H6:H34" si="0">A6*G6</f>
        <v>0</v>
      </c>
    </row>
    <row r="7" spans="1:15" x14ac:dyDescent="0.2">
      <c r="A7" s="21"/>
      <c r="B7" s="3">
        <v>760</v>
      </c>
      <c r="C7" s="28" t="s">
        <v>32</v>
      </c>
      <c r="D7" s="20" t="s">
        <v>124</v>
      </c>
      <c r="E7" t="s">
        <v>3</v>
      </c>
      <c r="F7" s="20" t="s">
        <v>133</v>
      </c>
      <c r="G7" s="2">
        <f>420/B7</f>
        <v>0.55263157894736847</v>
      </c>
      <c r="H7" s="13">
        <f t="shared" si="0"/>
        <v>0</v>
      </c>
    </row>
    <row r="8" spans="1:15" x14ac:dyDescent="0.2">
      <c r="A8" s="21"/>
      <c r="B8" s="3">
        <v>700</v>
      </c>
      <c r="C8" s="29" t="s">
        <v>31</v>
      </c>
      <c r="D8" s="20" t="s">
        <v>124</v>
      </c>
      <c r="E8" s="11" t="s">
        <v>71</v>
      </c>
      <c r="F8" s="20"/>
      <c r="G8" s="2">
        <f t="shared" ref="G8:G46" si="1">420/B8</f>
        <v>0.6</v>
      </c>
      <c r="H8" s="13">
        <f t="shared" si="0"/>
        <v>0</v>
      </c>
    </row>
    <row r="9" spans="1:15" x14ac:dyDescent="0.2">
      <c r="A9" s="21"/>
      <c r="B9" s="3">
        <v>650</v>
      </c>
      <c r="C9" s="30" t="s">
        <v>33</v>
      </c>
      <c r="D9" s="20" t="s">
        <v>125</v>
      </c>
      <c r="E9" t="s">
        <v>29</v>
      </c>
      <c r="F9" s="20" t="s">
        <v>134</v>
      </c>
      <c r="G9" s="2">
        <f t="shared" si="1"/>
        <v>0.64615384615384619</v>
      </c>
      <c r="H9" s="13">
        <f t="shared" si="0"/>
        <v>0</v>
      </c>
    </row>
    <row r="10" spans="1:15" x14ac:dyDescent="0.2">
      <c r="A10" s="21"/>
      <c r="B10" s="3">
        <v>600</v>
      </c>
      <c r="C10" s="30" t="s">
        <v>34</v>
      </c>
      <c r="D10" s="20" t="s">
        <v>125</v>
      </c>
      <c r="E10" t="s">
        <v>4</v>
      </c>
      <c r="F10" s="20" t="s">
        <v>135</v>
      </c>
      <c r="G10" s="2">
        <f t="shared" si="1"/>
        <v>0.7</v>
      </c>
      <c r="H10" s="13">
        <f t="shared" si="0"/>
        <v>0</v>
      </c>
    </row>
    <row r="11" spans="1:15" x14ac:dyDescent="0.2">
      <c r="A11" s="21"/>
      <c r="B11" s="3">
        <v>575</v>
      </c>
      <c r="C11" s="30" t="s">
        <v>35</v>
      </c>
      <c r="D11" s="20" t="s">
        <v>125</v>
      </c>
      <c r="E11" t="s">
        <v>27</v>
      </c>
      <c r="F11" s="20" t="s">
        <v>136</v>
      </c>
      <c r="G11" s="2">
        <f t="shared" si="1"/>
        <v>0.73043478260869565</v>
      </c>
      <c r="H11" s="13">
        <f t="shared" si="0"/>
        <v>0</v>
      </c>
    </row>
    <row r="12" spans="1:15" x14ac:dyDescent="0.2">
      <c r="A12" s="21"/>
      <c r="B12" s="3">
        <v>648</v>
      </c>
      <c r="C12" s="30" t="s">
        <v>36</v>
      </c>
      <c r="D12" s="20" t="s">
        <v>124</v>
      </c>
      <c r="E12" t="s">
        <v>5</v>
      </c>
      <c r="G12" s="2">
        <f t="shared" si="1"/>
        <v>0.64814814814814814</v>
      </c>
      <c r="H12" s="13">
        <f t="shared" si="0"/>
        <v>0</v>
      </c>
    </row>
    <row r="13" spans="1:15" x14ac:dyDescent="0.2">
      <c r="A13" s="21"/>
      <c r="B13" s="3">
        <v>192</v>
      </c>
      <c r="C13" s="30" t="s">
        <v>37</v>
      </c>
      <c r="D13" s="20" t="s">
        <v>125</v>
      </c>
      <c r="E13" t="s">
        <v>6</v>
      </c>
      <c r="F13" s="20" t="s">
        <v>137</v>
      </c>
      <c r="G13" s="2">
        <f t="shared" si="1"/>
        <v>2.1875</v>
      </c>
      <c r="H13" s="13">
        <f t="shared" si="0"/>
        <v>0</v>
      </c>
    </row>
    <row r="14" spans="1:15" x14ac:dyDescent="0.2">
      <c r="A14" s="21"/>
      <c r="B14" s="3">
        <v>575</v>
      </c>
      <c r="C14" s="30" t="s">
        <v>39</v>
      </c>
      <c r="D14" s="20" t="s">
        <v>125</v>
      </c>
      <c r="E14" t="s">
        <v>26</v>
      </c>
      <c r="F14" s="20" t="s">
        <v>138</v>
      </c>
      <c r="G14" s="2">
        <f t="shared" si="1"/>
        <v>0.73043478260869565</v>
      </c>
      <c r="H14" s="13">
        <f t="shared" si="0"/>
        <v>0</v>
      </c>
    </row>
    <row r="15" spans="1:15" x14ac:dyDescent="0.2">
      <c r="A15" s="21"/>
      <c r="B15" s="3">
        <v>561</v>
      </c>
      <c r="C15" s="30" t="s">
        <v>38</v>
      </c>
      <c r="D15" s="20" t="s">
        <v>124</v>
      </c>
      <c r="E15" t="s">
        <v>7</v>
      </c>
      <c r="G15" s="2">
        <f t="shared" si="1"/>
        <v>0.74866310160427807</v>
      </c>
      <c r="H15" s="13">
        <f t="shared" si="0"/>
        <v>0</v>
      </c>
    </row>
    <row r="16" spans="1:15" x14ac:dyDescent="0.2">
      <c r="A16" s="21"/>
      <c r="B16" s="3">
        <v>192</v>
      </c>
      <c r="C16" s="30" t="s">
        <v>40</v>
      </c>
      <c r="D16" s="20" t="s">
        <v>125</v>
      </c>
      <c r="E16" t="s">
        <v>8</v>
      </c>
      <c r="F16" s="20" t="s">
        <v>139</v>
      </c>
      <c r="G16" s="2">
        <f t="shared" si="1"/>
        <v>2.1875</v>
      </c>
      <c r="H16" s="13">
        <f t="shared" si="0"/>
        <v>0</v>
      </c>
    </row>
    <row r="17" spans="1:8" x14ac:dyDescent="0.2">
      <c r="A17" s="21"/>
      <c r="B17" s="3">
        <v>228</v>
      </c>
      <c r="C17" s="30" t="s">
        <v>41</v>
      </c>
      <c r="D17" s="20" t="s">
        <v>124</v>
      </c>
      <c r="E17" t="s">
        <v>9</v>
      </c>
      <c r="G17" s="2">
        <f t="shared" si="1"/>
        <v>1.8421052631578947</v>
      </c>
      <c r="H17" s="13">
        <f t="shared" si="0"/>
        <v>0</v>
      </c>
    </row>
    <row r="18" spans="1:8" x14ac:dyDescent="0.2">
      <c r="A18" s="21"/>
      <c r="B18" s="3">
        <v>429</v>
      </c>
      <c r="C18" s="30" t="s">
        <v>42</v>
      </c>
      <c r="D18" s="20" t="s">
        <v>125</v>
      </c>
      <c r="E18" t="s">
        <v>10</v>
      </c>
      <c r="G18" s="2">
        <f t="shared" si="1"/>
        <v>0.97902097902097907</v>
      </c>
      <c r="H18" s="13">
        <f t="shared" si="0"/>
        <v>0</v>
      </c>
    </row>
    <row r="19" spans="1:8" x14ac:dyDescent="0.2">
      <c r="A19" s="21"/>
      <c r="B19" s="3">
        <v>160</v>
      </c>
      <c r="C19" s="30" t="s">
        <v>43</v>
      </c>
      <c r="D19" s="20" t="s">
        <v>125</v>
      </c>
      <c r="E19" t="s">
        <v>11</v>
      </c>
      <c r="F19" s="20" t="s">
        <v>140</v>
      </c>
      <c r="G19" s="2">
        <f t="shared" si="1"/>
        <v>2.625</v>
      </c>
      <c r="H19" s="13">
        <f t="shared" si="0"/>
        <v>0</v>
      </c>
    </row>
    <row r="20" spans="1:8" x14ac:dyDescent="0.2">
      <c r="A20" s="21"/>
      <c r="B20" s="3">
        <v>330</v>
      </c>
      <c r="C20" s="30" t="s">
        <v>48</v>
      </c>
      <c r="D20" s="20" t="s">
        <v>124</v>
      </c>
      <c r="E20" t="s">
        <v>49</v>
      </c>
      <c r="G20" s="2">
        <f t="shared" si="1"/>
        <v>1.2727272727272727</v>
      </c>
      <c r="H20" s="13">
        <f t="shared" si="0"/>
        <v>0</v>
      </c>
    </row>
    <row r="21" spans="1:8" x14ac:dyDescent="0.2">
      <c r="A21" s="21"/>
      <c r="B21" s="3">
        <v>160</v>
      </c>
      <c r="C21" s="30" t="s">
        <v>50</v>
      </c>
      <c r="D21" s="20" t="s">
        <v>124</v>
      </c>
      <c r="E21" t="s">
        <v>51</v>
      </c>
      <c r="G21" s="2">
        <f t="shared" si="1"/>
        <v>2.625</v>
      </c>
      <c r="H21" s="13">
        <f t="shared" si="0"/>
        <v>0</v>
      </c>
    </row>
    <row r="22" spans="1:8" x14ac:dyDescent="0.2">
      <c r="A22" s="21"/>
      <c r="B22" s="3">
        <v>160</v>
      </c>
      <c r="C22" s="30" t="s">
        <v>68</v>
      </c>
      <c r="D22" s="20" t="s">
        <v>125</v>
      </c>
      <c r="E22" t="s">
        <v>69</v>
      </c>
      <c r="G22" s="2">
        <f t="shared" si="1"/>
        <v>2.625</v>
      </c>
      <c r="H22" s="13">
        <f t="shared" si="0"/>
        <v>0</v>
      </c>
    </row>
    <row r="23" spans="1:8" x14ac:dyDescent="0.2">
      <c r="A23" s="21"/>
      <c r="B23" s="3">
        <v>135</v>
      </c>
      <c r="C23" s="30" t="s">
        <v>52</v>
      </c>
      <c r="D23" s="20" t="s">
        <v>124</v>
      </c>
      <c r="E23" t="s">
        <v>53</v>
      </c>
      <c r="G23" s="2">
        <f t="shared" si="1"/>
        <v>3.1111111111111112</v>
      </c>
      <c r="H23" s="13">
        <f t="shared" si="0"/>
        <v>0</v>
      </c>
    </row>
    <row r="24" spans="1:8" x14ac:dyDescent="0.2">
      <c r="A24" s="21"/>
      <c r="B24" s="3">
        <v>135</v>
      </c>
      <c r="C24" s="30" t="s">
        <v>54</v>
      </c>
      <c r="D24" s="20" t="s">
        <v>125</v>
      </c>
      <c r="E24" t="s">
        <v>70</v>
      </c>
      <c r="G24" s="2">
        <f t="shared" si="1"/>
        <v>3.1111111111111112</v>
      </c>
      <c r="H24" s="13">
        <f t="shared" si="0"/>
        <v>0</v>
      </c>
    </row>
    <row r="25" spans="1:8" x14ac:dyDescent="0.2">
      <c r="A25" s="21"/>
      <c r="B25" s="3">
        <v>130</v>
      </c>
      <c r="C25" s="30" t="s">
        <v>55</v>
      </c>
      <c r="D25" s="20" t="s">
        <v>125</v>
      </c>
      <c r="E25" t="s">
        <v>56</v>
      </c>
      <c r="G25" s="2">
        <f t="shared" si="1"/>
        <v>3.2307692307692308</v>
      </c>
      <c r="H25" s="13">
        <f t="shared" si="0"/>
        <v>0</v>
      </c>
    </row>
    <row r="26" spans="1:8" x14ac:dyDescent="0.2">
      <c r="A26" s="21"/>
      <c r="B26" s="3">
        <v>100</v>
      </c>
      <c r="C26" s="30" t="s">
        <v>57</v>
      </c>
      <c r="D26" s="20" t="s">
        <v>125</v>
      </c>
      <c r="E26" t="s">
        <v>58</v>
      </c>
      <c r="G26" s="2">
        <f t="shared" si="1"/>
        <v>4.2</v>
      </c>
      <c r="H26" s="13">
        <f t="shared" si="0"/>
        <v>0</v>
      </c>
    </row>
    <row r="27" spans="1:8" x14ac:dyDescent="0.2">
      <c r="A27" s="21"/>
      <c r="B27" s="3">
        <v>360</v>
      </c>
      <c r="C27" s="30" t="s">
        <v>44</v>
      </c>
      <c r="D27" s="20" t="s">
        <v>124</v>
      </c>
      <c r="E27" t="s">
        <v>28</v>
      </c>
      <c r="G27" s="2">
        <f t="shared" si="1"/>
        <v>1.1666666666666667</v>
      </c>
      <c r="H27" s="13">
        <f t="shared" si="0"/>
        <v>0</v>
      </c>
    </row>
    <row r="28" spans="1:8" x14ac:dyDescent="0.2">
      <c r="A28" s="21"/>
      <c r="B28" s="3">
        <v>100</v>
      </c>
      <c r="C28" s="30" t="s">
        <v>59</v>
      </c>
      <c r="D28" s="20" t="s">
        <v>125</v>
      </c>
      <c r="E28" t="s">
        <v>60</v>
      </c>
      <c r="G28" s="2">
        <f t="shared" si="1"/>
        <v>4.2</v>
      </c>
      <c r="H28" s="13">
        <f t="shared" si="0"/>
        <v>0</v>
      </c>
    </row>
    <row r="29" spans="1:8" x14ac:dyDescent="0.2">
      <c r="A29" s="21"/>
      <c r="B29" s="3">
        <v>80</v>
      </c>
      <c r="C29" s="30" t="s">
        <v>61</v>
      </c>
      <c r="D29" s="20" t="s">
        <v>125</v>
      </c>
      <c r="E29" t="s">
        <v>62</v>
      </c>
      <c r="G29" s="2">
        <f t="shared" si="1"/>
        <v>5.25</v>
      </c>
      <c r="H29" s="13">
        <f t="shared" si="0"/>
        <v>0</v>
      </c>
    </row>
    <row r="30" spans="1:8" x14ac:dyDescent="0.2">
      <c r="A30" s="21"/>
      <c r="B30" s="3">
        <v>100</v>
      </c>
      <c r="C30" s="30" t="s">
        <v>63</v>
      </c>
      <c r="D30" s="20" t="s">
        <v>125</v>
      </c>
      <c r="E30" t="s">
        <v>64</v>
      </c>
      <c r="G30" s="2">
        <f t="shared" si="1"/>
        <v>4.2</v>
      </c>
      <c r="H30" s="13">
        <f t="shared" si="0"/>
        <v>0</v>
      </c>
    </row>
    <row r="31" spans="1:8" x14ac:dyDescent="0.2">
      <c r="A31" s="21"/>
      <c r="B31" s="3">
        <v>80</v>
      </c>
      <c r="C31" s="30" t="s">
        <v>65</v>
      </c>
      <c r="D31" s="20" t="s">
        <v>125</v>
      </c>
      <c r="E31" t="s">
        <v>66</v>
      </c>
      <c r="G31" s="2">
        <f t="shared" si="1"/>
        <v>5.25</v>
      </c>
      <c r="H31" s="13">
        <f t="shared" si="0"/>
        <v>0</v>
      </c>
    </row>
    <row r="32" spans="1:8" x14ac:dyDescent="0.2">
      <c r="A32" s="21"/>
      <c r="B32" s="3">
        <v>160</v>
      </c>
      <c r="C32" s="30" t="s">
        <v>46</v>
      </c>
      <c r="D32" s="20" t="s">
        <v>123</v>
      </c>
      <c r="E32" t="s">
        <v>12</v>
      </c>
      <c r="F32" s="20" t="s">
        <v>141</v>
      </c>
      <c r="G32" s="2">
        <f t="shared" si="1"/>
        <v>2.625</v>
      </c>
      <c r="H32" s="13">
        <f t="shared" si="0"/>
        <v>0</v>
      </c>
    </row>
    <row r="33" spans="1:9" x14ac:dyDescent="0.2">
      <c r="A33" s="21"/>
      <c r="B33" s="3">
        <v>160</v>
      </c>
      <c r="C33" s="30" t="s">
        <v>45</v>
      </c>
      <c r="D33" s="20" t="s">
        <v>125</v>
      </c>
      <c r="E33" t="s">
        <v>24</v>
      </c>
      <c r="F33" s="20" t="s">
        <v>146</v>
      </c>
      <c r="G33" s="2">
        <f t="shared" si="1"/>
        <v>2.625</v>
      </c>
      <c r="H33" s="13">
        <f t="shared" si="0"/>
        <v>0</v>
      </c>
    </row>
    <row r="34" spans="1:9" x14ac:dyDescent="0.2">
      <c r="A34" s="21"/>
      <c r="B34" s="3">
        <v>140</v>
      </c>
      <c r="C34" s="30" t="s">
        <v>47</v>
      </c>
      <c r="D34" s="20" t="s">
        <v>125</v>
      </c>
      <c r="E34" t="s">
        <v>13</v>
      </c>
      <c r="F34" s="20" t="s">
        <v>142</v>
      </c>
      <c r="G34" s="2">
        <f t="shared" si="1"/>
        <v>3</v>
      </c>
      <c r="H34" s="13">
        <f t="shared" si="0"/>
        <v>0</v>
      </c>
    </row>
    <row r="35" spans="1:9" x14ac:dyDescent="0.2">
      <c r="A35" s="21"/>
      <c r="B35" s="3">
        <v>600</v>
      </c>
      <c r="C35" s="27" t="s">
        <v>127</v>
      </c>
      <c r="D35" s="20" t="s">
        <v>125</v>
      </c>
      <c r="E35" s="11" t="s">
        <v>128</v>
      </c>
      <c r="G35" s="2">
        <v>0.7</v>
      </c>
      <c r="H35" s="13">
        <f t="shared" ref="H35:H36" si="2">A35*G35</f>
        <v>0</v>
      </c>
    </row>
    <row r="36" spans="1:9" x14ac:dyDescent="0.2">
      <c r="A36" s="21"/>
      <c r="B36" s="3">
        <v>154</v>
      </c>
      <c r="C36" s="27" t="s">
        <v>129</v>
      </c>
      <c r="D36" s="20" t="s">
        <v>125</v>
      </c>
      <c r="E36" s="11" t="s">
        <v>130</v>
      </c>
      <c r="G36" s="2">
        <v>2.7273000000000001</v>
      </c>
      <c r="H36" s="13">
        <f t="shared" si="2"/>
        <v>0</v>
      </c>
    </row>
    <row r="37" spans="1:9" ht="15.75" x14ac:dyDescent="0.25">
      <c r="A37" s="22"/>
      <c r="B37" s="19"/>
      <c r="C37" s="31"/>
      <c r="D37" s="19"/>
      <c r="E37" s="14" t="s">
        <v>118</v>
      </c>
      <c r="F37" s="19"/>
      <c r="G37" s="15"/>
      <c r="H37" s="15"/>
    </row>
    <row r="38" spans="1:9" x14ac:dyDescent="0.2">
      <c r="A38" s="21">
        <v>0</v>
      </c>
      <c r="B38" s="3">
        <v>119</v>
      </c>
      <c r="C38" s="27" t="s">
        <v>72</v>
      </c>
      <c r="D38" s="20" t="s">
        <v>123</v>
      </c>
      <c r="E38" s="27" t="s">
        <v>73</v>
      </c>
      <c r="F38" s="20" t="s">
        <v>143</v>
      </c>
      <c r="G38" s="2">
        <f>420/B38</f>
        <v>3.5294117647058822</v>
      </c>
      <c r="H38" s="13">
        <f>A38*G38</f>
        <v>0</v>
      </c>
    </row>
    <row r="39" spans="1:9" x14ac:dyDescent="0.2">
      <c r="A39" s="21">
        <v>0</v>
      </c>
      <c r="B39" s="3">
        <v>116</v>
      </c>
      <c r="C39" s="27" t="s">
        <v>74</v>
      </c>
      <c r="D39" s="20" t="s">
        <v>123</v>
      </c>
      <c r="E39" s="27" t="s">
        <v>75</v>
      </c>
      <c r="F39" s="20" t="s">
        <v>144</v>
      </c>
      <c r="G39" s="2">
        <f t="shared" si="1"/>
        <v>3.6206896551724137</v>
      </c>
      <c r="H39" s="2">
        <f>A39*G39</f>
        <v>0</v>
      </c>
    </row>
    <row r="40" spans="1:9" x14ac:dyDescent="0.2">
      <c r="A40" s="21">
        <v>0</v>
      </c>
      <c r="B40" s="3">
        <v>98</v>
      </c>
      <c r="C40" s="27" t="s">
        <v>76</v>
      </c>
      <c r="D40" s="20" t="s">
        <v>123</v>
      </c>
      <c r="E40" s="27" t="s">
        <v>77</v>
      </c>
      <c r="F40" s="20" t="s">
        <v>145</v>
      </c>
      <c r="G40" s="2">
        <f t="shared" si="1"/>
        <v>4.2857142857142856</v>
      </c>
      <c r="H40" s="2">
        <f t="shared" ref="H40:H61" si="3">A40*G40</f>
        <v>0</v>
      </c>
    </row>
    <row r="41" spans="1:9" x14ac:dyDescent="0.2">
      <c r="A41" s="21">
        <v>0</v>
      </c>
      <c r="B41" s="3">
        <v>77</v>
      </c>
      <c r="C41" s="27" t="s">
        <v>78</v>
      </c>
      <c r="D41" s="20" t="s">
        <v>123</v>
      </c>
      <c r="E41" s="27" t="s">
        <v>79</v>
      </c>
      <c r="F41" s="20" t="s">
        <v>147</v>
      </c>
      <c r="G41" s="2">
        <f t="shared" si="1"/>
        <v>5.4545454545454541</v>
      </c>
      <c r="H41" s="2">
        <f t="shared" si="3"/>
        <v>0</v>
      </c>
    </row>
    <row r="42" spans="1:9" x14ac:dyDescent="0.2">
      <c r="A42" s="21">
        <v>0</v>
      </c>
      <c r="B42" s="3">
        <v>77</v>
      </c>
      <c r="C42" s="27" t="s">
        <v>80</v>
      </c>
      <c r="D42" s="20" t="s">
        <v>123</v>
      </c>
      <c r="E42" s="27" t="s">
        <v>81</v>
      </c>
      <c r="F42" s="20" t="s">
        <v>148</v>
      </c>
      <c r="G42" s="2">
        <f t="shared" si="1"/>
        <v>5.4545454545454541</v>
      </c>
      <c r="H42" s="2">
        <f t="shared" si="3"/>
        <v>0</v>
      </c>
    </row>
    <row r="43" spans="1:9" x14ac:dyDescent="0.2">
      <c r="A43" s="21">
        <v>0</v>
      </c>
      <c r="B43" s="3">
        <v>72</v>
      </c>
      <c r="C43" s="27" t="s">
        <v>82</v>
      </c>
      <c r="D43" s="20" t="s">
        <v>124</v>
      </c>
      <c r="E43" s="27" t="s">
        <v>83</v>
      </c>
      <c r="F43" s="20" t="s">
        <v>149</v>
      </c>
      <c r="G43" s="2">
        <f>420/B43</f>
        <v>5.833333333333333</v>
      </c>
      <c r="H43" s="2">
        <f t="shared" si="3"/>
        <v>0</v>
      </c>
    </row>
    <row r="44" spans="1:9" x14ac:dyDescent="0.2">
      <c r="A44" s="21">
        <v>0</v>
      </c>
      <c r="B44" s="3">
        <v>65</v>
      </c>
      <c r="C44" s="27" t="s">
        <v>84</v>
      </c>
      <c r="D44" s="20" t="s">
        <v>124</v>
      </c>
      <c r="E44" s="27" t="s">
        <v>85</v>
      </c>
      <c r="F44" s="20" t="s">
        <v>151</v>
      </c>
      <c r="G44" s="2">
        <f t="shared" si="1"/>
        <v>6.4615384615384617</v>
      </c>
      <c r="H44" s="2">
        <f t="shared" si="3"/>
        <v>0</v>
      </c>
    </row>
    <row r="45" spans="1:9" x14ac:dyDescent="0.2">
      <c r="A45" s="21">
        <v>0</v>
      </c>
      <c r="B45" s="3">
        <v>72</v>
      </c>
      <c r="C45" s="27" t="s">
        <v>86</v>
      </c>
      <c r="D45" s="20" t="s">
        <v>123</v>
      </c>
      <c r="E45" s="27" t="s">
        <v>87</v>
      </c>
      <c r="F45" s="20" t="s">
        <v>152</v>
      </c>
      <c r="G45" s="2">
        <f>420/B45</f>
        <v>5.833333333333333</v>
      </c>
      <c r="H45" s="2">
        <f t="shared" si="3"/>
        <v>0</v>
      </c>
    </row>
    <row r="46" spans="1:9" x14ac:dyDescent="0.2">
      <c r="A46" s="21">
        <v>0</v>
      </c>
      <c r="B46" s="3">
        <v>65</v>
      </c>
      <c r="C46" s="27" t="s">
        <v>88</v>
      </c>
      <c r="D46" s="20" t="s">
        <v>123</v>
      </c>
      <c r="E46" s="27" t="s">
        <v>89</v>
      </c>
      <c r="F46" s="20" t="s">
        <v>153</v>
      </c>
      <c r="G46" s="2">
        <f t="shared" si="1"/>
        <v>6.4615384615384617</v>
      </c>
      <c r="H46" s="2">
        <f t="shared" si="3"/>
        <v>0</v>
      </c>
    </row>
    <row r="47" spans="1:9" x14ac:dyDescent="0.2">
      <c r="A47" s="21">
        <v>0</v>
      </c>
      <c r="B47" s="3">
        <v>55</v>
      </c>
      <c r="C47" s="27" t="s">
        <v>90</v>
      </c>
      <c r="D47" s="20" t="s">
        <v>125</v>
      </c>
      <c r="E47" s="27" t="s">
        <v>91</v>
      </c>
      <c r="F47" s="20" t="s">
        <v>154</v>
      </c>
      <c r="G47" s="16">
        <f>420/B47</f>
        <v>7.6363636363636367</v>
      </c>
      <c r="H47" s="2">
        <f t="shared" si="3"/>
        <v>0</v>
      </c>
    </row>
    <row r="48" spans="1:9" x14ac:dyDescent="0.2">
      <c r="A48" s="23">
        <v>0</v>
      </c>
      <c r="B48" s="3">
        <v>48</v>
      </c>
      <c r="C48" s="27" t="s">
        <v>92</v>
      </c>
      <c r="D48" s="20" t="s">
        <v>125</v>
      </c>
      <c r="E48" s="27" t="s">
        <v>93</v>
      </c>
      <c r="F48" s="20" t="s">
        <v>155</v>
      </c>
      <c r="G48" s="16">
        <f t="shared" ref="G48:G59" si="4">420/B48</f>
        <v>8.75</v>
      </c>
      <c r="H48" s="2">
        <f t="shared" si="3"/>
        <v>0</v>
      </c>
      <c r="I48" s="2"/>
    </row>
    <row r="49" spans="1:9" x14ac:dyDescent="0.2">
      <c r="A49" s="21">
        <v>0</v>
      </c>
      <c r="B49" s="3">
        <v>48</v>
      </c>
      <c r="C49" s="27" t="s">
        <v>94</v>
      </c>
      <c r="D49" s="20" t="s">
        <v>125</v>
      </c>
      <c r="E49" s="27" t="s">
        <v>95</v>
      </c>
      <c r="F49" s="20" t="s">
        <v>156</v>
      </c>
      <c r="G49" s="16">
        <f t="shared" si="4"/>
        <v>8.75</v>
      </c>
      <c r="H49" s="2">
        <f t="shared" si="3"/>
        <v>0</v>
      </c>
      <c r="I49" s="2"/>
    </row>
    <row r="50" spans="1:9" x14ac:dyDescent="0.2">
      <c r="A50" s="21">
        <v>0</v>
      </c>
      <c r="B50" s="3">
        <v>55</v>
      </c>
      <c r="C50" s="27" t="s">
        <v>96</v>
      </c>
      <c r="D50" s="20" t="s">
        <v>125</v>
      </c>
      <c r="E50" s="27" t="s">
        <v>97</v>
      </c>
      <c r="F50" s="20" t="s">
        <v>150</v>
      </c>
      <c r="G50" s="16">
        <f t="shared" si="4"/>
        <v>7.6363636363636367</v>
      </c>
      <c r="H50" s="2">
        <f t="shared" si="3"/>
        <v>0</v>
      </c>
      <c r="I50" s="2"/>
    </row>
    <row r="51" spans="1:9" x14ac:dyDescent="0.2">
      <c r="A51" s="21">
        <v>0</v>
      </c>
      <c r="B51" s="3">
        <v>48</v>
      </c>
      <c r="C51" s="27" t="s">
        <v>98</v>
      </c>
      <c r="D51" s="20" t="s">
        <v>125</v>
      </c>
      <c r="E51" s="27" t="s">
        <v>99</v>
      </c>
      <c r="F51" s="20" t="s">
        <v>157</v>
      </c>
      <c r="G51" s="16">
        <f t="shared" si="4"/>
        <v>8.75</v>
      </c>
      <c r="H51" s="2">
        <f t="shared" si="3"/>
        <v>0</v>
      </c>
      <c r="I51" s="2"/>
    </row>
    <row r="52" spans="1:9" x14ac:dyDescent="0.2">
      <c r="A52" s="21">
        <v>0</v>
      </c>
      <c r="B52" s="3">
        <v>55</v>
      </c>
      <c r="C52" s="27" t="s">
        <v>100</v>
      </c>
      <c r="D52" s="20" t="s">
        <v>125</v>
      </c>
      <c r="E52" s="27" t="s">
        <v>101</v>
      </c>
      <c r="F52" s="20" t="s">
        <v>158</v>
      </c>
      <c r="G52" s="16">
        <f t="shared" si="4"/>
        <v>7.6363636363636367</v>
      </c>
      <c r="H52" s="2">
        <f t="shared" si="3"/>
        <v>0</v>
      </c>
      <c r="I52" s="2"/>
    </row>
    <row r="53" spans="1:9" x14ac:dyDescent="0.2">
      <c r="A53" s="21">
        <v>0</v>
      </c>
      <c r="B53" s="3">
        <v>48</v>
      </c>
      <c r="C53" s="27" t="s">
        <v>102</v>
      </c>
      <c r="D53" s="20" t="s">
        <v>125</v>
      </c>
      <c r="E53" s="27" t="s">
        <v>103</v>
      </c>
      <c r="F53" s="20" t="s">
        <v>159</v>
      </c>
      <c r="G53" s="16">
        <f t="shared" si="4"/>
        <v>8.75</v>
      </c>
      <c r="H53" s="2">
        <f t="shared" si="3"/>
        <v>0</v>
      </c>
      <c r="I53" s="2"/>
    </row>
    <row r="54" spans="1:9" x14ac:dyDescent="0.2">
      <c r="A54" s="21">
        <v>0</v>
      </c>
      <c r="B54" s="3">
        <v>72</v>
      </c>
      <c r="C54" s="27" t="s">
        <v>104</v>
      </c>
      <c r="D54" s="20" t="s">
        <v>125</v>
      </c>
      <c r="E54" s="27" t="s">
        <v>105</v>
      </c>
      <c r="F54" s="20" t="s">
        <v>160</v>
      </c>
      <c r="G54" s="16">
        <f t="shared" si="4"/>
        <v>5.833333333333333</v>
      </c>
      <c r="H54" s="2">
        <f t="shared" si="3"/>
        <v>0</v>
      </c>
      <c r="I54" s="2"/>
    </row>
    <row r="55" spans="1:9" x14ac:dyDescent="0.2">
      <c r="A55" s="21">
        <v>0</v>
      </c>
      <c r="B55" s="3">
        <v>72</v>
      </c>
      <c r="C55" s="27" t="s">
        <v>106</v>
      </c>
      <c r="D55" s="20" t="s">
        <v>125</v>
      </c>
      <c r="E55" s="27" t="s">
        <v>107</v>
      </c>
      <c r="F55" s="20" t="s">
        <v>161</v>
      </c>
      <c r="G55" s="16">
        <f t="shared" si="4"/>
        <v>5.833333333333333</v>
      </c>
      <c r="H55" s="2">
        <f t="shared" si="3"/>
        <v>0</v>
      </c>
      <c r="I55" s="2"/>
    </row>
    <row r="56" spans="1:9" x14ac:dyDescent="0.2">
      <c r="A56" s="21">
        <v>0</v>
      </c>
      <c r="B56" s="3">
        <v>65</v>
      </c>
      <c r="C56" s="27" t="s">
        <v>108</v>
      </c>
      <c r="D56" s="20" t="s">
        <v>125</v>
      </c>
      <c r="E56" s="27" t="s">
        <v>109</v>
      </c>
      <c r="F56" s="20" t="s">
        <v>162</v>
      </c>
      <c r="G56" s="16">
        <f t="shared" si="4"/>
        <v>6.4615384615384617</v>
      </c>
      <c r="H56" s="2">
        <f t="shared" si="3"/>
        <v>0</v>
      </c>
      <c r="I56" s="2"/>
    </row>
    <row r="57" spans="1:9" x14ac:dyDescent="0.2">
      <c r="A57" s="21">
        <v>0</v>
      </c>
      <c r="B57" s="3">
        <v>64</v>
      </c>
      <c r="C57" s="27" t="s">
        <v>110</v>
      </c>
      <c r="D57" s="20" t="s">
        <v>125</v>
      </c>
      <c r="E57" s="27" t="s">
        <v>111</v>
      </c>
      <c r="F57" s="20" t="s">
        <v>163</v>
      </c>
      <c r="G57" s="16">
        <f t="shared" si="4"/>
        <v>6.5625</v>
      </c>
      <c r="H57" s="2">
        <f t="shared" si="3"/>
        <v>0</v>
      </c>
      <c r="I57" s="2"/>
    </row>
    <row r="58" spans="1:9" x14ac:dyDescent="0.2">
      <c r="A58" s="21">
        <v>0</v>
      </c>
      <c r="B58" s="3">
        <v>56</v>
      </c>
      <c r="C58" s="27" t="s">
        <v>112</v>
      </c>
      <c r="D58" s="20" t="s">
        <v>125</v>
      </c>
      <c r="E58" s="27" t="s">
        <v>113</v>
      </c>
      <c r="F58" s="20" t="s">
        <v>164</v>
      </c>
      <c r="G58" s="16">
        <f t="shared" si="4"/>
        <v>7.5</v>
      </c>
      <c r="H58" s="2">
        <f t="shared" si="3"/>
        <v>0</v>
      </c>
      <c r="I58" s="2"/>
    </row>
    <row r="59" spans="1:9" x14ac:dyDescent="0.2">
      <c r="A59" s="21">
        <v>0</v>
      </c>
      <c r="B59" s="3">
        <v>64</v>
      </c>
      <c r="C59" s="27" t="s">
        <v>114</v>
      </c>
      <c r="D59" s="20" t="s">
        <v>125</v>
      </c>
      <c r="E59" s="27" t="s">
        <v>115</v>
      </c>
      <c r="F59" s="20" t="s">
        <v>165</v>
      </c>
      <c r="G59" s="16">
        <f t="shared" si="4"/>
        <v>6.5625</v>
      </c>
      <c r="H59" s="2">
        <f t="shared" si="3"/>
        <v>0</v>
      </c>
      <c r="I59" s="2"/>
    </row>
    <row r="60" spans="1:9" x14ac:dyDescent="0.2">
      <c r="A60" s="21">
        <v>0</v>
      </c>
      <c r="B60" s="3">
        <v>56</v>
      </c>
      <c r="C60" s="27" t="s">
        <v>116</v>
      </c>
      <c r="D60" s="20" t="s">
        <v>125</v>
      </c>
      <c r="E60" s="27" t="s">
        <v>117</v>
      </c>
      <c r="F60" s="20" t="s">
        <v>166</v>
      </c>
      <c r="G60" s="16">
        <v>7.5</v>
      </c>
      <c r="H60" s="2">
        <f t="shared" si="3"/>
        <v>0</v>
      </c>
      <c r="I60" s="2"/>
    </row>
    <row r="61" spans="1:9" x14ac:dyDescent="0.2">
      <c r="A61" s="21">
        <v>0</v>
      </c>
      <c r="B61" s="3">
        <v>71</v>
      </c>
      <c r="C61" s="27" t="s">
        <v>67</v>
      </c>
      <c r="D61" s="20" t="s">
        <v>123</v>
      </c>
      <c r="E61" s="27" t="s">
        <v>119</v>
      </c>
      <c r="F61" s="20"/>
      <c r="G61" s="2">
        <v>5.9154999999999998</v>
      </c>
      <c r="H61" s="2">
        <f t="shared" si="3"/>
        <v>0</v>
      </c>
    </row>
  </sheetData>
  <sortState xmlns:xlrd2="http://schemas.microsoft.com/office/spreadsheetml/2017/richdata2" ref="A6:K35">
    <sortCondition ref="C6:C35"/>
  </sortState>
  <phoneticPr fontId="2" type="noConversion"/>
  <conditionalFormatting sqref="H2">
    <cfRule type="cellIs" dxfId="2" priority="1" stopIfTrue="1" operator="greaterThan">
      <formula>379</formula>
    </cfRule>
    <cfRule type="cellIs" dxfId="1" priority="2" stopIfTrue="1" operator="between">
      <formula>210</formula>
      <formula>378</formula>
    </cfRule>
    <cfRule type="cellIs" dxfId="0" priority="3" stopIfTrue="1" operator="lessThan">
      <formula>209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Date xmlns="bf68c506-b0bc-48dc-869f-909b82b39c13" xsi:nil="true"/>
    <DocType xmlns="bf68c506-b0bc-48dc-869f-909b82b39c13">Template</DocType>
    <Retail_x002f_Wholesale xmlns="bf68c506-b0bc-48dc-869f-909b82b39c1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C83147D89F0E48BF485D7B0C836E5D" ma:contentTypeVersion="5" ma:contentTypeDescription="Create a new document." ma:contentTypeScope="" ma:versionID="40db5ea46cc79ec6040df6054ffe2aff">
  <xsd:schema xmlns:xsd="http://www.w3.org/2001/XMLSchema" xmlns:xs="http://www.w3.org/2001/XMLSchema" xmlns:p="http://schemas.microsoft.com/office/2006/metadata/properties" xmlns:ns2="bf68c506-b0bc-48dc-869f-909b82b39c13" targetNamespace="http://schemas.microsoft.com/office/2006/metadata/properties" ma:root="true" ma:fieldsID="84c374b6237361b3854a0736e2cabfca" ns2:_="">
    <xsd:import namespace="bf68c506-b0bc-48dc-869f-909b82b39c13"/>
    <xsd:element name="properties">
      <xsd:complexType>
        <xsd:sequence>
          <xsd:element name="documentManagement">
            <xsd:complexType>
              <xsd:all>
                <xsd:element ref="ns2:DocType"/>
                <xsd:element ref="ns2:DocDate" minOccurs="0"/>
                <xsd:element ref="ns2:MediaServiceMetadata" minOccurs="0"/>
                <xsd:element ref="ns2:MediaServiceFastMetadata" minOccurs="0"/>
                <xsd:element ref="ns2:Retail_x002f_Wholesa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68c506-b0bc-48dc-869f-909b82b39c13" elementFormDefault="qualified">
    <xsd:import namespace="http://schemas.microsoft.com/office/2006/documentManagement/types"/>
    <xsd:import namespace="http://schemas.microsoft.com/office/infopath/2007/PartnerControls"/>
    <xsd:element name="DocType" ma:index="1" ma:displayName="DocType" ma:format="Dropdown" ma:internalName="DocType">
      <xsd:simpleType>
        <xsd:restriction base="dms:Choice">
          <xsd:enumeration value="How To"/>
          <xsd:enumeration value="SOP"/>
          <xsd:enumeration value="Team Notes"/>
          <xsd:enumeration value="Template"/>
        </xsd:restriction>
      </xsd:simpleType>
    </xsd:element>
    <xsd:element name="DocDate" ma:index="2" nillable="true" ma:displayName="DocDate" ma:format="DateOnly" ma:internalName="DocDate">
      <xsd:simpleType>
        <xsd:restriction base="dms:DateTime"/>
      </xsd:simpleType>
    </xsd:element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Retail_x002f_Wholesale" ma:index="12" nillable="true" ma:displayName="Retail/Wholesale" ma:format="Dropdown" ma:internalName="Retail_x002f_Wholesale">
      <xsd:simpleType>
        <xsd:restriction base="dms:Choice">
          <xsd:enumeration value="Retail"/>
          <xsd:enumeration value="Wholesale"/>
          <xsd:enumeration value="Retail &amp; Wholsal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4A53EF-6038-486D-AA13-7784617ADB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1E401D-31D5-42F7-89A0-B73F52CD08BE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f68c506-b0bc-48dc-869f-909b82b39c1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2A522EA-0D77-4E40-A03A-4F8069C0B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68c506-b0bc-48dc-869f-909b82b39c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Air System Components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tkobel</dc:creator>
  <cp:lastModifiedBy>Shianne Maltman</cp:lastModifiedBy>
  <dcterms:created xsi:type="dcterms:W3CDTF">2010-12-07T19:14:17Z</dcterms:created>
  <dcterms:modified xsi:type="dcterms:W3CDTF">2022-06-16T13:28:09Z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0x010100E0C83147D89F0E48BF485D7B0C836E5D</vt:lpwstr>
  </property>
</Properties>
</file>