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C277" i="1" l="1"/>
  <c r="AC276" i="1"/>
  <c r="AC275" i="1"/>
  <c r="AB275" i="1"/>
  <c r="AB25" i="24"/>
  <c r="AC25" i="24" s="1"/>
  <c r="AB24" i="24"/>
  <c r="AC24" i="24" s="1"/>
  <c r="AB23" i="24"/>
  <c r="AB22" i="24"/>
  <c r="AB21" i="24"/>
  <c r="AC21" i="24" s="1"/>
  <c r="AB20" i="24"/>
  <c r="AC20" i="24" s="1"/>
  <c r="AB19" i="24"/>
  <c r="AB18" i="24"/>
  <c r="AB17" i="24"/>
  <c r="AC17" i="24" s="1"/>
  <c r="AB16" i="24"/>
  <c r="AC16" i="24" s="1"/>
  <c r="AB15" i="24"/>
  <c r="AB14" i="24"/>
  <c r="AB13" i="24"/>
  <c r="AC13" i="24" s="1"/>
  <c r="AB12" i="24"/>
  <c r="AC12" i="24" s="1"/>
  <c r="AB11" i="24"/>
  <c r="AB10" i="24"/>
  <c r="AB9" i="24"/>
  <c r="AC9" i="24" s="1"/>
  <c r="AB8" i="24"/>
  <c r="AC8" i="24" s="1"/>
  <c r="AC23" i="24"/>
  <c r="AC22" i="24"/>
  <c r="AC19" i="24"/>
  <c r="AC18" i="24"/>
  <c r="AC15" i="24"/>
  <c r="AC14" i="24"/>
  <c r="AC11" i="24"/>
  <c r="AC10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T25" i="24"/>
  <c r="T24" i="24"/>
  <c r="T23" i="24"/>
  <c r="T22" i="24"/>
  <c r="T21" i="24"/>
  <c r="T20" i="24"/>
  <c r="T19" i="24"/>
  <c r="T18" i="24"/>
  <c r="T17" i="24"/>
  <c r="T16" i="24"/>
  <c r="T15" i="24"/>
  <c r="T14" i="24"/>
  <c r="T13" i="24"/>
  <c r="T12" i="24"/>
  <c r="T11" i="24"/>
  <c r="T10" i="24"/>
  <c r="T9" i="24"/>
  <c r="T8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Y25" i="24" l="1"/>
  <c r="U25" i="24"/>
  <c r="Y24" i="24"/>
  <c r="U24" i="24"/>
  <c r="Y23" i="24"/>
  <c r="U23" i="24"/>
  <c r="Y22" i="24"/>
  <c r="U22" i="24"/>
  <c r="Y21" i="24"/>
  <c r="U21" i="24"/>
  <c r="Y20" i="24"/>
  <c r="U20" i="24"/>
  <c r="Y19" i="24"/>
  <c r="U19" i="24"/>
  <c r="Y18" i="24"/>
  <c r="U18" i="24"/>
  <c r="Y17" i="24"/>
  <c r="U17" i="24"/>
  <c r="Y16" i="24"/>
  <c r="U16" i="24"/>
  <c r="Y15" i="24"/>
  <c r="U15" i="24"/>
  <c r="Y14" i="24"/>
  <c r="U14" i="24"/>
  <c r="Y13" i="24"/>
  <c r="U13" i="24"/>
  <c r="Y12" i="24"/>
  <c r="U12" i="24"/>
  <c r="Y11" i="24"/>
  <c r="U11" i="24"/>
  <c r="Y10" i="24"/>
  <c r="U10" i="24"/>
  <c r="Y9" i="24"/>
  <c r="U9" i="24"/>
  <c r="Y8" i="24"/>
  <c r="U8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Y277" i="1"/>
  <c r="U277" i="1"/>
  <c r="Y276" i="1"/>
  <c r="U276" i="1"/>
  <c r="Y275" i="1"/>
  <c r="X275" i="1"/>
  <c r="U275" i="1"/>
  <c r="T275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4" i="1"/>
  <c r="N82" i="1"/>
  <c r="N78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K86" i="1"/>
  <c r="K85" i="1"/>
  <c r="K84" i="1"/>
  <c r="K83" i="1"/>
  <c r="K82" i="1"/>
  <c r="K81" i="1"/>
  <c r="K80" i="1"/>
  <c r="K79" i="1"/>
  <c r="K78" i="1"/>
  <c r="K77" i="1"/>
  <c r="K76" i="1"/>
  <c r="N276" i="1"/>
  <c r="N277" i="1"/>
  <c r="L84" i="1" l="1"/>
  <c r="X84" i="1"/>
  <c r="T84" i="1"/>
  <c r="AB84" i="1"/>
  <c r="AC84" i="1" s="1"/>
  <c r="P84" i="1"/>
  <c r="Q82" i="1"/>
  <c r="L79" i="1"/>
  <c r="X79" i="1"/>
  <c r="Y79" i="1" s="1"/>
  <c r="AB79" i="1"/>
  <c r="AC79" i="1" s="1"/>
  <c r="P79" i="1"/>
  <c r="Q79" i="1" s="1"/>
  <c r="T79" i="1"/>
  <c r="U79" i="1" s="1"/>
  <c r="L82" i="1"/>
  <c r="AB82" i="1"/>
  <c r="AC82" i="1" s="1"/>
  <c r="X82" i="1"/>
  <c r="T82" i="1"/>
  <c r="P82" i="1"/>
  <c r="L83" i="1"/>
  <c r="AB83" i="1"/>
  <c r="AC83" i="1" s="1"/>
  <c r="X83" i="1"/>
  <c r="Y83" i="1" s="1"/>
  <c r="T83" i="1"/>
  <c r="U83" i="1" s="1"/>
  <c r="P83" i="1"/>
  <c r="Q83" i="1" s="1"/>
  <c r="Q78" i="1"/>
  <c r="L76" i="1"/>
  <c r="AB76" i="1"/>
  <c r="AC76" i="1" s="1"/>
  <c r="T76" i="1"/>
  <c r="U76" i="1" s="1"/>
  <c r="X76" i="1"/>
  <c r="Y76" i="1" s="1"/>
  <c r="P76" i="1"/>
  <c r="Q76" i="1" s="1"/>
  <c r="L77" i="1"/>
  <c r="AB77" i="1"/>
  <c r="AC77" i="1" s="1"/>
  <c r="T77" i="1"/>
  <c r="U77" i="1" s="1"/>
  <c r="X77" i="1"/>
  <c r="Y77" i="1" s="1"/>
  <c r="P77" i="1"/>
  <c r="Q77" i="1" s="1"/>
  <c r="L85" i="1"/>
  <c r="AB85" i="1"/>
  <c r="AC85" i="1" s="1"/>
  <c r="X85" i="1"/>
  <c r="Y85" i="1" s="1"/>
  <c r="T85" i="1"/>
  <c r="U85" i="1" s="1"/>
  <c r="P85" i="1"/>
  <c r="Q85" i="1" s="1"/>
  <c r="Q84" i="1"/>
  <c r="L80" i="1"/>
  <c r="X80" i="1"/>
  <c r="Y80" i="1" s="1"/>
  <c r="AB80" i="1"/>
  <c r="AC80" i="1" s="1"/>
  <c r="T80" i="1"/>
  <c r="U80" i="1" s="1"/>
  <c r="P80" i="1"/>
  <c r="Q80" i="1" s="1"/>
  <c r="L81" i="1"/>
  <c r="X81" i="1"/>
  <c r="Y81" i="1" s="1"/>
  <c r="AB81" i="1"/>
  <c r="AC81" i="1" s="1"/>
  <c r="T81" i="1"/>
  <c r="U81" i="1" s="1"/>
  <c r="P81" i="1"/>
  <c r="Q81" i="1" s="1"/>
  <c r="L78" i="1"/>
  <c r="X78" i="1"/>
  <c r="AB78" i="1"/>
  <c r="AC78" i="1" s="1"/>
  <c r="T78" i="1"/>
  <c r="P78" i="1"/>
  <c r="L86" i="1"/>
  <c r="X86" i="1"/>
  <c r="Y86" i="1" s="1"/>
  <c r="AB86" i="1"/>
  <c r="AC86" i="1" s="1"/>
  <c r="T86" i="1"/>
  <c r="U86" i="1" s="1"/>
  <c r="P86" i="1"/>
  <c r="Q86" i="1" s="1"/>
  <c r="Q8" i="24"/>
  <c r="Q25" i="24"/>
  <c r="Q23" i="24"/>
  <c r="Q22" i="24"/>
  <c r="Q21" i="24"/>
  <c r="Q19" i="24"/>
  <c r="Q17" i="24"/>
  <c r="Q15" i="24"/>
  <c r="Q13" i="24"/>
  <c r="Q10" i="24"/>
  <c r="Q277" i="1"/>
  <c r="Q276" i="1"/>
  <c r="Q275" i="1"/>
  <c r="P275" i="1"/>
  <c r="Y78" i="1" l="1"/>
  <c r="U78" i="1"/>
  <c r="Y84" i="1"/>
  <c r="U84" i="1"/>
  <c r="Y82" i="1"/>
  <c r="U82" i="1"/>
  <c r="Q9" i="24"/>
  <c r="Q11" i="24"/>
  <c r="Q14" i="24"/>
  <c r="Q18" i="24"/>
  <c r="Q12" i="24"/>
  <c r="Q16" i="24"/>
  <c r="Q20" i="24"/>
  <c r="Q24" i="24"/>
  <c r="K148" i="1" l="1"/>
  <c r="K147" i="1"/>
  <c r="K146" i="1"/>
  <c r="AB146" i="1" l="1"/>
  <c r="AC146" i="1" s="1"/>
  <c r="X146" i="1"/>
  <c r="Y146" i="1" s="1"/>
  <c r="T146" i="1"/>
  <c r="U146" i="1" s="1"/>
  <c r="P146" i="1"/>
  <c r="Q146" i="1" s="1"/>
  <c r="X147" i="1"/>
  <c r="Y147" i="1" s="1"/>
  <c r="T147" i="1"/>
  <c r="U147" i="1" s="1"/>
  <c r="P147" i="1"/>
  <c r="Q147" i="1" s="1"/>
  <c r="AB147" i="1"/>
  <c r="AC147" i="1" s="1"/>
  <c r="AB148" i="1"/>
  <c r="AC148" i="1" s="1"/>
  <c r="X148" i="1"/>
  <c r="Y148" i="1" s="1"/>
  <c r="T148" i="1"/>
  <c r="U148" i="1" s="1"/>
  <c r="P148" i="1"/>
  <c r="Q148" i="1" s="1"/>
  <c r="L148" i="1"/>
  <c r="L146" i="1"/>
  <c r="L147" i="1"/>
  <c r="K277" i="1"/>
  <c r="K276" i="1"/>
  <c r="AB277" i="1" l="1"/>
  <c r="X277" i="1"/>
  <c r="T277" i="1"/>
  <c r="P277" i="1"/>
  <c r="AB276" i="1"/>
  <c r="P276" i="1"/>
  <c r="X276" i="1"/>
  <c r="T276" i="1"/>
  <c r="K228" i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8" i="1"/>
  <c r="K94" i="1"/>
  <c r="K93" i="1"/>
  <c r="K92" i="1"/>
  <c r="K91" i="1"/>
  <c r="K90" i="1"/>
  <c r="K89" i="1"/>
  <c r="K67" i="1"/>
  <c r="K66" i="1"/>
  <c r="K64" i="1"/>
  <c r="K63" i="1"/>
  <c r="K48" i="1"/>
  <c r="K47" i="1"/>
  <c r="K46" i="1"/>
  <c r="K45" i="1"/>
  <c r="K44" i="1"/>
  <c r="K43" i="1"/>
  <c r="K36" i="1"/>
  <c r="K35" i="1"/>
  <c r="K34" i="1"/>
  <c r="K33" i="1"/>
  <c r="K32" i="1"/>
  <c r="K31" i="1"/>
  <c r="K30" i="1"/>
  <c r="K29" i="1"/>
  <c r="K28" i="1"/>
  <c r="K27" i="1"/>
  <c r="AB66" i="1" l="1"/>
  <c r="AC66" i="1" s="1"/>
  <c r="X66" i="1"/>
  <c r="Y66" i="1" s="1"/>
  <c r="T66" i="1"/>
  <c r="U66" i="1" s="1"/>
  <c r="P66" i="1"/>
  <c r="Q66" i="1" s="1"/>
  <c r="X205" i="1"/>
  <c r="Y205" i="1" s="1"/>
  <c r="AB205" i="1"/>
  <c r="AC205" i="1" s="1"/>
  <c r="T205" i="1"/>
  <c r="U205" i="1" s="1"/>
  <c r="P205" i="1"/>
  <c r="Q205" i="1" s="1"/>
  <c r="X226" i="1"/>
  <c r="Y226" i="1" s="1"/>
  <c r="T226" i="1"/>
  <c r="U226" i="1" s="1"/>
  <c r="AB226" i="1"/>
  <c r="AC226" i="1" s="1"/>
  <c r="P226" i="1"/>
  <c r="Q226" i="1" s="1"/>
  <c r="AB30" i="1"/>
  <c r="AC30" i="1" s="1"/>
  <c r="T30" i="1"/>
  <c r="U30" i="1" s="1"/>
  <c r="X30" i="1"/>
  <c r="Y30" i="1" s="1"/>
  <c r="P30" i="1"/>
  <c r="Q30" i="1" s="1"/>
  <c r="X67" i="1"/>
  <c r="Y67" i="1" s="1"/>
  <c r="T67" i="1"/>
  <c r="U67" i="1" s="1"/>
  <c r="AB67" i="1"/>
  <c r="AC67" i="1" s="1"/>
  <c r="P67" i="1"/>
  <c r="Q67" i="1" s="1"/>
  <c r="X206" i="1"/>
  <c r="Y206" i="1" s="1"/>
  <c r="AB206" i="1"/>
  <c r="AC206" i="1" s="1"/>
  <c r="P206" i="1"/>
  <c r="Q206" i="1" s="1"/>
  <c r="T206" i="1"/>
  <c r="U206" i="1" s="1"/>
  <c r="AB32" i="1"/>
  <c r="AC32" i="1" s="1"/>
  <c r="X32" i="1"/>
  <c r="Y32" i="1" s="1"/>
  <c r="T32" i="1"/>
  <c r="U32" i="1" s="1"/>
  <c r="P32" i="1"/>
  <c r="Q32" i="1" s="1"/>
  <c r="AB46" i="1"/>
  <c r="AC46" i="1" s="1"/>
  <c r="T46" i="1"/>
  <c r="U46" i="1" s="1"/>
  <c r="X46" i="1"/>
  <c r="Y46" i="1" s="1"/>
  <c r="P46" i="1"/>
  <c r="Q46" i="1" s="1"/>
  <c r="AB90" i="1"/>
  <c r="AC90" i="1" s="1"/>
  <c r="T90" i="1"/>
  <c r="U90" i="1" s="1"/>
  <c r="X90" i="1"/>
  <c r="Y90" i="1" s="1"/>
  <c r="P90" i="1"/>
  <c r="Q90" i="1" s="1"/>
  <c r="X171" i="1"/>
  <c r="Y171" i="1" s="1"/>
  <c r="AB171" i="1"/>
  <c r="AC171" i="1" s="1"/>
  <c r="T171" i="1"/>
  <c r="U171" i="1" s="1"/>
  <c r="P171" i="1"/>
  <c r="Q171" i="1" s="1"/>
  <c r="X208" i="1"/>
  <c r="Y208" i="1" s="1"/>
  <c r="AB208" i="1"/>
  <c r="AC208" i="1" s="1"/>
  <c r="P208" i="1"/>
  <c r="Q208" i="1" s="1"/>
  <c r="T208" i="1"/>
  <c r="U208" i="1" s="1"/>
  <c r="X221" i="1"/>
  <c r="Y221" i="1" s="1"/>
  <c r="AB221" i="1"/>
  <c r="AC221" i="1" s="1"/>
  <c r="T221" i="1"/>
  <c r="U221" i="1" s="1"/>
  <c r="P221" i="1"/>
  <c r="Q221" i="1" s="1"/>
  <c r="AB33" i="1"/>
  <c r="AC33" i="1" s="1"/>
  <c r="X33" i="1"/>
  <c r="Y33" i="1" s="1"/>
  <c r="T33" i="1"/>
  <c r="U33" i="1" s="1"/>
  <c r="P33" i="1"/>
  <c r="Q33" i="1" s="1"/>
  <c r="AB172" i="1"/>
  <c r="AC172" i="1" s="1"/>
  <c r="T172" i="1"/>
  <c r="U172" i="1" s="1"/>
  <c r="P172" i="1"/>
  <c r="Q172" i="1" s="1"/>
  <c r="X172" i="1"/>
  <c r="Y172" i="1" s="1"/>
  <c r="X222" i="1"/>
  <c r="Y222" i="1" s="1"/>
  <c r="AB222" i="1"/>
  <c r="AC222" i="1" s="1"/>
  <c r="P222" i="1"/>
  <c r="Q222" i="1" s="1"/>
  <c r="T222" i="1"/>
  <c r="U222" i="1" s="1"/>
  <c r="AB34" i="1"/>
  <c r="AC34" i="1" s="1"/>
  <c r="X34" i="1"/>
  <c r="Y34" i="1" s="1"/>
  <c r="T34" i="1"/>
  <c r="U34" i="1" s="1"/>
  <c r="P34" i="1"/>
  <c r="Q34" i="1" s="1"/>
  <c r="AB48" i="1"/>
  <c r="AC48" i="1" s="1"/>
  <c r="X48" i="1"/>
  <c r="Y48" i="1" s="1"/>
  <c r="T48" i="1"/>
  <c r="U48" i="1" s="1"/>
  <c r="P48" i="1"/>
  <c r="Q48" i="1" s="1"/>
  <c r="X92" i="1"/>
  <c r="Y92" i="1" s="1"/>
  <c r="T92" i="1"/>
  <c r="U92" i="1" s="1"/>
  <c r="AB92" i="1"/>
  <c r="AC92" i="1" s="1"/>
  <c r="P92" i="1"/>
  <c r="Q92" i="1" s="1"/>
  <c r="AB202" i="1"/>
  <c r="AC202" i="1" s="1"/>
  <c r="T202" i="1"/>
  <c r="U202" i="1" s="1"/>
  <c r="X202" i="1"/>
  <c r="Y202" i="1" s="1"/>
  <c r="P202" i="1"/>
  <c r="Q202" i="1" s="1"/>
  <c r="AB210" i="1"/>
  <c r="AC210" i="1" s="1"/>
  <c r="X210" i="1"/>
  <c r="Y210" i="1" s="1"/>
  <c r="T210" i="1"/>
  <c r="U210" i="1" s="1"/>
  <c r="P210" i="1"/>
  <c r="Q210" i="1" s="1"/>
  <c r="X223" i="1"/>
  <c r="Y223" i="1" s="1"/>
  <c r="AB223" i="1"/>
  <c r="AC223" i="1" s="1"/>
  <c r="P223" i="1"/>
  <c r="Q223" i="1" s="1"/>
  <c r="T223" i="1"/>
  <c r="U223" i="1" s="1"/>
  <c r="AB29" i="1"/>
  <c r="AC29" i="1" s="1"/>
  <c r="T29" i="1"/>
  <c r="U29" i="1" s="1"/>
  <c r="X29" i="1"/>
  <c r="Y29" i="1" s="1"/>
  <c r="P29" i="1"/>
  <c r="Q29" i="1" s="1"/>
  <c r="T91" i="1"/>
  <c r="U91" i="1" s="1"/>
  <c r="AB91" i="1"/>
  <c r="AC91" i="1" s="1"/>
  <c r="X91" i="1"/>
  <c r="Y91" i="1" s="1"/>
  <c r="P91" i="1"/>
  <c r="Q91" i="1" s="1"/>
  <c r="AB209" i="1"/>
  <c r="AC209" i="1" s="1"/>
  <c r="P209" i="1"/>
  <c r="Q209" i="1" s="1"/>
  <c r="X209" i="1"/>
  <c r="Y209" i="1" s="1"/>
  <c r="T209" i="1"/>
  <c r="U209" i="1" s="1"/>
  <c r="T35" i="1"/>
  <c r="U35" i="1" s="1"/>
  <c r="AB35" i="1"/>
  <c r="AC35" i="1" s="1"/>
  <c r="X35" i="1"/>
  <c r="Y35" i="1" s="1"/>
  <c r="P35" i="1"/>
  <c r="Q35" i="1" s="1"/>
  <c r="AB93" i="1"/>
  <c r="AC93" i="1" s="1"/>
  <c r="T93" i="1"/>
  <c r="U93" i="1" s="1"/>
  <c r="X93" i="1"/>
  <c r="Y93" i="1" s="1"/>
  <c r="P93" i="1"/>
  <c r="Q93" i="1" s="1"/>
  <c r="X203" i="1"/>
  <c r="Y203" i="1" s="1"/>
  <c r="AB203" i="1"/>
  <c r="AC203" i="1" s="1"/>
  <c r="T203" i="1"/>
  <c r="U203" i="1" s="1"/>
  <c r="P203" i="1"/>
  <c r="Q203" i="1" s="1"/>
  <c r="X211" i="1"/>
  <c r="Y211" i="1" s="1"/>
  <c r="T211" i="1"/>
  <c r="U211" i="1" s="1"/>
  <c r="P211" i="1"/>
  <c r="Q211" i="1" s="1"/>
  <c r="AB211" i="1"/>
  <c r="AC211" i="1" s="1"/>
  <c r="X224" i="1"/>
  <c r="Y224" i="1" s="1"/>
  <c r="AB224" i="1"/>
  <c r="AC224" i="1" s="1"/>
  <c r="P224" i="1"/>
  <c r="Q224" i="1" s="1"/>
  <c r="T224" i="1"/>
  <c r="U224" i="1" s="1"/>
  <c r="AB47" i="1"/>
  <c r="AC47" i="1" s="1"/>
  <c r="X47" i="1"/>
  <c r="Y47" i="1" s="1"/>
  <c r="T47" i="1"/>
  <c r="U47" i="1" s="1"/>
  <c r="P47" i="1"/>
  <c r="Q47" i="1" s="1"/>
  <c r="T27" i="1"/>
  <c r="U27" i="1" s="1"/>
  <c r="AB27" i="1"/>
  <c r="AC27" i="1" s="1"/>
  <c r="X27" i="1"/>
  <c r="Y27" i="1" s="1"/>
  <c r="P27" i="1"/>
  <c r="Q27" i="1" s="1"/>
  <c r="X63" i="1"/>
  <c r="Y63" i="1" s="1"/>
  <c r="AB63" i="1"/>
  <c r="AC63" i="1" s="1"/>
  <c r="P63" i="1"/>
  <c r="Q63" i="1" s="1"/>
  <c r="T63" i="1"/>
  <c r="U63" i="1" s="1"/>
  <c r="T28" i="1"/>
  <c r="U28" i="1" s="1"/>
  <c r="AB28" i="1"/>
  <c r="AC28" i="1" s="1"/>
  <c r="X28" i="1"/>
  <c r="Y28" i="1" s="1"/>
  <c r="P28" i="1"/>
  <c r="Q28" i="1" s="1"/>
  <c r="T36" i="1"/>
  <c r="U36" i="1" s="1"/>
  <c r="AB36" i="1"/>
  <c r="AC36" i="1" s="1"/>
  <c r="X36" i="1"/>
  <c r="Y36" i="1" s="1"/>
  <c r="P36" i="1"/>
  <c r="Q36" i="1" s="1"/>
  <c r="X64" i="1"/>
  <c r="Y64" i="1" s="1"/>
  <c r="AB64" i="1"/>
  <c r="AC64" i="1" s="1"/>
  <c r="T64" i="1"/>
  <c r="U64" i="1" s="1"/>
  <c r="P64" i="1"/>
  <c r="Q64" i="1" s="1"/>
  <c r="X94" i="1"/>
  <c r="Y94" i="1" s="1"/>
  <c r="AB94" i="1"/>
  <c r="AC94" i="1" s="1"/>
  <c r="T94" i="1"/>
  <c r="U94" i="1" s="1"/>
  <c r="P94" i="1"/>
  <c r="Q94" i="1" s="1"/>
  <c r="AB204" i="1"/>
  <c r="AC204" i="1" s="1"/>
  <c r="T204" i="1"/>
  <c r="U204" i="1" s="1"/>
  <c r="X204" i="1"/>
  <c r="Y204" i="1" s="1"/>
  <c r="P204" i="1"/>
  <c r="Q204" i="1" s="1"/>
  <c r="AB212" i="1"/>
  <c r="AC212" i="1" s="1"/>
  <c r="X212" i="1"/>
  <c r="Y212" i="1" s="1"/>
  <c r="T212" i="1"/>
  <c r="U212" i="1" s="1"/>
  <c r="P212" i="1"/>
  <c r="Q212" i="1" s="1"/>
  <c r="AB225" i="1"/>
  <c r="AC225" i="1" s="1"/>
  <c r="P225" i="1"/>
  <c r="Q225" i="1" s="1"/>
  <c r="X225" i="1"/>
  <c r="Y225" i="1" s="1"/>
  <c r="T225" i="1"/>
  <c r="U225" i="1" s="1"/>
  <c r="AB43" i="1"/>
  <c r="AC43" i="1" s="1"/>
  <c r="T43" i="1"/>
  <c r="U43" i="1" s="1"/>
  <c r="X43" i="1"/>
  <c r="Y43" i="1" s="1"/>
  <c r="P43" i="1"/>
  <c r="Q43" i="1" s="1"/>
  <c r="X88" i="1"/>
  <c r="Y88" i="1" s="1"/>
  <c r="AB88" i="1"/>
  <c r="AC88" i="1" s="1"/>
  <c r="T88" i="1"/>
  <c r="U88" i="1" s="1"/>
  <c r="P88" i="1"/>
  <c r="Q88" i="1" s="1"/>
  <c r="T218" i="1"/>
  <c r="U218" i="1" s="1"/>
  <c r="AB218" i="1"/>
  <c r="AC218" i="1" s="1"/>
  <c r="X218" i="1"/>
  <c r="Y218" i="1" s="1"/>
  <c r="P218" i="1"/>
  <c r="Q218" i="1" s="1"/>
  <c r="AB44" i="1"/>
  <c r="AC44" i="1" s="1"/>
  <c r="T44" i="1"/>
  <c r="U44" i="1" s="1"/>
  <c r="X44" i="1"/>
  <c r="Y44" i="1" s="1"/>
  <c r="P44" i="1"/>
  <c r="Q44" i="1" s="1"/>
  <c r="AB169" i="1"/>
  <c r="AC169" i="1" s="1"/>
  <c r="P169" i="1"/>
  <c r="Q169" i="1" s="1"/>
  <c r="X169" i="1"/>
  <c r="Y169" i="1" s="1"/>
  <c r="T169" i="1"/>
  <c r="U169" i="1" s="1"/>
  <c r="X219" i="1"/>
  <c r="Y219" i="1" s="1"/>
  <c r="T219" i="1"/>
  <c r="U219" i="1" s="1"/>
  <c r="AB219" i="1"/>
  <c r="AC219" i="1" s="1"/>
  <c r="P219" i="1"/>
  <c r="Q219" i="1" s="1"/>
  <c r="X227" i="1"/>
  <c r="Y227" i="1" s="1"/>
  <c r="T227" i="1"/>
  <c r="U227" i="1" s="1"/>
  <c r="AB227" i="1"/>
  <c r="AC227" i="1" s="1"/>
  <c r="P227" i="1"/>
  <c r="Q227" i="1" s="1"/>
  <c r="AB31" i="1"/>
  <c r="AC31" i="1" s="1"/>
  <c r="X31" i="1"/>
  <c r="Y31" i="1" s="1"/>
  <c r="T31" i="1"/>
  <c r="U31" i="1" s="1"/>
  <c r="P31" i="1"/>
  <c r="Q31" i="1" s="1"/>
  <c r="AB45" i="1"/>
  <c r="AC45" i="1" s="1"/>
  <c r="T45" i="1"/>
  <c r="U45" i="1" s="1"/>
  <c r="X45" i="1"/>
  <c r="Y45" i="1" s="1"/>
  <c r="P45" i="1"/>
  <c r="Q45" i="1" s="1"/>
  <c r="X89" i="1"/>
  <c r="Y89" i="1" s="1"/>
  <c r="AB89" i="1"/>
  <c r="AC89" i="1" s="1"/>
  <c r="T89" i="1"/>
  <c r="U89" i="1" s="1"/>
  <c r="P89" i="1"/>
  <c r="Q89" i="1" s="1"/>
  <c r="X170" i="1"/>
  <c r="Y170" i="1" s="1"/>
  <c r="AB170" i="1"/>
  <c r="AC170" i="1" s="1"/>
  <c r="T170" i="1"/>
  <c r="U170" i="1" s="1"/>
  <c r="P170" i="1"/>
  <c r="Q170" i="1" s="1"/>
  <c r="X207" i="1"/>
  <c r="Y207" i="1" s="1"/>
  <c r="AB207" i="1"/>
  <c r="AC207" i="1" s="1"/>
  <c r="P207" i="1"/>
  <c r="Q207" i="1" s="1"/>
  <c r="T207" i="1"/>
  <c r="U207" i="1" s="1"/>
  <c r="AB220" i="1"/>
  <c r="AC220" i="1" s="1"/>
  <c r="T220" i="1"/>
  <c r="U220" i="1" s="1"/>
  <c r="X220" i="1"/>
  <c r="Y220" i="1" s="1"/>
  <c r="P220" i="1"/>
  <c r="Q220" i="1" s="1"/>
  <c r="AB228" i="1"/>
  <c r="AC228" i="1" s="1"/>
  <c r="T228" i="1"/>
  <c r="U228" i="1" s="1"/>
  <c r="X228" i="1"/>
  <c r="Y228" i="1" s="1"/>
  <c r="P228" i="1"/>
  <c r="Q228" i="1" s="1"/>
  <c r="L169" i="1"/>
  <c r="L221" i="1"/>
  <c r="L33" i="1"/>
  <c r="L88" i="1"/>
  <c r="L45" i="1"/>
  <c r="L31" i="1"/>
  <c r="L43" i="1"/>
  <c r="L92" i="1"/>
  <c r="L30" i="1"/>
  <c r="L209" i="1"/>
  <c r="L94" i="1"/>
  <c r="L34" i="1"/>
  <c r="L46" i="1"/>
  <c r="L205" i="1"/>
  <c r="L218" i="1"/>
  <c r="L226" i="1"/>
  <c r="L222" i="1"/>
  <c r="L225" i="1"/>
  <c r="L35" i="1"/>
  <c r="L206" i="1"/>
  <c r="L219" i="1"/>
  <c r="L227" i="1"/>
  <c r="L64" i="1"/>
  <c r="L89" i="1"/>
  <c r="L204" i="1"/>
  <c r="L47" i="1"/>
  <c r="L28" i="1"/>
  <c r="L36" i="1"/>
  <c r="L48" i="1"/>
  <c r="L90" i="1"/>
  <c r="L170" i="1"/>
  <c r="L207" i="1"/>
  <c r="L220" i="1"/>
  <c r="L228" i="1"/>
  <c r="L172" i="1"/>
  <c r="L212" i="1"/>
  <c r="L27" i="1"/>
  <c r="L91" i="1"/>
  <c r="L29" i="1"/>
  <c r="L63" i="1"/>
  <c r="L171" i="1"/>
  <c r="L208" i="1"/>
  <c r="L66" i="1"/>
  <c r="L202" i="1"/>
  <c r="L210" i="1"/>
  <c r="L223" i="1"/>
  <c r="L32" i="1"/>
  <c r="L44" i="1"/>
  <c r="L67" i="1"/>
  <c r="L93" i="1"/>
  <c r="L203" i="1"/>
  <c r="L211" i="1"/>
  <c r="L224" i="1"/>
  <c r="K25" i="24" l="1"/>
  <c r="K24" i="24"/>
  <c r="K109" i="1"/>
  <c r="K254" i="1"/>
  <c r="K252" i="1"/>
  <c r="K250" i="1"/>
  <c r="K15" i="1"/>
  <c r="AB15" i="1" l="1"/>
  <c r="AC15" i="1" s="1"/>
  <c r="X15" i="1"/>
  <c r="Y15" i="1" s="1"/>
  <c r="P15" i="1"/>
  <c r="Q15" i="1" s="1"/>
  <c r="T15" i="1"/>
  <c r="U15" i="1" s="1"/>
  <c r="X250" i="1"/>
  <c r="Y250" i="1" s="1"/>
  <c r="T250" i="1"/>
  <c r="U250" i="1" s="1"/>
  <c r="AB250" i="1"/>
  <c r="AC250" i="1" s="1"/>
  <c r="P250" i="1"/>
  <c r="Q250" i="1" s="1"/>
  <c r="AB252" i="1"/>
  <c r="AC252" i="1" s="1"/>
  <c r="X252" i="1"/>
  <c r="Y252" i="1" s="1"/>
  <c r="T252" i="1"/>
  <c r="U252" i="1" s="1"/>
  <c r="P252" i="1"/>
  <c r="Q252" i="1" s="1"/>
  <c r="X254" i="1"/>
  <c r="Y254" i="1" s="1"/>
  <c r="AB254" i="1"/>
  <c r="AC254" i="1" s="1"/>
  <c r="P254" i="1"/>
  <c r="Q254" i="1" s="1"/>
  <c r="T254" i="1"/>
  <c r="U254" i="1" s="1"/>
  <c r="AB109" i="1"/>
  <c r="AC109" i="1" s="1"/>
  <c r="T109" i="1"/>
  <c r="U109" i="1" s="1"/>
  <c r="X109" i="1"/>
  <c r="Y109" i="1" s="1"/>
  <c r="P109" i="1"/>
  <c r="Q109" i="1" s="1"/>
  <c r="L25" i="24"/>
  <c r="L24" i="24"/>
  <c r="L252" i="1"/>
  <c r="L254" i="1"/>
  <c r="L15" i="1"/>
  <c r="L250" i="1"/>
  <c r="L109" i="1"/>
  <c r="K176" i="1" l="1"/>
  <c r="K175" i="1"/>
  <c r="K174" i="1"/>
  <c r="K173" i="1"/>
  <c r="K153" i="1"/>
  <c r="K152" i="1"/>
  <c r="AB153" i="1" l="1"/>
  <c r="AC153" i="1" s="1"/>
  <c r="P153" i="1"/>
  <c r="Q153" i="1" s="1"/>
  <c r="T153" i="1"/>
  <c r="U153" i="1" s="1"/>
  <c r="X153" i="1"/>
  <c r="Y153" i="1" s="1"/>
  <c r="X152" i="1"/>
  <c r="Y152" i="1" s="1"/>
  <c r="AB152" i="1"/>
  <c r="AC152" i="1" s="1"/>
  <c r="P152" i="1"/>
  <c r="Q152" i="1" s="1"/>
  <c r="T152" i="1"/>
  <c r="U152" i="1" s="1"/>
  <c r="X173" i="1"/>
  <c r="Y173" i="1" s="1"/>
  <c r="AB173" i="1"/>
  <c r="AC173" i="1" s="1"/>
  <c r="T173" i="1"/>
  <c r="U173" i="1" s="1"/>
  <c r="P173" i="1"/>
  <c r="Q173" i="1" s="1"/>
  <c r="X174" i="1"/>
  <c r="Y174" i="1" s="1"/>
  <c r="AB174" i="1"/>
  <c r="AC174" i="1" s="1"/>
  <c r="P174" i="1"/>
  <c r="Q174" i="1" s="1"/>
  <c r="T174" i="1"/>
  <c r="U174" i="1" s="1"/>
  <c r="X175" i="1"/>
  <c r="Y175" i="1" s="1"/>
  <c r="AB175" i="1"/>
  <c r="AC175" i="1" s="1"/>
  <c r="P175" i="1"/>
  <c r="Q175" i="1" s="1"/>
  <c r="T175" i="1"/>
  <c r="U175" i="1" s="1"/>
  <c r="X176" i="1"/>
  <c r="Y176" i="1" s="1"/>
  <c r="AB176" i="1"/>
  <c r="AC176" i="1" s="1"/>
  <c r="P176" i="1"/>
  <c r="Q176" i="1" s="1"/>
  <c r="T176" i="1"/>
  <c r="U176" i="1" s="1"/>
  <c r="L176" i="1"/>
  <c r="L173" i="1"/>
  <c r="L174" i="1"/>
  <c r="L175" i="1"/>
  <c r="L152" i="1"/>
  <c r="L153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AB121" i="1" l="1"/>
  <c r="AC121" i="1" s="1"/>
  <c r="X121" i="1"/>
  <c r="Y121" i="1" s="1"/>
  <c r="T121" i="1"/>
  <c r="U121" i="1" s="1"/>
  <c r="P121" i="1"/>
  <c r="Q121" i="1" s="1"/>
  <c r="AB132" i="1"/>
  <c r="AC132" i="1" s="1"/>
  <c r="T132" i="1"/>
  <c r="U132" i="1" s="1"/>
  <c r="P132" i="1"/>
  <c r="Q132" i="1" s="1"/>
  <c r="X132" i="1"/>
  <c r="Y132" i="1" s="1"/>
  <c r="X122" i="1"/>
  <c r="Y122" i="1" s="1"/>
  <c r="T122" i="1"/>
  <c r="U122" i="1" s="1"/>
  <c r="AB122" i="1"/>
  <c r="AC122" i="1" s="1"/>
  <c r="P122" i="1"/>
  <c r="Q122" i="1" s="1"/>
  <c r="X131" i="1"/>
  <c r="Y131" i="1" s="1"/>
  <c r="T131" i="1"/>
  <c r="U131" i="1" s="1"/>
  <c r="AB131" i="1"/>
  <c r="AC131" i="1" s="1"/>
  <c r="P131" i="1"/>
  <c r="Q131" i="1" s="1"/>
  <c r="X134" i="1"/>
  <c r="Y134" i="1" s="1"/>
  <c r="AB134" i="1"/>
  <c r="AC134" i="1" s="1"/>
  <c r="T134" i="1"/>
  <c r="U134" i="1" s="1"/>
  <c r="P134" i="1"/>
  <c r="Q134" i="1" s="1"/>
  <c r="AB129" i="1"/>
  <c r="AC129" i="1" s="1"/>
  <c r="X129" i="1"/>
  <c r="Y129" i="1" s="1"/>
  <c r="T129" i="1"/>
  <c r="U129" i="1" s="1"/>
  <c r="P129" i="1"/>
  <c r="Q129" i="1" s="1"/>
  <c r="X123" i="1"/>
  <c r="Y123" i="1" s="1"/>
  <c r="T123" i="1"/>
  <c r="U123" i="1" s="1"/>
  <c r="AB123" i="1"/>
  <c r="AC123" i="1" s="1"/>
  <c r="P123" i="1"/>
  <c r="Q123" i="1" s="1"/>
  <c r="X125" i="1"/>
  <c r="Y125" i="1" s="1"/>
  <c r="AB125" i="1"/>
  <c r="AC125" i="1" s="1"/>
  <c r="T125" i="1"/>
  <c r="U125" i="1" s="1"/>
  <c r="P125" i="1"/>
  <c r="Q125" i="1" s="1"/>
  <c r="X119" i="1"/>
  <c r="Y119" i="1" s="1"/>
  <c r="AB119" i="1"/>
  <c r="AC119" i="1" s="1"/>
  <c r="T119" i="1"/>
  <c r="U119" i="1" s="1"/>
  <c r="P119" i="1"/>
  <c r="Q119" i="1" s="1"/>
  <c r="X135" i="1"/>
  <c r="Y135" i="1" s="1"/>
  <c r="AB135" i="1"/>
  <c r="AC135" i="1" s="1"/>
  <c r="T135" i="1"/>
  <c r="U135" i="1" s="1"/>
  <c r="P135" i="1"/>
  <c r="Q135" i="1" s="1"/>
  <c r="T130" i="1"/>
  <c r="U130" i="1" s="1"/>
  <c r="AB130" i="1"/>
  <c r="AC130" i="1" s="1"/>
  <c r="X130" i="1"/>
  <c r="Y130" i="1" s="1"/>
  <c r="P130" i="1"/>
  <c r="Q130" i="1" s="1"/>
  <c r="AB124" i="1"/>
  <c r="AC124" i="1" s="1"/>
  <c r="X124" i="1"/>
  <c r="Y124" i="1" s="1"/>
  <c r="T124" i="1"/>
  <c r="U124" i="1" s="1"/>
  <c r="P124" i="1"/>
  <c r="Q124" i="1" s="1"/>
  <c r="X133" i="1"/>
  <c r="Y133" i="1" s="1"/>
  <c r="AB133" i="1"/>
  <c r="AC133" i="1" s="1"/>
  <c r="T133" i="1"/>
  <c r="U133" i="1" s="1"/>
  <c r="P133" i="1"/>
  <c r="Q133" i="1" s="1"/>
  <c r="X126" i="1"/>
  <c r="Y126" i="1" s="1"/>
  <c r="AB126" i="1"/>
  <c r="AC126" i="1" s="1"/>
  <c r="T126" i="1"/>
  <c r="U126" i="1" s="1"/>
  <c r="P126" i="1"/>
  <c r="Q126" i="1" s="1"/>
  <c r="X127" i="1"/>
  <c r="Y127" i="1" s="1"/>
  <c r="AB127" i="1"/>
  <c r="AC127" i="1" s="1"/>
  <c r="T127" i="1"/>
  <c r="U127" i="1" s="1"/>
  <c r="P127" i="1"/>
  <c r="Q127" i="1" s="1"/>
  <c r="X120" i="1"/>
  <c r="Y120" i="1" s="1"/>
  <c r="AB120" i="1"/>
  <c r="AC120" i="1" s="1"/>
  <c r="T120" i="1"/>
  <c r="U120" i="1" s="1"/>
  <c r="P120" i="1"/>
  <c r="Q120" i="1" s="1"/>
  <c r="X128" i="1"/>
  <c r="Y128" i="1" s="1"/>
  <c r="AB128" i="1"/>
  <c r="AC128" i="1" s="1"/>
  <c r="T128" i="1"/>
  <c r="U128" i="1" s="1"/>
  <c r="P128" i="1"/>
  <c r="Q128" i="1" s="1"/>
  <c r="X136" i="1"/>
  <c r="Y136" i="1" s="1"/>
  <c r="AB136" i="1"/>
  <c r="AC136" i="1" s="1"/>
  <c r="T136" i="1"/>
  <c r="U136" i="1" s="1"/>
  <c r="P136" i="1"/>
  <c r="Q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9" i="1" l="1"/>
  <c r="K100" i="1"/>
  <c r="X100" i="1" l="1"/>
  <c r="Y100" i="1" s="1"/>
  <c r="T100" i="1"/>
  <c r="U100" i="1" s="1"/>
  <c r="AB100" i="1"/>
  <c r="AC100" i="1" s="1"/>
  <c r="P100" i="1"/>
  <c r="Q100" i="1" s="1"/>
  <c r="X99" i="1"/>
  <c r="Y99" i="1" s="1"/>
  <c r="T99" i="1"/>
  <c r="U99" i="1" s="1"/>
  <c r="AB99" i="1"/>
  <c r="AC99" i="1" s="1"/>
  <c r="P99" i="1"/>
  <c r="Q99" i="1" s="1"/>
  <c r="L99" i="1"/>
  <c r="L100" i="1"/>
  <c r="K245" i="1"/>
  <c r="K243" i="1"/>
  <c r="X245" i="1" l="1"/>
  <c r="Y245" i="1" s="1"/>
  <c r="AB245" i="1"/>
  <c r="AC245" i="1" s="1"/>
  <c r="T245" i="1"/>
  <c r="U245" i="1" s="1"/>
  <c r="P245" i="1"/>
  <c r="Q245" i="1" s="1"/>
  <c r="X243" i="1"/>
  <c r="Y243" i="1" s="1"/>
  <c r="T243" i="1"/>
  <c r="U243" i="1" s="1"/>
  <c r="P243" i="1"/>
  <c r="Q243" i="1" s="1"/>
  <c r="AB243" i="1"/>
  <c r="AC243" i="1" s="1"/>
  <c r="L243" i="1"/>
  <c r="L245" i="1"/>
  <c r="K54" i="1"/>
  <c r="K9" i="1"/>
  <c r="K23" i="24"/>
  <c r="K8" i="24"/>
  <c r="AB9" i="1" l="1"/>
  <c r="AC9" i="1" s="1"/>
  <c r="X9" i="1"/>
  <c r="Y9" i="1" s="1"/>
  <c r="T9" i="1"/>
  <c r="U9" i="1" s="1"/>
  <c r="P9" i="1"/>
  <c r="Q9" i="1" s="1"/>
  <c r="AB54" i="1"/>
  <c r="AC54" i="1" s="1"/>
  <c r="T54" i="1"/>
  <c r="U54" i="1" s="1"/>
  <c r="X54" i="1"/>
  <c r="Y54" i="1" s="1"/>
  <c r="P54" i="1"/>
  <c r="Q54" i="1" s="1"/>
  <c r="L8" i="24"/>
  <c r="L23" i="24"/>
  <c r="L54" i="1"/>
  <c r="L9" i="1"/>
  <c r="K13" i="24" l="1"/>
  <c r="L13" i="24" l="1"/>
  <c r="K200" i="1" l="1"/>
  <c r="K196" i="1"/>
  <c r="AB196" i="1" l="1"/>
  <c r="AC196" i="1" s="1"/>
  <c r="T196" i="1"/>
  <c r="U196" i="1" s="1"/>
  <c r="P196" i="1"/>
  <c r="Q196" i="1" s="1"/>
  <c r="X196" i="1"/>
  <c r="Y196" i="1" s="1"/>
  <c r="X200" i="1"/>
  <c r="Y200" i="1" s="1"/>
  <c r="AB200" i="1"/>
  <c r="AC200" i="1" s="1"/>
  <c r="P200" i="1"/>
  <c r="Q200" i="1" s="1"/>
  <c r="T200" i="1"/>
  <c r="U200" i="1" s="1"/>
  <c r="L196" i="1"/>
  <c r="L200" i="1"/>
  <c r="K191" i="1"/>
  <c r="K192" i="1"/>
  <c r="X192" i="1" l="1"/>
  <c r="Y192" i="1" s="1"/>
  <c r="AB192" i="1"/>
  <c r="AC192" i="1" s="1"/>
  <c r="P192" i="1"/>
  <c r="Q192" i="1" s="1"/>
  <c r="T192" i="1"/>
  <c r="U192" i="1" s="1"/>
  <c r="X191" i="1"/>
  <c r="Y191" i="1" s="1"/>
  <c r="AB191" i="1"/>
  <c r="AC191" i="1" s="1"/>
  <c r="P191" i="1"/>
  <c r="Q191" i="1" s="1"/>
  <c r="T191" i="1"/>
  <c r="U191" i="1" s="1"/>
  <c r="L192" i="1"/>
  <c r="L191" i="1"/>
  <c r="K38" i="1"/>
  <c r="AB38" i="1" l="1"/>
  <c r="AC38" i="1" s="1"/>
  <c r="T38" i="1"/>
  <c r="U38" i="1" s="1"/>
  <c r="X38" i="1"/>
  <c r="Y38" i="1" s="1"/>
  <c r="P38" i="1"/>
  <c r="Q38" i="1" s="1"/>
  <c r="L38" i="1"/>
  <c r="K18" i="1"/>
  <c r="K20" i="1"/>
  <c r="K24" i="1"/>
  <c r="K108" i="1"/>
  <c r="K115" i="1"/>
  <c r="K107" i="1"/>
  <c r="K113" i="1"/>
  <c r="K39" i="1"/>
  <c r="K246" i="1"/>
  <c r="K244" i="1"/>
  <c r="K75" i="1"/>
  <c r="K138" i="1"/>
  <c r="K114" i="1"/>
  <c r="K137" i="1"/>
  <c r="T20" i="1" l="1"/>
  <c r="U20" i="1" s="1"/>
  <c r="X20" i="1"/>
  <c r="Y20" i="1" s="1"/>
  <c r="P20" i="1"/>
  <c r="Q20" i="1" s="1"/>
  <c r="AB20" i="1"/>
  <c r="AC20" i="1" s="1"/>
  <c r="AB24" i="1"/>
  <c r="AC24" i="1" s="1"/>
  <c r="X24" i="1"/>
  <c r="Y24" i="1" s="1"/>
  <c r="T24" i="1"/>
  <c r="U24" i="1" s="1"/>
  <c r="P24" i="1"/>
  <c r="Q24" i="1" s="1"/>
  <c r="AB39" i="1"/>
  <c r="AC39" i="1" s="1"/>
  <c r="X39" i="1"/>
  <c r="Y39" i="1" s="1"/>
  <c r="T39" i="1"/>
  <c r="U39" i="1" s="1"/>
  <c r="P39" i="1"/>
  <c r="Q39" i="1" s="1"/>
  <c r="AB75" i="1"/>
  <c r="AC75" i="1" s="1"/>
  <c r="T75" i="1"/>
  <c r="U75" i="1" s="1"/>
  <c r="X75" i="1"/>
  <c r="Y75" i="1" s="1"/>
  <c r="P75" i="1"/>
  <c r="Q75" i="1" s="1"/>
  <c r="AB18" i="1"/>
  <c r="AC18" i="1" s="1"/>
  <c r="X18" i="1"/>
  <c r="Y18" i="1" s="1"/>
  <c r="T18" i="1"/>
  <c r="U18" i="1" s="1"/>
  <c r="P18" i="1"/>
  <c r="Q18" i="1" s="1"/>
  <c r="AB113" i="1"/>
  <c r="AC113" i="1" s="1"/>
  <c r="T113" i="1"/>
  <c r="U113" i="1" s="1"/>
  <c r="X113" i="1"/>
  <c r="Y113" i="1" s="1"/>
  <c r="P113" i="1"/>
  <c r="Q113" i="1" s="1"/>
  <c r="X115" i="1"/>
  <c r="Y115" i="1" s="1"/>
  <c r="T115" i="1"/>
  <c r="U115" i="1" s="1"/>
  <c r="AB115" i="1"/>
  <c r="AC115" i="1" s="1"/>
  <c r="P115" i="1"/>
  <c r="Q115" i="1" s="1"/>
  <c r="AB244" i="1"/>
  <c r="AC244" i="1" s="1"/>
  <c r="T244" i="1"/>
  <c r="U244" i="1" s="1"/>
  <c r="X244" i="1"/>
  <c r="Y244" i="1" s="1"/>
  <c r="P244" i="1"/>
  <c r="Q244" i="1" s="1"/>
  <c r="X246" i="1"/>
  <c r="Y246" i="1" s="1"/>
  <c r="AB246" i="1"/>
  <c r="AC246" i="1" s="1"/>
  <c r="P246" i="1"/>
  <c r="Q246" i="1" s="1"/>
  <c r="T246" i="1"/>
  <c r="U246" i="1" s="1"/>
  <c r="AB137" i="1"/>
  <c r="AC137" i="1" s="1"/>
  <c r="P137" i="1"/>
  <c r="Q137" i="1" s="1"/>
  <c r="T137" i="1"/>
  <c r="U137" i="1" s="1"/>
  <c r="X137" i="1"/>
  <c r="Y137" i="1" s="1"/>
  <c r="X107" i="1"/>
  <c r="Y107" i="1" s="1"/>
  <c r="AB107" i="1"/>
  <c r="AC107" i="1" s="1"/>
  <c r="T107" i="1"/>
  <c r="U107" i="1" s="1"/>
  <c r="P107" i="1"/>
  <c r="Q107" i="1" s="1"/>
  <c r="AB114" i="1"/>
  <c r="AC114" i="1" s="1"/>
  <c r="T114" i="1"/>
  <c r="U114" i="1" s="1"/>
  <c r="X114" i="1"/>
  <c r="Y114" i="1" s="1"/>
  <c r="P114" i="1"/>
  <c r="Q114" i="1" s="1"/>
  <c r="AB138" i="1"/>
  <c r="AC138" i="1" s="1"/>
  <c r="T138" i="1"/>
  <c r="U138" i="1" s="1"/>
  <c r="X138" i="1"/>
  <c r="Y138" i="1" s="1"/>
  <c r="P138" i="1"/>
  <c r="Q138" i="1" s="1"/>
  <c r="X108" i="1"/>
  <c r="Y108" i="1" s="1"/>
  <c r="AB108" i="1"/>
  <c r="AC108" i="1" s="1"/>
  <c r="T108" i="1"/>
  <c r="U108" i="1" s="1"/>
  <c r="P108" i="1"/>
  <c r="Q108" i="1" s="1"/>
  <c r="L246" i="1"/>
  <c r="L18" i="1"/>
  <c r="L113" i="1"/>
  <c r="L137" i="1"/>
  <c r="L114" i="1"/>
  <c r="L108" i="1"/>
  <c r="L39" i="1"/>
  <c r="L138" i="1"/>
  <c r="L24" i="1"/>
  <c r="L107" i="1"/>
  <c r="L115" i="1"/>
  <c r="L75" i="1"/>
  <c r="L244" i="1"/>
  <c r="L20" i="1"/>
  <c r="K17" i="1"/>
  <c r="K65" i="1"/>
  <c r="K23" i="1"/>
  <c r="K116" i="1"/>
  <c r="K37" i="1"/>
  <c r="K118" i="1"/>
  <c r="K112" i="1"/>
  <c r="K40" i="1"/>
  <c r="K117" i="1"/>
  <c r="K19" i="1"/>
  <c r="K139" i="1"/>
  <c r="AB17" i="1" l="1"/>
  <c r="AC17" i="1" s="1"/>
  <c r="X17" i="1"/>
  <c r="Y17" i="1" s="1"/>
  <c r="T17" i="1"/>
  <c r="U17" i="1" s="1"/>
  <c r="P17" i="1"/>
  <c r="Q17" i="1" s="1"/>
  <c r="AB19" i="1"/>
  <c r="AC19" i="1" s="1"/>
  <c r="T19" i="1"/>
  <c r="U19" i="1" s="1"/>
  <c r="X19" i="1"/>
  <c r="Y19" i="1" s="1"/>
  <c r="P19" i="1"/>
  <c r="Q19" i="1" s="1"/>
  <c r="X118" i="1"/>
  <c r="Y118" i="1" s="1"/>
  <c r="AB118" i="1"/>
  <c r="AC118" i="1" s="1"/>
  <c r="P118" i="1"/>
  <c r="Q118" i="1" s="1"/>
  <c r="T118" i="1"/>
  <c r="U118" i="1" s="1"/>
  <c r="X112" i="1"/>
  <c r="Y112" i="1" s="1"/>
  <c r="AB112" i="1"/>
  <c r="AC112" i="1" s="1"/>
  <c r="T112" i="1"/>
  <c r="U112" i="1" s="1"/>
  <c r="P112" i="1"/>
  <c r="Q112" i="1" s="1"/>
  <c r="AB40" i="1"/>
  <c r="AC40" i="1" s="1"/>
  <c r="X40" i="1"/>
  <c r="Y40" i="1" s="1"/>
  <c r="T40" i="1"/>
  <c r="U40" i="1" s="1"/>
  <c r="P40" i="1"/>
  <c r="Q40" i="1" s="1"/>
  <c r="AB37" i="1"/>
  <c r="AC37" i="1" s="1"/>
  <c r="T37" i="1"/>
  <c r="U37" i="1" s="1"/>
  <c r="X37" i="1"/>
  <c r="Y37" i="1" s="1"/>
  <c r="P37" i="1"/>
  <c r="Q37" i="1" s="1"/>
  <c r="AB65" i="1"/>
  <c r="AC65" i="1" s="1"/>
  <c r="X65" i="1"/>
  <c r="Y65" i="1" s="1"/>
  <c r="T65" i="1"/>
  <c r="U65" i="1" s="1"/>
  <c r="P65" i="1"/>
  <c r="Q65" i="1" s="1"/>
  <c r="X117" i="1"/>
  <c r="Y117" i="1" s="1"/>
  <c r="AB117" i="1"/>
  <c r="AC117" i="1" s="1"/>
  <c r="T117" i="1"/>
  <c r="U117" i="1" s="1"/>
  <c r="P117" i="1"/>
  <c r="Q117" i="1" s="1"/>
  <c r="AB116" i="1"/>
  <c r="AC116" i="1" s="1"/>
  <c r="T116" i="1"/>
  <c r="U116" i="1" s="1"/>
  <c r="X116" i="1"/>
  <c r="Y116" i="1" s="1"/>
  <c r="P116" i="1"/>
  <c r="Q116" i="1" s="1"/>
  <c r="X139" i="1"/>
  <c r="Y139" i="1" s="1"/>
  <c r="AB139" i="1"/>
  <c r="AC139" i="1" s="1"/>
  <c r="T139" i="1"/>
  <c r="U139" i="1" s="1"/>
  <c r="P139" i="1"/>
  <c r="Q139" i="1" s="1"/>
  <c r="AB23" i="1"/>
  <c r="AC23" i="1" s="1"/>
  <c r="X23" i="1"/>
  <c r="Y23" i="1" s="1"/>
  <c r="P23" i="1"/>
  <c r="Q23" i="1" s="1"/>
  <c r="T23" i="1"/>
  <c r="U23" i="1" s="1"/>
  <c r="L23" i="1"/>
  <c r="L116" i="1"/>
  <c r="L117" i="1"/>
  <c r="L65" i="1"/>
  <c r="L112" i="1"/>
  <c r="L19" i="1"/>
  <c r="L40" i="1"/>
  <c r="L17" i="1"/>
  <c r="L118" i="1"/>
  <c r="L139" i="1"/>
  <c r="L37" i="1"/>
  <c r="K190" i="1" l="1"/>
  <c r="X190" i="1" l="1"/>
  <c r="Y190" i="1" s="1"/>
  <c r="AB190" i="1"/>
  <c r="AC190" i="1" s="1"/>
  <c r="P190" i="1"/>
  <c r="Q190" i="1" s="1"/>
  <c r="T190" i="1"/>
  <c r="U190" i="1" s="1"/>
  <c r="L190" i="1"/>
  <c r="K103" i="1"/>
  <c r="X103" i="1" l="1"/>
  <c r="Y103" i="1" s="1"/>
  <c r="AB103" i="1"/>
  <c r="AC103" i="1" s="1"/>
  <c r="T103" i="1"/>
  <c r="U103" i="1" s="1"/>
  <c r="P103" i="1"/>
  <c r="Q103" i="1" s="1"/>
  <c r="L103" i="1"/>
  <c r="K102" i="1"/>
  <c r="K178" i="1"/>
  <c r="K68" i="1"/>
  <c r="AB178" i="1" l="1"/>
  <c r="AC178" i="1" s="1"/>
  <c r="T178" i="1"/>
  <c r="U178" i="1" s="1"/>
  <c r="X178" i="1"/>
  <c r="Y178" i="1" s="1"/>
  <c r="P178" i="1"/>
  <c r="Q178" i="1" s="1"/>
  <c r="X68" i="1"/>
  <c r="Y68" i="1" s="1"/>
  <c r="T68" i="1"/>
  <c r="U68" i="1" s="1"/>
  <c r="AB68" i="1"/>
  <c r="AC68" i="1" s="1"/>
  <c r="P68" i="1"/>
  <c r="Q68" i="1" s="1"/>
  <c r="X102" i="1"/>
  <c r="Y102" i="1" s="1"/>
  <c r="AB102" i="1"/>
  <c r="AC102" i="1" s="1"/>
  <c r="T102" i="1"/>
  <c r="U102" i="1" s="1"/>
  <c r="P102" i="1"/>
  <c r="Q102" i="1" s="1"/>
  <c r="L68" i="1"/>
  <c r="L102" i="1"/>
  <c r="L178" i="1"/>
  <c r="K53" i="1" l="1"/>
  <c r="AB53" i="1" l="1"/>
  <c r="AC53" i="1" s="1"/>
  <c r="T53" i="1"/>
  <c r="U53" i="1" s="1"/>
  <c r="X53" i="1"/>
  <c r="Y53" i="1" s="1"/>
  <c r="P53" i="1"/>
  <c r="Q53" i="1" s="1"/>
  <c r="L53" i="1"/>
  <c r="K42" i="1"/>
  <c r="AB42" i="1" l="1"/>
  <c r="AC42" i="1" s="1"/>
  <c r="X42" i="1"/>
  <c r="Y42" i="1" s="1"/>
  <c r="T42" i="1"/>
  <c r="U42" i="1" s="1"/>
  <c r="P42" i="1"/>
  <c r="Q42" i="1" s="1"/>
  <c r="L42" i="1"/>
  <c r="K275" i="1" l="1"/>
  <c r="K145" i="1" l="1"/>
  <c r="K240" i="1"/>
  <c r="K236" i="1"/>
  <c r="K248" i="1"/>
  <c r="K73" i="1"/>
  <c r="K237" i="1"/>
  <c r="K238" i="1"/>
  <c r="K215" i="1"/>
  <c r="K239" i="1"/>
  <c r="X215" i="1" l="1"/>
  <c r="Y215" i="1" s="1"/>
  <c r="AB215" i="1"/>
  <c r="AC215" i="1" s="1"/>
  <c r="P215" i="1"/>
  <c r="Q215" i="1" s="1"/>
  <c r="T215" i="1"/>
  <c r="U215" i="1" s="1"/>
  <c r="X237" i="1"/>
  <c r="Y237" i="1" s="1"/>
  <c r="AB237" i="1"/>
  <c r="AC237" i="1" s="1"/>
  <c r="T237" i="1"/>
  <c r="U237" i="1" s="1"/>
  <c r="P237" i="1"/>
  <c r="Q237" i="1" s="1"/>
  <c r="X248" i="1"/>
  <c r="Y248" i="1" s="1"/>
  <c r="AB248" i="1"/>
  <c r="AC248" i="1" s="1"/>
  <c r="P248" i="1"/>
  <c r="Q248" i="1" s="1"/>
  <c r="T248" i="1"/>
  <c r="U248" i="1" s="1"/>
  <c r="X238" i="1"/>
  <c r="Y238" i="1" s="1"/>
  <c r="AB238" i="1"/>
  <c r="AC238" i="1" s="1"/>
  <c r="P238" i="1"/>
  <c r="Q238" i="1" s="1"/>
  <c r="T238" i="1"/>
  <c r="U238" i="1" s="1"/>
  <c r="AB73" i="1"/>
  <c r="AC73" i="1" s="1"/>
  <c r="T73" i="1"/>
  <c r="U73" i="1" s="1"/>
  <c r="P73" i="1"/>
  <c r="Q73" i="1" s="1"/>
  <c r="X73" i="1"/>
  <c r="Y73" i="1" s="1"/>
  <c r="AB236" i="1"/>
  <c r="AC236" i="1" s="1"/>
  <c r="T236" i="1"/>
  <c r="U236" i="1" s="1"/>
  <c r="P236" i="1"/>
  <c r="Q236" i="1" s="1"/>
  <c r="X236" i="1"/>
  <c r="Y236" i="1" s="1"/>
  <c r="X240" i="1"/>
  <c r="Y240" i="1" s="1"/>
  <c r="AB240" i="1"/>
  <c r="AC240" i="1" s="1"/>
  <c r="P240" i="1"/>
  <c r="Q240" i="1" s="1"/>
  <c r="T240" i="1"/>
  <c r="U240" i="1" s="1"/>
  <c r="X239" i="1"/>
  <c r="Y239" i="1" s="1"/>
  <c r="AB239" i="1"/>
  <c r="AC239" i="1" s="1"/>
  <c r="P239" i="1"/>
  <c r="Q239" i="1" s="1"/>
  <c r="T239" i="1"/>
  <c r="U239" i="1" s="1"/>
  <c r="AB145" i="1"/>
  <c r="AC145" i="1" s="1"/>
  <c r="P145" i="1"/>
  <c r="Q145" i="1" s="1"/>
  <c r="X145" i="1"/>
  <c r="Y145" i="1" s="1"/>
  <c r="T145" i="1"/>
  <c r="U145" i="1" s="1"/>
  <c r="L238" i="1"/>
  <c r="L73" i="1"/>
  <c r="L236" i="1"/>
  <c r="L240" i="1"/>
  <c r="L237" i="1"/>
  <c r="L248" i="1"/>
  <c r="L239" i="1"/>
  <c r="L145" i="1"/>
  <c r="L215" i="1"/>
  <c r="K272" i="1"/>
  <c r="K20" i="24"/>
  <c r="K87" i="1"/>
  <c r="K201" i="1"/>
  <c r="K52" i="1"/>
  <c r="K216" i="1"/>
  <c r="K214" i="1"/>
  <c r="K12" i="1"/>
  <c r="K266" i="1"/>
  <c r="K267" i="1"/>
  <c r="K182" i="1"/>
  <c r="K229" i="1"/>
  <c r="K49" i="1"/>
  <c r="K268" i="1"/>
  <c r="K13" i="1"/>
  <c r="K230" i="1"/>
  <c r="X182" i="1" l="1"/>
  <c r="Y182" i="1" s="1"/>
  <c r="AB182" i="1"/>
  <c r="AC182" i="1" s="1"/>
  <c r="P182" i="1"/>
  <c r="Q182" i="1" s="1"/>
  <c r="T182" i="1"/>
  <c r="U182" i="1" s="1"/>
  <c r="X267" i="1"/>
  <c r="Y267" i="1" s="1"/>
  <c r="AB267" i="1"/>
  <c r="AC267" i="1" s="1"/>
  <c r="T267" i="1"/>
  <c r="U267" i="1" s="1"/>
  <c r="P267" i="1"/>
  <c r="Q267" i="1" s="1"/>
  <c r="X272" i="1"/>
  <c r="Y272" i="1" s="1"/>
  <c r="AB272" i="1"/>
  <c r="AC272" i="1" s="1"/>
  <c r="P272" i="1"/>
  <c r="Q272" i="1" s="1"/>
  <c r="T272" i="1"/>
  <c r="U272" i="1" s="1"/>
  <c r="X214" i="1"/>
  <c r="Y214" i="1" s="1"/>
  <c r="AB214" i="1"/>
  <c r="AC214" i="1" s="1"/>
  <c r="P214" i="1"/>
  <c r="Q214" i="1" s="1"/>
  <c r="T214" i="1"/>
  <c r="U214" i="1" s="1"/>
  <c r="X230" i="1"/>
  <c r="Y230" i="1" s="1"/>
  <c r="AB230" i="1"/>
  <c r="AC230" i="1" s="1"/>
  <c r="P230" i="1"/>
  <c r="Q230" i="1" s="1"/>
  <c r="T230" i="1"/>
  <c r="U230" i="1" s="1"/>
  <c r="AB268" i="1"/>
  <c r="AC268" i="1" s="1"/>
  <c r="T268" i="1"/>
  <c r="U268" i="1" s="1"/>
  <c r="X268" i="1"/>
  <c r="Y268" i="1" s="1"/>
  <c r="P268" i="1"/>
  <c r="Q268" i="1" s="1"/>
  <c r="X216" i="1"/>
  <c r="Y216" i="1" s="1"/>
  <c r="AB216" i="1"/>
  <c r="AC216" i="1" s="1"/>
  <c r="P216" i="1"/>
  <c r="Q216" i="1" s="1"/>
  <c r="T216" i="1"/>
  <c r="U216" i="1" s="1"/>
  <c r="X87" i="1"/>
  <c r="Y87" i="1" s="1"/>
  <c r="AB87" i="1"/>
  <c r="AC87" i="1" s="1"/>
  <c r="P87" i="1"/>
  <c r="Q87" i="1" s="1"/>
  <c r="T87" i="1"/>
  <c r="U87" i="1" s="1"/>
  <c r="AB266" i="1"/>
  <c r="AC266" i="1" s="1"/>
  <c r="T266" i="1"/>
  <c r="U266" i="1" s="1"/>
  <c r="X266" i="1"/>
  <c r="Y266" i="1" s="1"/>
  <c r="P266" i="1"/>
  <c r="Q266" i="1" s="1"/>
  <c r="AB12" i="1"/>
  <c r="AC12" i="1" s="1"/>
  <c r="T12" i="1"/>
  <c r="U12" i="1" s="1"/>
  <c r="X12" i="1"/>
  <c r="Y12" i="1" s="1"/>
  <c r="P12" i="1"/>
  <c r="Q12" i="1" s="1"/>
  <c r="AB13" i="1"/>
  <c r="AC13" i="1" s="1"/>
  <c r="T13" i="1"/>
  <c r="U13" i="1" s="1"/>
  <c r="X13" i="1"/>
  <c r="Y13" i="1" s="1"/>
  <c r="P13" i="1"/>
  <c r="Q13" i="1" s="1"/>
  <c r="AB49" i="1"/>
  <c r="AC49" i="1" s="1"/>
  <c r="X49" i="1"/>
  <c r="Y49" i="1" s="1"/>
  <c r="T49" i="1"/>
  <c r="U49" i="1" s="1"/>
  <c r="P49" i="1"/>
  <c r="Q49" i="1" s="1"/>
  <c r="T52" i="1"/>
  <c r="U52" i="1" s="1"/>
  <c r="X52" i="1"/>
  <c r="Y52" i="1" s="1"/>
  <c r="AB52" i="1"/>
  <c r="AC52" i="1" s="1"/>
  <c r="P52" i="1"/>
  <c r="Q52" i="1" s="1"/>
  <c r="X229" i="1"/>
  <c r="Y229" i="1" s="1"/>
  <c r="AB229" i="1"/>
  <c r="AC229" i="1" s="1"/>
  <c r="T229" i="1"/>
  <c r="U229" i="1" s="1"/>
  <c r="P229" i="1"/>
  <c r="Q229" i="1" s="1"/>
  <c r="AB201" i="1"/>
  <c r="AC201" i="1" s="1"/>
  <c r="P201" i="1"/>
  <c r="Q201" i="1" s="1"/>
  <c r="T201" i="1"/>
  <c r="U201" i="1" s="1"/>
  <c r="X201" i="1"/>
  <c r="Y201" i="1" s="1"/>
  <c r="L20" i="24"/>
  <c r="L49" i="1"/>
  <c r="L52" i="1"/>
  <c r="L13" i="1"/>
  <c r="L268" i="1"/>
  <c r="L201" i="1"/>
  <c r="L182" i="1"/>
  <c r="L87" i="1"/>
  <c r="L214" i="1"/>
  <c r="L267" i="1"/>
  <c r="L266" i="1"/>
  <c r="L272" i="1"/>
  <c r="L216" i="1"/>
  <c r="L229" i="1"/>
  <c r="L230" i="1"/>
  <c r="L12" i="1"/>
  <c r="K188" i="1"/>
  <c r="K11" i="24"/>
  <c r="K72" i="1"/>
  <c r="K213" i="1"/>
  <c r="K177" i="1"/>
  <c r="K9" i="24"/>
  <c r="K271" i="1"/>
  <c r="K180" i="1"/>
  <c r="K14" i="1"/>
  <c r="K195" i="1"/>
  <c r="K189" i="1"/>
  <c r="X271" i="1" l="1"/>
  <c r="Y271" i="1" s="1"/>
  <c r="AB271" i="1"/>
  <c r="AC271" i="1" s="1"/>
  <c r="P271" i="1"/>
  <c r="Q271" i="1" s="1"/>
  <c r="T271" i="1"/>
  <c r="U271" i="1" s="1"/>
  <c r="X213" i="1"/>
  <c r="Y213" i="1" s="1"/>
  <c r="AB213" i="1"/>
  <c r="AC213" i="1" s="1"/>
  <c r="T213" i="1"/>
  <c r="U213" i="1" s="1"/>
  <c r="P213" i="1"/>
  <c r="Q213" i="1" s="1"/>
  <c r="X189" i="1"/>
  <c r="Y189" i="1" s="1"/>
  <c r="AB189" i="1"/>
  <c r="AC189" i="1" s="1"/>
  <c r="T189" i="1"/>
  <c r="U189" i="1" s="1"/>
  <c r="P189" i="1"/>
  <c r="Q189" i="1" s="1"/>
  <c r="X195" i="1"/>
  <c r="Y195" i="1" s="1"/>
  <c r="T195" i="1"/>
  <c r="U195" i="1" s="1"/>
  <c r="AB195" i="1"/>
  <c r="AC195" i="1" s="1"/>
  <c r="P195" i="1"/>
  <c r="Q195" i="1" s="1"/>
  <c r="AB14" i="1"/>
  <c r="AC14" i="1" s="1"/>
  <c r="T14" i="1"/>
  <c r="U14" i="1" s="1"/>
  <c r="X14" i="1"/>
  <c r="Y14" i="1" s="1"/>
  <c r="P14" i="1"/>
  <c r="Q14" i="1" s="1"/>
  <c r="X72" i="1"/>
  <c r="Y72" i="1" s="1"/>
  <c r="AB72" i="1"/>
  <c r="AC72" i="1" s="1"/>
  <c r="T72" i="1"/>
  <c r="U72" i="1" s="1"/>
  <c r="P72" i="1"/>
  <c r="Q72" i="1" s="1"/>
  <c r="AB188" i="1"/>
  <c r="AC188" i="1" s="1"/>
  <c r="X188" i="1"/>
  <c r="Y188" i="1" s="1"/>
  <c r="T188" i="1"/>
  <c r="U188" i="1" s="1"/>
  <c r="P188" i="1"/>
  <c r="Q188" i="1" s="1"/>
  <c r="AB180" i="1"/>
  <c r="AC180" i="1" s="1"/>
  <c r="T180" i="1"/>
  <c r="U180" i="1" s="1"/>
  <c r="X180" i="1"/>
  <c r="Y180" i="1" s="1"/>
  <c r="P180" i="1"/>
  <c r="Q180" i="1" s="1"/>
  <c r="AB177" i="1"/>
  <c r="AC177" i="1" s="1"/>
  <c r="P177" i="1"/>
  <c r="Q177" i="1" s="1"/>
  <c r="T177" i="1"/>
  <c r="U177" i="1" s="1"/>
  <c r="X177" i="1"/>
  <c r="Y177" i="1" s="1"/>
  <c r="L9" i="24"/>
  <c r="L11" i="24"/>
  <c r="L177" i="1"/>
  <c r="L14" i="1"/>
  <c r="L72" i="1"/>
  <c r="L180" i="1"/>
  <c r="L188" i="1"/>
  <c r="L271" i="1"/>
  <c r="L189" i="1"/>
  <c r="L195" i="1"/>
  <c r="L213" i="1"/>
  <c r="K17" i="24"/>
  <c r="L17" i="24" l="1"/>
  <c r="K269" i="1" l="1"/>
  <c r="K270" i="1"/>
  <c r="X270" i="1" l="1"/>
  <c r="Y270" i="1" s="1"/>
  <c r="AB270" i="1"/>
  <c r="AC270" i="1" s="1"/>
  <c r="P270" i="1"/>
  <c r="Q270" i="1" s="1"/>
  <c r="T270" i="1"/>
  <c r="U270" i="1" s="1"/>
  <c r="X269" i="1"/>
  <c r="Y269" i="1" s="1"/>
  <c r="AB269" i="1"/>
  <c r="AC269" i="1" s="1"/>
  <c r="T269" i="1"/>
  <c r="U269" i="1" s="1"/>
  <c r="P269" i="1"/>
  <c r="Q269" i="1" s="1"/>
  <c r="L270" i="1"/>
  <c r="L269" i="1"/>
  <c r="K144" i="1"/>
  <c r="X144" i="1" l="1"/>
  <c r="Y144" i="1" s="1"/>
  <c r="AB144" i="1"/>
  <c r="AC144" i="1" s="1"/>
  <c r="P144" i="1"/>
  <c r="Q144" i="1" s="1"/>
  <c r="T144" i="1"/>
  <c r="U144" i="1" s="1"/>
  <c r="L144" i="1"/>
  <c r="K193" i="1"/>
  <c r="K197" i="1"/>
  <c r="K194" i="1"/>
  <c r="K198" i="1"/>
  <c r="K263" i="1"/>
  <c r="T194" i="1" l="1"/>
  <c r="U194" i="1" s="1"/>
  <c r="AB194" i="1"/>
  <c r="AC194" i="1" s="1"/>
  <c r="X194" i="1"/>
  <c r="Y194" i="1" s="1"/>
  <c r="P194" i="1"/>
  <c r="Q194" i="1" s="1"/>
  <c r="X197" i="1"/>
  <c r="Y197" i="1" s="1"/>
  <c r="AB197" i="1"/>
  <c r="AC197" i="1" s="1"/>
  <c r="T197" i="1"/>
  <c r="U197" i="1" s="1"/>
  <c r="P197" i="1"/>
  <c r="Q197" i="1" s="1"/>
  <c r="AB193" i="1"/>
  <c r="AC193" i="1" s="1"/>
  <c r="X193" i="1"/>
  <c r="Y193" i="1" s="1"/>
  <c r="P193" i="1"/>
  <c r="Q193" i="1" s="1"/>
  <c r="T193" i="1"/>
  <c r="U193" i="1" s="1"/>
  <c r="X263" i="1"/>
  <c r="AB263" i="1"/>
  <c r="P263" i="1"/>
  <c r="T263" i="1"/>
  <c r="X198" i="1"/>
  <c r="Y198" i="1" s="1"/>
  <c r="AB198" i="1"/>
  <c r="AC198" i="1" s="1"/>
  <c r="P198" i="1"/>
  <c r="Q198" i="1" s="1"/>
  <c r="T198" i="1"/>
  <c r="U198" i="1" s="1"/>
  <c r="L193" i="1"/>
  <c r="L194" i="1"/>
  <c r="L263" i="1"/>
  <c r="L198" i="1"/>
  <c r="L197" i="1"/>
  <c r="K60" i="1"/>
  <c r="K234" i="1"/>
  <c r="K71" i="1"/>
  <c r="K251" i="1"/>
  <c r="K184" i="1"/>
  <c r="K12" i="24"/>
  <c r="K261" i="1"/>
  <c r="K181" i="1"/>
  <c r="K111" i="1"/>
  <c r="K183" i="1"/>
  <c r="K22" i="24"/>
  <c r="K18" i="24"/>
  <c r="K15" i="24"/>
  <c r="K249" i="1"/>
  <c r="K143" i="1"/>
  <c r="K260" i="1"/>
  <c r="K257" i="1"/>
  <c r="K242" i="1"/>
  <c r="K264" i="1"/>
  <c r="K247" i="1"/>
  <c r="K19" i="24"/>
  <c r="X261" i="1" l="1"/>
  <c r="AB261" i="1"/>
  <c r="T261" i="1"/>
  <c r="P261" i="1"/>
  <c r="X71" i="1"/>
  <c r="Y71" i="1" s="1"/>
  <c r="AB71" i="1"/>
  <c r="AC71" i="1" s="1"/>
  <c r="P71" i="1"/>
  <c r="Q71" i="1" s="1"/>
  <c r="T71" i="1"/>
  <c r="U71" i="1" s="1"/>
  <c r="X247" i="1"/>
  <c r="Y247" i="1" s="1"/>
  <c r="AB247" i="1"/>
  <c r="AC247" i="1" s="1"/>
  <c r="P247" i="1"/>
  <c r="Q247" i="1" s="1"/>
  <c r="T247" i="1"/>
  <c r="U247" i="1" s="1"/>
  <c r="X184" i="1"/>
  <c r="Y184" i="1" s="1"/>
  <c r="AB184" i="1"/>
  <c r="AC184" i="1" s="1"/>
  <c r="P184" i="1"/>
  <c r="Q184" i="1" s="1"/>
  <c r="T184" i="1"/>
  <c r="U184" i="1" s="1"/>
  <c r="X264" i="1"/>
  <c r="AB264" i="1"/>
  <c r="P264" i="1"/>
  <c r="T264" i="1"/>
  <c r="X183" i="1"/>
  <c r="Y183" i="1" s="1"/>
  <c r="AB183" i="1"/>
  <c r="AC183" i="1" s="1"/>
  <c r="P183" i="1"/>
  <c r="Q183" i="1" s="1"/>
  <c r="T183" i="1"/>
  <c r="U183" i="1" s="1"/>
  <c r="X234" i="1"/>
  <c r="Y234" i="1" s="1"/>
  <c r="AB234" i="1"/>
  <c r="AC234" i="1" s="1"/>
  <c r="T234" i="1"/>
  <c r="U234" i="1" s="1"/>
  <c r="P234" i="1"/>
  <c r="Q234" i="1" s="1"/>
  <c r="AB257" i="1"/>
  <c r="AC257" i="1" s="1"/>
  <c r="X257" i="1"/>
  <c r="Y257" i="1" s="1"/>
  <c r="P257" i="1"/>
  <c r="Q257" i="1" s="1"/>
  <c r="T257" i="1"/>
  <c r="U257" i="1" s="1"/>
  <c r="X111" i="1"/>
  <c r="Y111" i="1" s="1"/>
  <c r="AB111" i="1"/>
  <c r="AC111" i="1" s="1"/>
  <c r="T111" i="1"/>
  <c r="U111" i="1" s="1"/>
  <c r="P111" i="1"/>
  <c r="Q111" i="1" s="1"/>
  <c r="T60" i="1"/>
  <c r="U60" i="1" s="1"/>
  <c r="AB60" i="1"/>
  <c r="AC60" i="1" s="1"/>
  <c r="X60" i="1"/>
  <c r="Y60" i="1" s="1"/>
  <c r="P60" i="1"/>
  <c r="Q60" i="1" s="1"/>
  <c r="X143" i="1"/>
  <c r="Y143" i="1" s="1"/>
  <c r="AB143" i="1"/>
  <c r="AC143" i="1" s="1"/>
  <c r="T143" i="1"/>
  <c r="U143" i="1" s="1"/>
  <c r="P143" i="1"/>
  <c r="Q143" i="1" s="1"/>
  <c r="AB249" i="1"/>
  <c r="AC249" i="1" s="1"/>
  <c r="P249" i="1"/>
  <c r="Q249" i="1" s="1"/>
  <c r="X249" i="1"/>
  <c r="Y249" i="1" s="1"/>
  <c r="T249" i="1"/>
  <c r="U249" i="1" s="1"/>
  <c r="X251" i="1"/>
  <c r="Y251" i="1" s="1"/>
  <c r="T251" i="1"/>
  <c r="U251" i="1" s="1"/>
  <c r="AB251" i="1"/>
  <c r="AC251" i="1" s="1"/>
  <c r="P251" i="1"/>
  <c r="Q251" i="1" s="1"/>
  <c r="AB242" i="1"/>
  <c r="AC242" i="1" s="1"/>
  <c r="T242" i="1"/>
  <c r="U242" i="1" s="1"/>
  <c r="X242" i="1"/>
  <c r="Y242" i="1" s="1"/>
  <c r="P242" i="1"/>
  <c r="Q242" i="1" s="1"/>
  <c r="AB260" i="1"/>
  <c r="T260" i="1"/>
  <c r="P260" i="1"/>
  <c r="X260" i="1"/>
  <c r="X181" i="1"/>
  <c r="Y181" i="1" s="1"/>
  <c r="AB181" i="1"/>
  <c r="AC181" i="1" s="1"/>
  <c r="T181" i="1"/>
  <c r="U181" i="1" s="1"/>
  <c r="P181" i="1"/>
  <c r="Q181" i="1" s="1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0" i="1"/>
  <c r="L251" i="1"/>
  <c r="L71" i="1"/>
  <c r="L249" i="1"/>
  <c r="K97" i="1"/>
  <c r="K55" i="1"/>
  <c r="K10" i="24"/>
  <c r="K98" i="1"/>
  <c r="K199" i="1"/>
  <c r="K253" i="1"/>
  <c r="K231" i="1"/>
  <c r="K232" i="1"/>
  <c r="K258" i="1"/>
  <c r="K265" i="1"/>
  <c r="K110" i="1"/>
  <c r="K179" i="1"/>
  <c r="K262" i="1"/>
  <c r="K255" i="1"/>
  <c r="K21" i="24"/>
  <c r="X110" i="1" l="1"/>
  <c r="Y110" i="1" s="1"/>
  <c r="AB110" i="1"/>
  <c r="AC110" i="1" s="1"/>
  <c r="T110" i="1"/>
  <c r="U110" i="1" s="1"/>
  <c r="P110" i="1"/>
  <c r="Q110" i="1" s="1"/>
  <c r="AB265" i="1"/>
  <c r="AC265" i="1" s="1"/>
  <c r="P265" i="1"/>
  <c r="Q265" i="1" s="1"/>
  <c r="T265" i="1"/>
  <c r="U265" i="1" s="1"/>
  <c r="X265" i="1"/>
  <c r="Y265" i="1" s="1"/>
  <c r="T258" i="1"/>
  <c r="U258" i="1" s="1"/>
  <c r="AB258" i="1"/>
  <c r="AC258" i="1" s="1"/>
  <c r="X258" i="1"/>
  <c r="Y258" i="1" s="1"/>
  <c r="P258" i="1"/>
  <c r="Q258" i="1" s="1"/>
  <c r="X231" i="1"/>
  <c r="Y231" i="1" s="1"/>
  <c r="AB231" i="1"/>
  <c r="AC231" i="1" s="1"/>
  <c r="P231" i="1"/>
  <c r="Q231" i="1" s="1"/>
  <c r="T231" i="1"/>
  <c r="U231" i="1" s="1"/>
  <c r="AB55" i="1"/>
  <c r="AC55" i="1" s="1"/>
  <c r="X55" i="1"/>
  <c r="Y55" i="1" s="1"/>
  <c r="P55" i="1"/>
  <c r="Q55" i="1" s="1"/>
  <c r="T55" i="1"/>
  <c r="U55" i="1" s="1"/>
  <c r="X255" i="1"/>
  <c r="Y255" i="1" s="1"/>
  <c r="AB255" i="1"/>
  <c r="AC255" i="1" s="1"/>
  <c r="P255" i="1"/>
  <c r="Q255" i="1" s="1"/>
  <c r="T255" i="1"/>
  <c r="U255" i="1" s="1"/>
  <c r="X262" i="1"/>
  <c r="AB262" i="1"/>
  <c r="P262" i="1"/>
  <c r="T262" i="1"/>
  <c r="X199" i="1"/>
  <c r="Y199" i="1" s="1"/>
  <c r="AB199" i="1"/>
  <c r="AC199" i="1" s="1"/>
  <c r="P199" i="1"/>
  <c r="Q199" i="1" s="1"/>
  <c r="T199" i="1"/>
  <c r="U199" i="1" s="1"/>
  <c r="X97" i="1"/>
  <c r="Y97" i="1" s="1"/>
  <c r="AB97" i="1"/>
  <c r="AC97" i="1" s="1"/>
  <c r="T97" i="1"/>
  <c r="U97" i="1" s="1"/>
  <c r="P97" i="1"/>
  <c r="Q97" i="1" s="1"/>
  <c r="X232" i="1"/>
  <c r="Y232" i="1" s="1"/>
  <c r="AB232" i="1"/>
  <c r="AC232" i="1" s="1"/>
  <c r="P232" i="1"/>
  <c r="Q232" i="1" s="1"/>
  <c r="T232" i="1"/>
  <c r="U232" i="1" s="1"/>
  <c r="X253" i="1"/>
  <c r="Y253" i="1" s="1"/>
  <c r="AB253" i="1"/>
  <c r="AC253" i="1" s="1"/>
  <c r="T253" i="1"/>
  <c r="U253" i="1" s="1"/>
  <c r="P253" i="1"/>
  <c r="Q253" i="1" s="1"/>
  <c r="X179" i="1"/>
  <c r="Y179" i="1" s="1"/>
  <c r="T179" i="1"/>
  <c r="U179" i="1" s="1"/>
  <c r="P179" i="1"/>
  <c r="Q179" i="1" s="1"/>
  <c r="AB179" i="1"/>
  <c r="AC179" i="1" s="1"/>
  <c r="AB98" i="1"/>
  <c r="AC98" i="1" s="1"/>
  <c r="X98" i="1"/>
  <c r="Y98" i="1" s="1"/>
  <c r="T98" i="1"/>
  <c r="U98" i="1" s="1"/>
  <c r="P98" i="1"/>
  <c r="Q98" i="1" s="1"/>
  <c r="L21" i="24"/>
  <c r="L10" i="24"/>
  <c r="L55" i="1"/>
  <c r="L258" i="1"/>
  <c r="L97" i="1"/>
  <c r="L232" i="1"/>
  <c r="L262" i="1"/>
  <c r="L253" i="1"/>
  <c r="L179" i="1"/>
  <c r="L199" i="1"/>
  <c r="L265" i="1"/>
  <c r="L255" i="1"/>
  <c r="L231" i="1"/>
  <c r="L98" i="1"/>
  <c r="L110" i="1"/>
  <c r="K16" i="1"/>
  <c r="K14" i="24"/>
  <c r="K256" i="1"/>
  <c r="K241" i="1"/>
  <c r="K16" i="24"/>
  <c r="K233" i="1"/>
  <c r="K259" i="1"/>
  <c r="K235" i="1"/>
  <c r="X256" i="1" l="1"/>
  <c r="Y256" i="1" s="1"/>
  <c r="AB256" i="1"/>
  <c r="AC256" i="1" s="1"/>
  <c r="P256" i="1"/>
  <c r="Q256" i="1" s="1"/>
  <c r="T256" i="1"/>
  <c r="U256" i="1" s="1"/>
  <c r="AB241" i="1"/>
  <c r="AC241" i="1" s="1"/>
  <c r="P241" i="1"/>
  <c r="Q241" i="1" s="1"/>
  <c r="T241" i="1"/>
  <c r="U241" i="1" s="1"/>
  <c r="X241" i="1"/>
  <c r="Y241" i="1" s="1"/>
  <c r="AB16" i="1"/>
  <c r="AC16" i="1" s="1"/>
  <c r="X16" i="1"/>
  <c r="Y16" i="1" s="1"/>
  <c r="T16" i="1"/>
  <c r="U16" i="1" s="1"/>
  <c r="P16" i="1"/>
  <c r="Q16" i="1" s="1"/>
  <c r="X235" i="1"/>
  <c r="Y235" i="1" s="1"/>
  <c r="AB235" i="1"/>
  <c r="AC235" i="1" s="1"/>
  <c r="T235" i="1"/>
  <c r="U235" i="1" s="1"/>
  <c r="P235" i="1"/>
  <c r="Q235" i="1" s="1"/>
  <c r="X259" i="1"/>
  <c r="T259" i="1"/>
  <c r="AB259" i="1"/>
  <c r="P259" i="1"/>
  <c r="AB233" i="1"/>
  <c r="AC233" i="1" s="1"/>
  <c r="P233" i="1"/>
  <c r="Q233" i="1" s="1"/>
  <c r="X233" i="1"/>
  <c r="Y233" i="1" s="1"/>
  <c r="T233" i="1"/>
  <c r="U233" i="1" s="1"/>
  <c r="L14" i="24"/>
  <c r="L16" i="24"/>
  <c r="L256" i="1"/>
  <c r="L233" i="1"/>
  <c r="L235" i="1"/>
  <c r="L16" i="1"/>
  <c r="L241" i="1"/>
  <c r="L259" i="1"/>
  <c r="K140" i="1" l="1"/>
  <c r="K141" i="1"/>
  <c r="K142" i="1"/>
  <c r="K105" i="1"/>
  <c r="X105" i="1" l="1"/>
  <c r="Y105" i="1" s="1"/>
  <c r="AB105" i="1"/>
  <c r="AC105" i="1" s="1"/>
  <c r="T105" i="1"/>
  <c r="U105" i="1" s="1"/>
  <c r="P105" i="1"/>
  <c r="Q105" i="1" s="1"/>
  <c r="X142" i="1"/>
  <c r="Y142" i="1" s="1"/>
  <c r="AB142" i="1"/>
  <c r="AC142" i="1" s="1"/>
  <c r="P142" i="1"/>
  <c r="Q142" i="1" s="1"/>
  <c r="T142" i="1"/>
  <c r="U142" i="1" s="1"/>
  <c r="X141" i="1"/>
  <c r="Y141" i="1" s="1"/>
  <c r="AB141" i="1"/>
  <c r="AC141" i="1" s="1"/>
  <c r="T141" i="1"/>
  <c r="U141" i="1" s="1"/>
  <c r="P141" i="1"/>
  <c r="Q141" i="1" s="1"/>
  <c r="AB140" i="1"/>
  <c r="AC140" i="1" s="1"/>
  <c r="T140" i="1"/>
  <c r="U140" i="1" s="1"/>
  <c r="X140" i="1"/>
  <c r="Y140" i="1" s="1"/>
  <c r="P140" i="1"/>
  <c r="Q140" i="1" s="1"/>
  <c r="L105" i="1"/>
  <c r="L142" i="1"/>
  <c r="L141" i="1"/>
  <c r="L140" i="1"/>
  <c r="K70" i="1"/>
  <c r="K160" i="1"/>
  <c r="K150" i="1"/>
  <c r="K10" i="1"/>
  <c r="K57" i="1"/>
  <c r="K21" i="1"/>
  <c r="K62" i="1"/>
  <c r="K157" i="1"/>
  <c r="K95" i="1"/>
  <c r="K50" i="1"/>
  <c r="K56" i="1"/>
  <c r="K101" i="1"/>
  <c r="K155" i="1"/>
  <c r="K69" i="1"/>
  <c r="K168" i="1"/>
  <c r="K25" i="1"/>
  <c r="K162" i="1"/>
  <c r="K26" i="1"/>
  <c r="K161" i="1"/>
  <c r="K166" i="1"/>
  <c r="K22" i="1"/>
  <c r="K104" i="1"/>
  <c r="K58" i="1"/>
  <c r="K187" i="1"/>
  <c r="K164" i="1"/>
  <c r="K165" i="1"/>
  <c r="K61" i="1"/>
  <c r="AB58" i="1" l="1"/>
  <c r="AC58" i="1" s="1"/>
  <c r="X58" i="1"/>
  <c r="Y58" i="1" s="1"/>
  <c r="T58" i="1"/>
  <c r="U58" i="1" s="1"/>
  <c r="P58" i="1"/>
  <c r="Q58" i="1" s="1"/>
  <c r="X155" i="1"/>
  <c r="Y155" i="1" s="1"/>
  <c r="T155" i="1"/>
  <c r="U155" i="1" s="1"/>
  <c r="AB155" i="1"/>
  <c r="AC155" i="1" s="1"/>
  <c r="P155" i="1"/>
  <c r="Q155" i="1" s="1"/>
  <c r="AB10" i="1"/>
  <c r="AC10" i="1" s="1"/>
  <c r="X10" i="1"/>
  <c r="Y10" i="1" s="1"/>
  <c r="T10" i="1"/>
  <c r="U10" i="1" s="1"/>
  <c r="P10" i="1"/>
  <c r="Q10" i="1" s="1"/>
  <c r="AB69" i="1"/>
  <c r="AC69" i="1" s="1"/>
  <c r="X69" i="1"/>
  <c r="Y69" i="1" s="1"/>
  <c r="T69" i="1"/>
  <c r="U69" i="1" s="1"/>
  <c r="P69" i="1"/>
  <c r="Q69" i="1" s="1"/>
  <c r="X166" i="1"/>
  <c r="Y166" i="1" s="1"/>
  <c r="AB166" i="1"/>
  <c r="AC166" i="1" s="1"/>
  <c r="P166" i="1"/>
  <c r="Q166" i="1" s="1"/>
  <c r="T166" i="1"/>
  <c r="U166" i="1" s="1"/>
  <c r="AB161" i="1"/>
  <c r="AC161" i="1" s="1"/>
  <c r="P161" i="1"/>
  <c r="Q161" i="1" s="1"/>
  <c r="X161" i="1"/>
  <c r="Y161" i="1" s="1"/>
  <c r="T161" i="1"/>
  <c r="U161" i="1" s="1"/>
  <c r="AB56" i="1"/>
  <c r="AC56" i="1" s="1"/>
  <c r="X56" i="1"/>
  <c r="Y56" i="1" s="1"/>
  <c r="T56" i="1"/>
  <c r="U56" i="1" s="1"/>
  <c r="P56" i="1"/>
  <c r="Q56" i="1" s="1"/>
  <c r="X150" i="1"/>
  <c r="Y150" i="1" s="1"/>
  <c r="AB150" i="1"/>
  <c r="AC150" i="1" s="1"/>
  <c r="T150" i="1"/>
  <c r="U150" i="1" s="1"/>
  <c r="P150" i="1"/>
  <c r="Q150" i="1" s="1"/>
  <c r="X62" i="1"/>
  <c r="Y62" i="1" s="1"/>
  <c r="AB62" i="1"/>
  <c r="AC62" i="1" s="1"/>
  <c r="T62" i="1"/>
  <c r="U62" i="1" s="1"/>
  <c r="P62" i="1"/>
  <c r="Q62" i="1" s="1"/>
  <c r="AB21" i="1"/>
  <c r="AC21" i="1" s="1"/>
  <c r="T21" i="1"/>
  <c r="U21" i="1" s="1"/>
  <c r="X21" i="1"/>
  <c r="Y21" i="1" s="1"/>
  <c r="P21" i="1"/>
  <c r="Q21" i="1" s="1"/>
  <c r="X165" i="1"/>
  <c r="Y165" i="1" s="1"/>
  <c r="AB165" i="1"/>
  <c r="AC165" i="1" s="1"/>
  <c r="T165" i="1"/>
  <c r="U165" i="1" s="1"/>
  <c r="P165" i="1"/>
  <c r="Q165" i="1" s="1"/>
  <c r="AB50" i="1"/>
  <c r="AC50" i="1" s="1"/>
  <c r="X50" i="1"/>
  <c r="Y50" i="1" s="1"/>
  <c r="T50" i="1"/>
  <c r="U50" i="1" s="1"/>
  <c r="P50" i="1"/>
  <c r="Q50" i="1" s="1"/>
  <c r="X160" i="1"/>
  <c r="Y160" i="1" s="1"/>
  <c r="AB160" i="1"/>
  <c r="AC160" i="1" s="1"/>
  <c r="P160" i="1"/>
  <c r="Q160" i="1" s="1"/>
  <c r="T160" i="1"/>
  <c r="U160" i="1" s="1"/>
  <c r="AB57" i="1"/>
  <c r="AC57" i="1" s="1"/>
  <c r="X57" i="1"/>
  <c r="Y57" i="1" s="1"/>
  <c r="T57" i="1"/>
  <c r="U57" i="1" s="1"/>
  <c r="P57" i="1"/>
  <c r="Q57" i="1" s="1"/>
  <c r="AB61" i="1"/>
  <c r="AC61" i="1" s="1"/>
  <c r="T61" i="1"/>
  <c r="U61" i="1" s="1"/>
  <c r="X61" i="1"/>
  <c r="Y61" i="1" s="1"/>
  <c r="P61" i="1"/>
  <c r="Q61" i="1" s="1"/>
  <c r="X95" i="1"/>
  <c r="Y95" i="1" s="1"/>
  <c r="AB95" i="1"/>
  <c r="AC95" i="1" s="1"/>
  <c r="T95" i="1"/>
  <c r="U95" i="1" s="1"/>
  <c r="P95" i="1"/>
  <c r="Q95" i="1" s="1"/>
  <c r="X168" i="1"/>
  <c r="Y168" i="1" s="1"/>
  <c r="AB168" i="1"/>
  <c r="AC168" i="1" s="1"/>
  <c r="P168" i="1"/>
  <c r="Q168" i="1" s="1"/>
  <c r="T168" i="1"/>
  <c r="U168" i="1" s="1"/>
  <c r="X104" i="1"/>
  <c r="Y104" i="1" s="1"/>
  <c r="AB104" i="1"/>
  <c r="AC104" i="1" s="1"/>
  <c r="T104" i="1"/>
  <c r="U104" i="1" s="1"/>
  <c r="P104" i="1"/>
  <c r="Q104" i="1" s="1"/>
  <c r="AB22" i="1"/>
  <c r="AC22" i="1" s="1"/>
  <c r="T22" i="1"/>
  <c r="U22" i="1" s="1"/>
  <c r="X22" i="1"/>
  <c r="Y22" i="1" s="1"/>
  <c r="P22" i="1"/>
  <c r="Q22" i="1" s="1"/>
  <c r="AB101" i="1"/>
  <c r="AC101" i="1" s="1"/>
  <c r="T101" i="1"/>
  <c r="U101" i="1" s="1"/>
  <c r="X101" i="1"/>
  <c r="Y101" i="1" s="1"/>
  <c r="P101" i="1"/>
  <c r="Q101" i="1" s="1"/>
  <c r="AB26" i="1"/>
  <c r="AC26" i="1" s="1"/>
  <c r="X26" i="1"/>
  <c r="Y26" i="1" s="1"/>
  <c r="T26" i="1"/>
  <c r="U26" i="1" s="1"/>
  <c r="P26" i="1"/>
  <c r="Q26" i="1" s="1"/>
  <c r="AB164" i="1"/>
  <c r="AC164" i="1" s="1"/>
  <c r="T164" i="1"/>
  <c r="U164" i="1" s="1"/>
  <c r="X164" i="1"/>
  <c r="Y164" i="1" s="1"/>
  <c r="P164" i="1"/>
  <c r="Q164" i="1" s="1"/>
  <c r="X162" i="1"/>
  <c r="Y162" i="1" s="1"/>
  <c r="T162" i="1"/>
  <c r="U162" i="1" s="1"/>
  <c r="AB162" i="1"/>
  <c r="AC162" i="1" s="1"/>
  <c r="P162" i="1"/>
  <c r="Q162" i="1" s="1"/>
  <c r="X70" i="1"/>
  <c r="Y70" i="1" s="1"/>
  <c r="AB70" i="1"/>
  <c r="AC70" i="1" s="1"/>
  <c r="T70" i="1"/>
  <c r="U70" i="1" s="1"/>
  <c r="P70" i="1"/>
  <c r="Q70" i="1" s="1"/>
  <c r="X187" i="1"/>
  <c r="Y187" i="1" s="1"/>
  <c r="T187" i="1"/>
  <c r="U187" i="1" s="1"/>
  <c r="AB187" i="1"/>
  <c r="AC187" i="1" s="1"/>
  <c r="P187" i="1"/>
  <c r="Q187" i="1" s="1"/>
  <c r="AB25" i="1"/>
  <c r="AC25" i="1" s="1"/>
  <c r="X25" i="1"/>
  <c r="Y25" i="1" s="1"/>
  <c r="T25" i="1"/>
  <c r="U25" i="1" s="1"/>
  <c r="P25" i="1"/>
  <c r="Q25" i="1" s="1"/>
  <c r="X157" i="1"/>
  <c r="Y157" i="1" s="1"/>
  <c r="AB157" i="1"/>
  <c r="AC157" i="1" s="1"/>
  <c r="T157" i="1"/>
  <c r="U157" i="1" s="1"/>
  <c r="P157" i="1"/>
  <c r="Q157" i="1" s="1"/>
  <c r="L166" i="1"/>
  <c r="L168" i="1"/>
  <c r="L62" i="1"/>
  <c r="L25" i="1"/>
  <c r="L69" i="1"/>
  <c r="L22" i="1"/>
  <c r="L21" i="1"/>
  <c r="L101" i="1"/>
  <c r="L10" i="1"/>
  <c r="L165" i="1"/>
  <c r="L161" i="1"/>
  <c r="L26" i="1"/>
  <c r="L58" i="1"/>
  <c r="L56" i="1"/>
  <c r="L150" i="1"/>
  <c r="L70" i="1"/>
  <c r="L164" i="1"/>
  <c r="L155" i="1"/>
  <c r="L57" i="1"/>
  <c r="L104" i="1"/>
  <c r="L50" i="1"/>
  <c r="L160" i="1"/>
  <c r="L157" i="1"/>
  <c r="L187" i="1"/>
  <c r="L61" i="1"/>
  <c r="L162" i="1"/>
  <c r="L95" i="1"/>
  <c r="K167" i="1"/>
  <c r="K154" i="1"/>
  <c r="K8" i="1"/>
  <c r="K156" i="1"/>
  <c r="K96" i="1"/>
  <c r="K51" i="1"/>
  <c r="K74" i="1"/>
  <c r="K159" i="1"/>
  <c r="K106" i="1"/>
  <c r="K149" i="1"/>
  <c r="K163" i="1"/>
  <c r="K151" i="1"/>
  <c r="X167" i="1" l="1"/>
  <c r="Y167" i="1" s="1"/>
  <c r="AB167" i="1"/>
  <c r="AC167" i="1" s="1"/>
  <c r="P167" i="1"/>
  <c r="Q167" i="1" s="1"/>
  <c r="T167" i="1"/>
  <c r="U167" i="1" s="1"/>
  <c r="X159" i="1"/>
  <c r="Y159" i="1" s="1"/>
  <c r="AB159" i="1"/>
  <c r="AC159" i="1" s="1"/>
  <c r="P159" i="1"/>
  <c r="Q159" i="1" s="1"/>
  <c r="T159" i="1"/>
  <c r="U159" i="1" s="1"/>
  <c r="AB106" i="1"/>
  <c r="AC106" i="1" s="1"/>
  <c r="X106" i="1"/>
  <c r="Y106" i="1" s="1"/>
  <c r="T106" i="1"/>
  <c r="U106" i="1" s="1"/>
  <c r="P106" i="1"/>
  <c r="Q106" i="1" s="1"/>
  <c r="AB51" i="1"/>
  <c r="AC51" i="1" s="1"/>
  <c r="T51" i="1"/>
  <c r="U51" i="1" s="1"/>
  <c r="X51" i="1"/>
  <c r="Y51" i="1" s="1"/>
  <c r="P51" i="1"/>
  <c r="Q51" i="1" s="1"/>
  <c r="X96" i="1"/>
  <c r="Y96" i="1" s="1"/>
  <c r="AB96" i="1"/>
  <c r="AC96" i="1" s="1"/>
  <c r="T96" i="1"/>
  <c r="U96" i="1" s="1"/>
  <c r="P96" i="1"/>
  <c r="Q96" i="1" s="1"/>
  <c r="X151" i="1"/>
  <c r="Y151" i="1" s="1"/>
  <c r="AB151" i="1"/>
  <c r="AC151" i="1" s="1"/>
  <c r="P151" i="1"/>
  <c r="Q151" i="1" s="1"/>
  <c r="T151" i="1"/>
  <c r="U151" i="1" s="1"/>
  <c r="AB8" i="1"/>
  <c r="AC8" i="1" s="1"/>
  <c r="X8" i="1"/>
  <c r="Y8" i="1" s="1"/>
  <c r="T8" i="1"/>
  <c r="U8" i="1" s="1"/>
  <c r="P8" i="1"/>
  <c r="Q8" i="1" s="1"/>
  <c r="AB74" i="1"/>
  <c r="AC74" i="1" s="1"/>
  <c r="T74" i="1"/>
  <c r="U74" i="1" s="1"/>
  <c r="X74" i="1"/>
  <c r="Y74" i="1" s="1"/>
  <c r="P74" i="1"/>
  <c r="Q74" i="1" s="1"/>
  <c r="AB156" i="1"/>
  <c r="AC156" i="1" s="1"/>
  <c r="T156" i="1"/>
  <c r="U156" i="1" s="1"/>
  <c r="X156" i="1"/>
  <c r="Y156" i="1" s="1"/>
  <c r="P156" i="1"/>
  <c r="Q156" i="1" s="1"/>
  <c r="X163" i="1"/>
  <c r="Y163" i="1" s="1"/>
  <c r="T163" i="1"/>
  <c r="U163" i="1" s="1"/>
  <c r="AB163" i="1"/>
  <c r="AC163" i="1" s="1"/>
  <c r="P163" i="1"/>
  <c r="Q163" i="1" s="1"/>
  <c r="X149" i="1"/>
  <c r="Y149" i="1" s="1"/>
  <c r="AB149" i="1"/>
  <c r="AC149" i="1" s="1"/>
  <c r="T149" i="1"/>
  <c r="U149" i="1" s="1"/>
  <c r="P149" i="1"/>
  <c r="Q149" i="1" s="1"/>
  <c r="T154" i="1"/>
  <c r="U154" i="1" s="1"/>
  <c r="AB154" i="1"/>
  <c r="AC154" i="1" s="1"/>
  <c r="X154" i="1"/>
  <c r="Y154" i="1" s="1"/>
  <c r="P154" i="1"/>
  <c r="Q154" i="1" s="1"/>
  <c r="L149" i="1"/>
  <c r="L96" i="1"/>
  <c r="L167" i="1"/>
  <c r="L51" i="1"/>
  <c r="L106" i="1"/>
  <c r="L156" i="1"/>
  <c r="L74" i="1"/>
  <c r="L8" i="1"/>
  <c r="L163" i="1"/>
  <c r="L159" i="1"/>
  <c r="L151" i="1"/>
  <c r="L154" i="1"/>
  <c r="K186" i="1"/>
  <c r="K11" i="1"/>
  <c r="K41" i="1"/>
  <c r="K185" i="1"/>
  <c r="K59" i="1"/>
  <c r="K217" i="1"/>
  <c r="K158" i="1"/>
  <c r="X158" i="1" l="1"/>
  <c r="Y158" i="1" s="1"/>
  <c r="AB158" i="1"/>
  <c r="AC158" i="1" s="1"/>
  <c r="P158" i="1"/>
  <c r="Q158" i="1" s="1"/>
  <c r="T158" i="1"/>
  <c r="U158" i="1" s="1"/>
  <c r="AB217" i="1"/>
  <c r="AC217" i="1" s="1"/>
  <c r="P217" i="1"/>
  <c r="Q217" i="1" s="1"/>
  <c r="T217" i="1"/>
  <c r="U217" i="1" s="1"/>
  <c r="X217" i="1"/>
  <c r="Y217" i="1" s="1"/>
  <c r="AB185" i="1"/>
  <c r="AC185" i="1" s="1"/>
  <c r="P185" i="1"/>
  <c r="Q185" i="1" s="1"/>
  <c r="X185" i="1"/>
  <c r="Y185" i="1" s="1"/>
  <c r="T185" i="1"/>
  <c r="U185" i="1" s="1"/>
  <c r="AB11" i="1"/>
  <c r="AC11" i="1" s="1"/>
  <c r="T11" i="1"/>
  <c r="U11" i="1" s="1"/>
  <c r="X11" i="1"/>
  <c r="Y11" i="1" s="1"/>
  <c r="P11" i="1"/>
  <c r="Q11" i="1" s="1"/>
  <c r="AB41" i="1"/>
  <c r="AC41" i="1" s="1"/>
  <c r="X41" i="1"/>
  <c r="Y41" i="1" s="1"/>
  <c r="T41" i="1"/>
  <c r="U41" i="1" s="1"/>
  <c r="P41" i="1"/>
  <c r="Q41" i="1" s="1"/>
  <c r="X186" i="1"/>
  <c r="Y186" i="1" s="1"/>
  <c r="T186" i="1"/>
  <c r="U186" i="1" s="1"/>
  <c r="AB186" i="1"/>
  <c r="AC186" i="1" s="1"/>
  <c r="P186" i="1"/>
  <c r="Q186" i="1" s="1"/>
  <c r="T59" i="1"/>
  <c r="U59" i="1" s="1"/>
  <c r="AB59" i="1"/>
  <c r="AC59" i="1" s="1"/>
  <c r="X59" i="1"/>
  <c r="Y59" i="1" s="1"/>
  <c r="P59" i="1"/>
  <c r="Q59" i="1" s="1"/>
  <c r="L11" i="1"/>
  <c r="L158" i="1"/>
  <c r="L186" i="1"/>
  <c r="L59" i="1"/>
  <c r="L185" i="1"/>
  <c r="L217" i="1"/>
  <c r="L41" i="1"/>
</calcChain>
</file>

<file path=xl/sharedStrings.xml><?xml version="1.0" encoding="utf-8"?>
<sst xmlns="http://schemas.openxmlformats.org/spreadsheetml/2006/main" count="1102" uniqueCount="524">
  <si>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</si>
  <si>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</si>
  <si>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</si>
  <si>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</si>
  <si>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</si>
  <si>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</si>
  <si>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</si>
  <si>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</si>
  <si>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</si>
  <si>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</si>
  <si>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</si>
  <si>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</si>
  <si>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</si>
  <si>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</si>
  <si>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</si>
  <si>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</si>
  <si>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</si>
  <si>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</si>
  <si>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</si>
  <si>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</si>
  <si>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</si>
  <si>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</si>
  <si>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</si>
  <si>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</si>
  <si>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</si>
  <si>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</si>
  <si>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</si>
  <si>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</si>
  <si>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</si>
  <si>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</si>
  <si>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</si>
  <si>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</si>
  <si>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</si>
  <si>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</si>
  <si>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</si>
  <si>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</si>
  <si>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</si>
  <si>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</si>
  <si>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</si>
  <si>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</si>
  <si>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</si>
  <si>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</si>
  <si>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</si>
  <si>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</si>
  <si>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</si>
  <si>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</si>
  <si>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</si>
  <si>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</si>
  <si>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</si>
  <si>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</si>
  <si>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</si>
  <si>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</si>
  <si>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</si>
  <si>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</si>
  <si>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</si>
  <si>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</si>
  <si>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</si>
  <si>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</si>
  <si>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</si>
  <si>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</si>
  <si>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</si>
  <si>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</si>
  <si>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</si>
  <si>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</si>
  <si>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</si>
  <si>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</si>
  <si>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</si>
  <si>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</si>
  <si>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</si>
  <si>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</si>
  <si>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</si>
  <si>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</si>
  <si>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</si>
  <si>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</si>
  <si>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</si>
  <si>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</si>
  <si>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</si>
  <si>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</si>
  <si>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</si>
  <si>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</si>
  <si>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</si>
  <si>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</si>
  <si>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</si>
  <si>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</si>
  <si>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</si>
  <si>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</si>
  <si>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</si>
  <si>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</si>
  <si>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</si>
  <si>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</si>
  <si>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</si>
  <si>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</si>
  <si>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</si>
  <si>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</si>
  <si>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</si>
  <si>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</si>
  <si>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</si>
  <si>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</si>
  <si>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</si>
  <si>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</si>
  <si>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</si>
  <si>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</si>
  <si>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</si>
  <si>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</si>
  <si>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</si>
  <si>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</si>
  <si>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</si>
  <si>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</si>
  <si>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</si>
  <si>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</si>
  <si>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</si>
  <si>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</si>
  <si>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</si>
  <si>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</si>
  <si>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</si>
  <si>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</si>
  <si>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</si>
  <si>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</si>
  <si>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</si>
  <si>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</si>
  <si>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</si>
  <si>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</si>
  <si>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</si>
  <si>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</si>
  <si>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</si>
  <si>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</si>
  <si>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</si>
  <si>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</si>
  <si>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</si>
  <si>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</si>
  <si>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</si>
  <si>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</si>
  <si>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</si>
  <si>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</si>
  <si>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</si>
  <si>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</si>
  <si>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</si>
  <si>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</si>
  <si>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</si>
  <si>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</si>
  <si>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</si>
  <si>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</si>
  <si>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</si>
  <si>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</si>
  <si>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</si>
  <si>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</si>
  <si>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</si>
  <si>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</si>
  <si>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</si>
  <si>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</si>
  <si>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</si>
  <si>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</si>
  <si>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</si>
  <si>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</si>
  <si>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</si>
  <si>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</si>
  <si>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</si>
  <si>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</si>
  <si>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</si>
  <si>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</si>
  <si>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</si>
  <si>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</si>
  <si>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</si>
  <si>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</si>
  <si>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</si>
  <si>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</si>
  <si>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</si>
  <si>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</si>
  <si>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</si>
  <si>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</si>
  <si>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</si>
  <si>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</si>
  <si>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</si>
  <si>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</si>
  <si>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</si>
  <si>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</si>
  <si>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</si>
  <si>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</si>
  <si>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</si>
  <si>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</si>
  <si>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</si>
  <si>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</si>
  <si>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</si>
  <si>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</si>
  <si>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</si>
  <si>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</si>
  <si>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</si>
  <si>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</si>
  <si>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</si>
  <si>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</si>
  <si>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</si>
  <si>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</si>
  <si>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</si>
  <si>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</si>
  <si>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</si>
  <si>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</si>
  <si>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</si>
  <si>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</si>
  <si>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</si>
  <si>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</si>
  <si>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</si>
  <si>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</si>
  <si>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</si>
  <si>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</si>
  <si>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</si>
  <si>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</si>
  <si>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</si>
  <si>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</si>
  <si>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</si>
  <si>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</si>
  <si>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</si>
  <si>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</si>
  <si>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</si>
  <si>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</si>
  <si>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</si>
  <si>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</si>
  <si>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</si>
  <si>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</si>
  <si>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</si>
  <si>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</si>
  <si>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</si>
  <si>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</si>
  <si>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</si>
  <si>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</si>
  <si>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</si>
  <si>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</si>
  <si>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</si>
  <si>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</si>
  <si>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</si>
  <si>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</si>
  <si>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</si>
  <si>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</si>
  <si>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</si>
  <si>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</si>
  <si>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</si>
  <si>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</si>
  <si>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</si>
  <si>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</si>
  <si>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</si>
  <si>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</si>
  <si>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</si>
  <si>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</si>
  <si>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</si>
  <si>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</si>
  <si>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</si>
  <si>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</si>
  <si>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</si>
  <si>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</si>
  <si>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</si>
  <si>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</si>
  <si>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</si>
  <si>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</si>
  <si>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</si>
  <si>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</si>
  <si>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</si>
  <si>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</si>
  <si>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</si>
  <si>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</si>
  <si>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</si>
  <si>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</si>
  <si>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</si>
  <si>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</si>
  <si>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</si>
  <si>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</si>
  <si>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</si>
  <si>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</si>
  <si>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</si>
  <si>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</si>
  <si>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</si>
  <si>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</si>
  <si>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</si>
  <si>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</si>
  <si>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</si>
  <si>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</si>
  <si>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</si>
  <si>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</si>
  <si>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</si>
  <si>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</si>
  <si>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</si>
  <si>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</si>
  <si>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</si>
  <si>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</si>
  <si>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</si>
  <si>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</si>
  <si>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</si>
  <si>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</si>
  <si>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</si>
  <si>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</si>
  <si>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</si>
  <si>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</si>
  <si>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</si>
  <si>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</si>
  <si>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</si>
  <si>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</si>
  <si>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</si>
  <si>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</si>
  <si>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</si>
  <si>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</si>
  <si>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</si>
  <si>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</si>
  <si>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</si>
  <si>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</si>
  <si>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</si>
  <si>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</si>
  <si>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</si>
  <si>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</si>
  <si>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</si>
  <si>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</si>
  <si>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</si>
  <si>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</si>
  <si>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</si>
  <si>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</si>
  <si>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</si>
  <si>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</si>
  <si>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</si>
  <si>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</si>
  <si>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</si>
  <si>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</si>
  <si>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</si>
  <si>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</si>
  <si>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</si>
  <si>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</si>
  <si>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</si>
  <si>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</si>
  <si>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</si>
  <si>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</si>
  <si>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</si>
  <si>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</si>
  <si>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</si>
  <si>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</si>
  <si>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</si>
  <si>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</si>
  <si>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</si>
  <si>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</si>
  <si>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</si>
  <si>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</si>
  <si>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</si>
  <si>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</si>
  <si>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</si>
  <si>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</si>
  <si>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</si>
  <si>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</si>
  <si>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</si>
  <si>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</si>
  <si>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</si>
  <si>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</si>
  <si>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</si>
  <si>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</si>
  <si>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</si>
  <si>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</si>
  <si>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</si>
  <si>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</si>
  <si>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</si>
  <si>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</si>
  <si>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</si>
  <si>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</si>
  <si>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</si>
  <si>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</si>
  <si>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</si>
  <si>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</si>
  <si>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</si>
  <si>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</si>
  <si>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</si>
  <si>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</si>
  <si>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</si>
  <si>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</si>
  <si>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</si>
  <si>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</si>
  <si>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</si>
  <si>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</si>
  <si>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</si>
  <si>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</si>
  <si>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</si>
  <si>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</si>
  <si>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</si>
  <si>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</si>
  <si>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</si>
  <si>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</si>
  <si>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</si>
  <si>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</si>
  <si>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</si>
  <si>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</si>
  <si>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</si>
  <si>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</si>
  <si>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</si>
  <si>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</si>
  <si>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</si>
  <si>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</si>
  <si>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</si>
  <si>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</si>
  <si>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</si>
  <si>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</si>
  <si>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</si>
  <si>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</si>
  <si>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</si>
  <si>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</si>
  <si>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</si>
  <si>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</si>
  <si>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</si>
  <si>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</si>
  <si>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</si>
  <si>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</si>
  <si>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</si>
  <si>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</si>
  <si>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</si>
  <si>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</si>
  <si>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</si>
  <si>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</si>
  <si>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</si>
  <si>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</si>
  <si>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</si>
  <si>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</si>
  <si>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</si>
  <si>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</si>
  <si>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</si>
  <si>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</si>
  <si>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</si>
  <si>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</si>
  <si>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</si>
  <si>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</si>
  <si>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</si>
  <si>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</si>
  <si>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</si>
  <si>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</si>
  <si>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</si>
  <si>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</si>
  <si>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</si>
  <si>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</si>
  <si>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</si>
  <si>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</si>
  <si>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</si>
  <si>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</si>
  <si>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</si>
  <si>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</si>
  <si>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</si>
  <si>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</si>
  <si>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</si>
  <si>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</si>
  <si>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</si>
  <si>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</si>
  <si>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</si>
  <si>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</si>
  <si>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</si>
  <si>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</si>
  <si>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</si>
  <si>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</si>
  <si>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</si>
  <si>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</si>
  <si>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</si>
  <si>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</si>
  <si>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</si>
  <si>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</si>
  <si>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</si>
  <si>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</si>
  <si>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</si>
  <si>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</si>
  <si>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</si>
  <si>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</si>
  <si>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</si>
  <si>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</si>
  <si>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</si>
  <si>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</si>
  <si>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</si>
  <si>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</si>
  <si>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</si>
  <si>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</si>
  <si>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</si>
  <si>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</si>
  <si>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</si>
  <si>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</si>
  <si>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</si>
  <si>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</si>
  <si>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</si>
  <si>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</si>
  <si>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</si>
  <si>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</si>
  <si>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</si>
  <si>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</si>
  <si>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</si>
  <si>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</si>
  <si>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</si>
  <si>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</si>
  <si>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</si>
  <si>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</si>
  <si>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</si>
  <si>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</si>
  <si>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</si>
  <si>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</si>
  <si>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</si>
  <si>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</si>
  <si>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</si>
  <si>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</si>
  <si>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</si>
  <si>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</si>
  <si>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</si>
  <si>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</si>
  <si>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</si>
  <si>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</si>
  <si>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</si>
  <si>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</si>
  <si>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</si>
  <si>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</si>
  <si>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</si>
  <si>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</si>
  <si>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INDEPENDENCE DAY</t>
  </si>
  <si>
    <t>Models Highlighted are part of the price increase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</si>
  <si>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</si>
  <si>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</si>
  <si>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</si>
  <si>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</si>
  <si>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</si>
  <si>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</si>
  <si>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</si>
  <si>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</si>
  <si>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</si>
  <si>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</si>
  <si>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</si>
  <si>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</si>
  <si>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</si>
  <si>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</si>
  <si>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</si>
  <si>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BACK TO SCHOOL</t>
  </si>
  <si>
    <t>SUMMER SAVINGS</t>
  </si>
  <si>
    <t>AUGUST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</si>
</sst>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0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44" fontId="8" fillId="123" borderId="111" xfId="1" applyFont="1" applyFill="1" applyBorder="1" applyAlignment="1">
      <alignment horizontal="left" vertical="center" wrapText="1"/>
    </xf>
    <xf numFmtId="165" fontId="8" fillId="123" borderId="112" xfId="4685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44" fontId="8" fillId="122" borderId="111" xfId="1" applyFont="1" applyFill="1" applyBorder="1" applyAlignment="1">
      <alignment horizontal="left" vertical="center" wrapText="1"/>
    </xf>
    <xf numFmtId="165" fontId="8" fillId="122" borderId="112" xfId="46851" applyNumberFormat="1" applyFont="1" applyFill="1" applyBorder="1" applyAlignment="1">
      <alignment horizontal="center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6" borderId="111" xfId="1" applyNumberFormat="1" applyFont="1" applyFill="1" applyBorder="1" applyAlignment="1">
      <alignment horizontal="left" vertical="center" wrapText="1"/>
    </xf>
    <xf numFmtId="0" fontId="2" fillId="0" borderId="111" xfId="0" applyFont="1" applyBorder="1" applyAlignment="1">
      <alignment horizontal="center" vertical="center" wrapText="1"/>
    </xf>
    <xf numFmtId="2" fontId="2" fillId="0" borderId="111" xfId="4620" applyNumberFormat="1" applyFont="1" applyBorder="1" applyAlignment="1">
      <alignment horizontal="center" vertical="center" wrapText="1"/>
    </xf>
    <xf numFmtId="0" fontId="2" fillId="0" borderId="111" xfId="4629" applyFont="1" applyBorder="1" applyAlignment="1">
      <alignment vertical="top" wrapText="1"/>
    </xf>
    <xf numFmtId="164" fontId="2" fillId="0" borderId="111" xfId="1" applyNumberFormat="1" applyFont="1" applyBorder="1" applyAlignment="1">
      <alignment horizontal="left" vertical="center" wrapText="1"/>
    </xf>
    <xf numFmtId="165" fontId="2" fillId="0" borderId="112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0" fontId="2" fillId="0" borderId="111" xfId="4625" applyFont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4" xfId="46851" applyNumberFormat="1" applyFont="1" applyFill="1" applyBorder="1" applyAlignment="1">
      <alignment horizontal="center" vertical="center" wrapText="1"/>
    </xf>
    <xf numFmtId="165" fontId="8" fillId="122" borderId="105" xfId="46851" applyNumberFormat="1" applyFont="1" applyFill="1" applyBorder="1" applyAlignment="1">
      <alignment horizontal="center" vertical="center" wrapText="1"/>
    </xf>
    <xf numFmtId="165" fontId="8" fillId="122" borderId="106" xfId="46851" applyNumberFormat="1" applyFont="1" applyFill="1" applyBorder="1" applyAlignment="1">
      <alignment horizontal="center" vertical="center" wrapText="1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5" fontId="8" fillId="122" borderId="115" xfId="46851" applyNumberFormat="1" applyFont="1" applyFill="1" applyBorder="1" applyAlignment="1">
      <alignment horizontal="center" vertical="center" wrapText="1"/>
    </xf>
    <xf numFmtId="165" fontId="8" fillId="122" borderId="103" xfId="46851" applyNumberFormat="1" applyFont="1" applyFill="1" applyBorder="1" applyAlignment="1">
      <alignment horizontal="center" vertical="center" wrapText="1"/>
    </xf>
    <xf numFmtId="165" fontId="8" fillId="122" borderId="108" xfId="46851" applyNumberFormat="1" applyFont="1" applyFill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6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6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left" vertical="center"/>
    </xf>
    <xf numFmtId="227" fontId="207" fillId="125" borderId="118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94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0" xfId="6" applyFont="1" applyFill="1" applyBorder="1" applyAlignment="1">
      <alignment vertical="center"/>
    </xf>
    <xf numFmtId="0" fontId="2" fillId="0" borderId="110" xfId="6" applyFont="1" applyFill="1" applyBorder="1" applyAlignment="1">
      <alignment horizontal="left" vertical="center" indent="1"/>
    </xf>
    <xf numFmtId="0" fontId="2" fillId="0" borderId="110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1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0" fontId="209" fillId="0" borderId="102" xfId="1" applyNumberFormat="1" applyFont="1" applyBorder="1" applyAlignment="1">
      <alignment horizontal="center" vertical="center"/>
    </xf>
    <xf numFmtId="0" fontId="209" fillId="128" borderId="102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6" sqref="E16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2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9" customWidth="1"/>
    <col min="13" max="16" width="9.42578125" style="25" customWidth="1"/>
    <col min="17" max="17" width="9.42578125" style="26" customWidth="1"/>
    <col min="18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08">
        <v>44389</v>
      </c>
      <c r="G2" s="308"/>
      <c r="H2" s="187"/>
    </row>
    <row r="3" spans="1:29" ht="37.5" customHeight="1" thickBot="1">
      <c r="M3" s="307" t="s">
        <v>502</v>
      </c>
      <c r="N3" s="307"/>
      <c r="O3" s="307"/>
      <c r="P3" s="307"/>
      <c r="Q3" s="307"/>
      <c r="R3" s="306" t="s">
        <v>424</v>
      </c>
      <c r="S3" s="306"/>
      <c r="T3" s="306"/>
      <c r="U3" s="306"/>
      <c r="V3" s="306" t="s">
        <v>424</v>
      </c>
      <c r="W3" s="306"/>
      <c r="X3" s="306"/>
      <c r="Y3" s="306"/>
      <c r="Z3" s="306" t="s">
        <v>424</v>
      </c>
      <c r="AA3" s="306"/>
      <c r="AB3" s="306"/>
      <c r="AC3" s="306"/>
    </row>
    <row r="4" spans="1:29" s="51" customFormat="1" ht="15" customHeight="1" thickBot="1">
      <c r="A4" s="48"/>
      <c r="B4" s="47"/>
      <c r="C4" s="48"/>
      <c r="D4" s="47"/>
      <c r="E4" s="49"/>
      <c r="F4" s="50"/>
      <c r="G4" s="50"/>
      <c r="H4" s="50"/>
      <c r="I4" s="50"/>
      <c r="J4" s="50"/>
      <c r="K4" s="50"/>
      <c r="L4" s="200"/>
      <c r="M4" s="79" t="s">
        <v>504</v>
      </c>
      <c r="N4" s="79"/>
      <c r="O4" s="79"/>
      <c r="P4" s="61"/>
      <c r="Q4" s="61"/>
      <c r="R4" s="58" t="s">
        <v>521</v>
      </c>
      <c r="S4" s="55"/>
      <c r="T4" s="55"/>
      <c r="U4" s="56"/>
      <c r="V4" s="79" t="s">
        <v>522</v>
      </c>
      <c r="W4" s="79"/>
      <c r="X4" s="61"/>
      <c r="Y4" s="61"/>
      <c r="Z4" s="58" t="s">
        <v>523</v>
      </c>
      <c r="AA4" s="55"/>
      <c r="AB4" s="55"/>
      <c r="AC4" s="56"/>
    </row>
    <row r="5" spans="1:29" s="28" customFormat="1" ht="15" customHeight="1" thickBot="1">
      <c r="A5" s="21"/>
      <c r="B5" s="32"/>
      <c r="C5" s="21"/>
      <c r="D5" s="42"/>
      <c r="E5" s="288" t="s">
        <v>505</v>
      </c>
      <c r="F5" s="3"/>
      <c r="G5" s="3"/>
      <c r="H5" s="3"/>
      <c r="I5" s="3"/>
      <c r="J5" s="3"/>
      <c r="K5" s="3"/>
      <c r="L5" s="200"/>
      <c r="M5" s="80" t="s">
        <v>74</v>
      </c>
      <c r="N5" s="80">
        <v>44370</v>
      </c>
      <c r="O5" s="60"/>
      <c r="P5" s="60"/>
      <c r="Q5" s="60"/>
      <c r="R5" s="59" t="s">
        <v>74</v>
      </c>
      <c r="S5" s="54">
        <v>44392</v>
      </c>
      <c r="T5" s="54"/>
      <c r="U5" s="57"/>
      <c r="V5" s="80" t="s">
        <v>74</v>
      </c>
      <c r="W5" s="80">
        <v>44399</v>
      </c>
      <c r="X5" s="60"/>
      <c r="Y5" s="60"/>
      <c r="Z5" s="59" t="s">
        <v>74</v>
      </c>
      <c r="AA5" s="54">
        <v>44420</v>
      </c>
      <c r="AB5" s="54"/>
      <c r="AC5" s="57"/>
    </row>
    <row r="6" spans="1:29" s="30" customFormat="1" ht="15" customHeight="1" thickBot="1">
      <c r="A6" s="146"/>
      <c r="B6" s="146"/>
      <c r="C6" s="146"/>
      <c r="D6" s="147"/>
      <c r="E6" s="148"/>
      <c r="F6" s="13"/>
      <c r="G6" s="13"/>
      <c r="H6" s="13"/>
      <c r="I6" s="13"/>
      <c r="J6" s="13"/>
      <c r="K6" s="13"/>
      <c r="L6" s="201"/>
      <c r="M6" s="80" t="s">
        <v>75</v>
      </c>
      <c r="N6" s="80">
        <v>44391</v>
      </c>
      <c r="O6" s="60"/>
      <c r="P6" s="60"/>
      <c r="Q6" s="60"/>
      <c r="R6" s="59" t="s">
        <v>75</v>
      </c>
      <c r="S6" s="54">
        <v>44398</v>
      </c>
      <c r="T6" s="54"/>
      <c r="U6" s="57"/>
      <c r="V6" s="80" t="s">
        <v>75</v>
      </c>
      <c r="W6" s="80">
        <v>44419</v>
      </c>
      <c r="X6" s="60"/>
      <c r="Y6" s="60"/>
      <c r="Z6" s="59" t="s">
        <v>75</v>
      </c>
      <c r="AA6" s="54">
        <v>44433</v>
      </c>
      <c r="AB6" s="54"/>
      <c r="AC6" s="57"/>
    </row>
    <row r="7" spans="1:29" s="23" customFormat="1" ht="24.95" customHeight="1" thickBot="1">
      <c r="A7" s="78" t="s">
        <v>0</v>
      </c>
      <c r="B7" s="78" t="s">
        <v>93</v>
      </c>
      <c r="C7" s="78" t="s">
        <v>1</v>
      </c>
      <c r="D7" s="78" t="s">
        <v>113</v>
      </c>
      <c r="E7" s="78" t="s">
        <v>2</v>
      </c>
      <c r="F7" s="78" t="s">
        <v>3</v>
      </c>
      <c r="G7" s="78" t="s">
        <v>4</v>
      </c>
      <c r="H7" s="78" t="s">
        <v>420</v>
      </c>
      <c r="I7" s="78" t="s">
        <v>63</v>
      </c>
      <c r="J7" s="78" t="s">
        <v>425</v>
      </c>
      <c r="K7" s="78" t="s">
        <v>198</v>
      </c>
      <c r="L7" s="202" t="s">
        <v>422</v>
      </c>
      <c r="M7" s="78" t="s">
        <v>503</v>
      </c>
      <c r="N7" s="78" t="s">
        <v>423</v>
      </c>
      <c r="O7" s="78" t="s">
        <v>73</v>
      </c>
      <c r="P7" s="78" t="s">
        <v>81</v>
      </c>
      <c r="Q7" s="78" t="s">
        <v>421</v>
      </c>
      <c r="R7" s="78" t="s">
        <v>423</v>
      </c>
      <c r="S7" s="78" t="s">
        <v>73</v>
      </c>
      <c r="T7" s="78" t="s">
        <v>81</v>
      </c>
      <c r="U7" s="140" t="s">
        <v>421</v>
      </c>
      <c r="V7" s="78" t="s">
        <v>423</v>
      </c>
      <c r="W7" s="78" t="s">
        <v>73</v>
      </c>
      <c r="X7" s="78" t="s">
        <v>81</v>
      </c>
      <c r="Y7" s="78" t="s">
        <v>421</v>
      </c>
      <c r="Z7" s="78" t="s">
        <v>423</v>
      </c>
      <c r="AA7" s="78" t="s">
        <v>73</v>
      </c>
      <c r="AB7" s="78" t="s">
        <v>81</v>
      </c>
      <c r="AC7" s="140" t="s">
        <v>421</v>
      </c>
    </row>
    <row r="8" spans="1:29" s="5" customFormat="1" ht="12.75" customHeight="1">
      <c r="A8" s="292" t="s">
        <v>174</v>
      </c>
      <c r="B8" s="149" t="s">
        <v>92</v>
      </c>
      <c r="C8" s="150"/>
      <c r="D8" s="151">
        <v>1.38</v>
      </c>
      <c r="E8" s="152" t="s">
        <v>265</v>
      </c>
      <c r="F8" s="153">
        <v>769</v>
      </c>
      <c r="G8" s="153">
        <v>699</v>
      </c>
      <c r="H8" s="153">
        <v>0</v>
      </c>
      <c r="I8" s="122">
        <v>551</v>
      </c>
      <c r="J8" s="143">
        <v>9</v>
      </c>
      <c r="K8" s="190">
        <f t="shared" ref="K8:K87" si="0">IFERROR(I8-J8,I8)</f>
        <v>542</v>
      </c>
      <c r="L8" s="197">
        <f t="shared" ref="L8:L87" si="1">IFERROR((G8-K8)/G8, " ")</f>
        <v>0.22460658082975679</v>
      </c>
      <c r="M8" s="159">
        <v>699</v>
      </c>
      <c r="N8" s="223">
        <f>M8-(M8*10%)</f>
        <v>629.1</v>
      </c>
      <c r="O8" s="160">
        <v>0</v>
      </c>
      <c r="P8" s="161">
        <f>K8-O8</f>
        <v>542</v>
      </c>
      <c r="Q8" s="162">
        <f>(N8-P8)/N8</f>
        <v>0.13845175647750757</v>
      </c>
      <c r="R8" s="155">
        <v>699</v>
      </c>
      <c r="S8" s="156">
        <v>0</v>
      </c>
      <c r="T8" s="157">
        <f>K8-S8</f>
        <v>542</v>
      </c>
      <c r="U8" s="271">
        <f>(R8-T8)/R8</f>
        <v>0.22460658082975679</v>
      </c>
      <c r="V8" s="159">
        <v>699</v>
      </c>
      <c r="W8" s="160">
        <v>0</v>
      </c>
      <c r="X8" s="161">
        <f>K8-W8</f>
        <v>542</v>
      </c>
      <c r="Y8" s="162">
        <f>(V8-X8)/V8</f>
        <v>0.22460658082975679</v>
      </c>
      <c r="Z8" s="155">
        <v>699</v>
      </c>
      <c r="AA8" s="156">
        <v>0</v>
      </c>
      <c r="AB8" s="157">
        <f>K8-AA8</f>
        <v>542</v>
      </c>
      <c r="AC8" s="158">
        <f>(Z8-AB8)/Z8</f>
        <v>0.22460658082975679</v>
      </c>
    </row>
    <row r="9" spans="1:29" s="5" customFormat="1" ht="12.75" customHeight="1">
      <c r="A9" s="289" t="s">
        <v>354</v>
      </c>
      <c r="B9" s="36" t="s">
        <v>92</v>
      </c>
      <c r="C9" s="165"/>
      <c r="D9" s="44">
        <v>2.08</v>
      </c>
      <c r="E9" s="37" t="s">
        <v>360</v>
      </c>
      <c r="F9" s="75">
        <v>977</v>
      </c>
      <c r="G9" s="75">
        <v>888</v>
      </c>
      <c r="H9" s="75">
        <v>0</v>
      </c>
      <c r="I9" s="120">
        <v>711</v>
      </c>
      <c r="J9" s="142">
        <v>0</v>
      </c>
      <c r="K9" s="191">
        <f t="shared" si="0"/>
        <v>711</v>
      </c>
      <c r="L9" s="203">
        <f t="shared" si="1"/>
        <v>0.19932432432432431</v>
      </c>
      <c r="M9" s="65">
        <v>888</v>
      </c>
      <c r="N9" s="224">
        <f t="shared" ref="N9:N70" si="2">M9-(M9*10%)</f>
        <v>799.2</v>
      </c>
      <c r="O9" s="66">
        <v>0</v>
      </c>
      <c r="P9" s="67">
        <f t="shared" ref="P9:P70" si="3">K9-O9</f>
        <v>711</v>
      </c>
      <c r="Q9" s="17">
        <f t="shared" ref="Q9:Q68" si="4">(N9-P9)/N9</f>
        <v>0.11036036036036041</v>
      </c>
      <c r="R9" s="221">
        <v>799</v>
      </c>
      <c r="S9" s="63">
        <v>0</v>
      </c>
      <c r="T9" s="64">
        <f t="shared" ref="T9:T70" si="5">K9-S9</f>
        <v>711</v>
      </c>
      <c r="U9" s="270">
        <f t="shared" ref="U9:U16" si="6">(R9-T9)/R9</f>
        <v>0.11013767209011265</v>
      </c>
      <c r="V9" s="221">
        <v>799</v>
      </c>
      <c r="W9" s="66">
        <v>0</v>
      </c>
      <c r="X9" s="67">
        <f t="shared" ref="X9:X70" si="7">K9-W9</f>
        <v>711</v>
      </c>
      <c r="Y9" s="17">
        <f t="shared" ref="Y9:Y70" si="8">(V9-X9)/V9</f>
        <v>0.11013767209011265</v>
      </c>
      <c r="Z9" s="221">
        <v>799</v>
      </c>
      <c r="AA9" s="63">
        <v>0</v>
      </c>
      <c r="AB9" s="64">
        <f t="shared" ref="AB9:AB70" si="9">K9-AA9</f>
        <v>711</v>
      </c>
      <c r="AC9" s="15">
        <f t="shared" ref="AC9:AC16" si="10">(Z9-AB9)/Z9</f>
        <v>0.11013767209011265</v>
      </c>
    </row>
    <row r="10" spans="1:29" s="5" customFormat="1" ht="12.75" customHeight="1">
      <c r="A10" s="289" t="s">
        <v>7</v>
      </c>
      <c r="B10" s="36" t="s">
        <v>92</v>
      </c>
      <c r="C10" s="4"/>
      <c r="D10" s="44">
        <v>3.12</v>
      </c>
      <c r="E10" s="37" t="s">
        <v>98</v>
      </c>
      <c r="F10" s="75">
        <v>1319</v>
      </c>
      <c r="G10" s="75">
        <v>1199</v>
      </c>
      <c r="H10" s="75">
        <v>1099</v>
      </c>
      <c r="I10" s="120">
        <v>914</v>
      </c>
      <c r="J10" s="142">
        <v>28</v>
      </c>
      <c r="K10" s="191">
        <f t="shared" si="0"/>
        <v>886</v>
      </c>
      <c r="L10" s="197">
        <f t="shared" si="1"/>
        <v>0.26105087572977481</v>
      </c>
      <c r="M10" s="65">
        <v>1199</v>
      </c>
      <c r="N10" s="224">
        <f t="shared" si="2"/>
        <v>1079.0999999999999</v>
      </c>
      <c r="O10" s="66">
        <v>0</v>
      </c>
      <c r="P10" s="67">
        <f t="shared" si="3"/>
        <v>886</v>
      </c>
      <c r="Q10" s="17">
        <f t="shared" si="4"/>
        <v>0.17894541747752751</v>
      </c>
      <c r="R10" s="62">
        <v>1199</v>
      </c>
      <c r="S10" s="63">
        <v>0</v>
      </c>
      <c r="T10" s="64">
        <f t="shared" si="5"/>
        <v>886</v>
      </c>
      <c r="U10" s="270">
        <f t="shared" si="6"/>
        <v>0.26105087572977481</v>
      </c>
      <c r="V10" s="65">
        <v>1199</v>
      </c>
      <c r="W10" s="66">
        <v>0</v>
      </c>
      <c r="X10" s="67">
        <f t="shared" si="7"/>
        <v>886</v>
      </c>
      <c r="Y10" s="17">
        <f t="shared" si="8"/>
        <v>0.26105087572977481</v>
      </c>
      <c r="Z10" s="62">
        <v>1199</v>
      </c>
      <c r="AA10" s="63">
        <v>0</v>
      </c>
      <c r="AB10" s="64">
        <f t="shared" si="9"/>
        <v>886</v>
      </c>
      <c r="AC10" s="15">
        <f t="shared" si="10"/>
        <v>0.26105087572977481</v>
      </c>
    </row>
    <row r="11" spans="1:29" s="5" customFormat="1" ht="12.75" customHeight="1">
      <c r="A11" s="289" t="s">
        <v>6</v>
      </c>
      <c r="B11" s="36" t="s">
        <v>92</v>
      </c>
      <c r="C11" s="4"/>
      <c r="D11" s="44">
        <v>3.12</v>
      </c>
      <c r="E11" s="37" t="s">
        <v>98</v>
      </c>
      <c r="F11" s="75">
        <v>1209</v>
      </c>
      <c r="G11" s="75">
        <v>1099</v>
      </c>
      <c r="H11" s="75">
        <v>0</v>
      </c>
      <c r="I11" s="120">
        <v>867</v>
      </c>
      <c r="J11" s="142">
        <v>27</v>
      </c>
      <c r="K11" s="191">
        <f t="shared" si="0"/>
        <v>840</v>
      </c>
      <c r="L11" s="203">
        <f t="shared" si="1"/>
        <v>0.2356687898089172</v>
      </c>
      <c r="M11" s="65">
        <v>1099</v>
      </c>
      <c r="N11" s="224">
        <f t="shared" si="2"/>
        <v>989.1</v>
      </c>
      <c r="O11" s="66">
        <v>0</v>
      </c>
      <c r="P11" s="67">
        <f t="shared" si="3"/>
        <v>840</v>
      </c>
      <c r="Q11" s="17">
        <f t="shared" si="4"/>
        <v>0.1507430997876858</v>
      </c>
      <c r="R11" s="62">
        <v>1099</v>
      </c>
      <c r="S11" s="63">
        <v>0</v>
      </c>
      <c r="T11" s="64">
        <f t="shared" si="5"/>
        <v>840</v>
      </c>
      <c r="U11" s="270">
        <f t="shared" si="6"/>
        <v>0.2356687898089172</v>
      </c>
      <c r="V11" s="65">
        <v>1099</v>
      </c>
      <c r="W11" s="66">
        <v>0</v>
      </c>
      <c r="X11" s="67">
        <f t="shared" si="7"/>
        <v>840</v>
      </c>
      <c r="Y11" s="17">
        <f t="shared" si="8"/>
        <v>0.2356687898089172</v>
      </c>
      <c r="Z11" s="62">
        <v>1099</v>
      </c>
      <c r="AA11" s="63">
        <v>0</v>
      </c>
      <c r="AB11" s="64">
        <f t="shared" si="9"/>
        <v>840</v>
      </c>
      <c r="AC11" s="15">
        <f t="shared" si="10"/>
        <v>0.2356687898089172</v>
      </c>
    </row>
    <row r="12" spans="1:29" s="5" customFormat="1" ht="12.75" customHeight="1" thickBot="1">
      <c r="A12" s="290" t="s">
        <v>177</v>
      </c>
      <c r="B12" s="35" t="s">
        <v>92</v>
      </c>
      <c r="C12" s="8"/>
      <c r="D12" s="45">
        <v>3.12</v>
      </c>
      <c r="E12" s="2" t="s">
        <v>206</v>
      </c>
      <c r="F12" s="76">
        <v>1429</v>
      </c>
      <c r="G12" s="76">
        <v>1299</v>
      </c>
      <c r="H12" s="76">
        <v>1199</v>
      </c>
      <c r="I12" s="121">
        <v>997</v>
      </c>
      <c r="J12" s="68">
        <v>0</v>
      </c>
      <c r="K12" s="192">
        <f t="shared" si="0"/>
        <v>997</v>
      </c>
      <c r="L12" s="198">
        <f t="shared" si="1"/>
        <v>0.23248652809853734</v>
      </c>
      <c r="M12" s="72">
        <v>1299</v>
      </c>
      <c r="N12" s="225">
        <f t="shared" si="2"/>
        <v>1169.0999999999999</v>
      </c>
      <c r="O12" s="73">
        <v>0</v>
      </c>
      <c r="P12" s="74">
        <f t="shared" si="3"/>
        <v>997</v>
      </c>
      <c r="Q12" s="18">
        <f t="shared" si="4"/>
        <v>0.14720725344281921</v>
      </c>
      <c r="R12" s="69">
        <v>1299</v>
      </c>
      <c r="S12" s="70">
        <v>0</v>
      </c>
      <c r="T12" s="71">
        <f t="shared" si="5"/>
        <v>997</v>
      </c>
      <c r="U12" s="272">
        <f t="shared" si="6"/>
        <v>0.23248652809853734</v>
      </c>
      <c r="V12" s="72">
        <v>1299</v>
      </c>
      <c r="W12" s="73">
        <v>0</v>
      </c>
      <c r="X12" s="74">
        <f t="shared" si="7"/>
        <v>997</v>
      </c>
      <c r="Y12" s="18">
        <f t="shared" si="8"/>
        <v>0.23248652809853734</v>
      </c>
      <c r="Z12" s="69">
        <v>1299</v>
      </c>
      <c r="AA12" s="70">
        <v>0</v>
      </c>
      <c r="AB12" s="71">
        <f t="shared" si="9"/>
        <v>997</v>
      </c>
      <c r="AC12" s="16">
        <f t="shared" si="10"/>
        <v>0.23248652809853734</v>
      </c>
    </row>
    <row r="13" spans="1:29" s="5" customFormat="1" ht="12.75" customHeight="1">
      <c r="A13" s="292" t="s">
        <v>114</v>
      </c>
      <c r="B13" s="149" t="s">
        <v>92</v>
      </c>
      <c r="C13" s="150"/>
      <c r="D13" s="151">
        <v>1.36</v>
      </c>
      <c r="E13" s="152" t="s">
        <v>266</v>
      </c>
      <c r="F13" s="153">
        <v>1319</v>
      </c>
      <c r="G13" s="153">
        <v>1199</v>
      </c>
      <c r="H13" s="153">
        <v>0</v>
      </c>
      <c r="I13" s="134">
        <v>981</v>
      </c>
      <c r="J13" s="154">
        <v>0</v>
      </c>
      <c r="K13" s="190">
        <f t="shared" si="0"/>
        <v>981</v>
      </c>
      <c r="L13" s="206">
        <f t="shared" si="1"/>
        <v>0.18181818181818182</v>
      </c>
      <c r="M13" s="159">
        <v>1199</v>
      </c>
      <c r="N13" s="223">
        <f t="shared" si="2"/>
        <v>1079.0999999999999</v>
      </c>
      <c r="O13" s="160">
        <v>0</v>
      </c>
      <c r="P13" s="161">
        <f t="shared" si="3"/>
        <v>981</v>
      </c>
      <c r="Q13" s="162">
        <f t="shared" si="4"/>
        <v>9.0909090909090828E-2</v>
      </c>
      <c r="R13" s="155">
        <v>1199</v>
      </c>
      <c r="S13" s="156">
        <v>0</v>
      </c>
      <c r="T13" s="157">
        <f t="shared" si="5"/>
        <v>981</v>
      </c>
      <c r="U13" s="271">
        <f t="shared" si="6"/>
        <v>0.18181818181818182</v>
      </c>
      <c r="V13" s="159">
        <v>1199</v>
      </c>
      <c r="W13" s="160">
        <v>0</v>
      </c>
      <c r="X13" s="161">
        <f t="shared" si="7"/>
        <v>981</v>
      </c>
      <c r="Y13" s="162">
        <f t="shared" si="8"/>
        <v>0.18181818181818182</v>
      </c>
      <c r="Z13" s="155">
        <v>1199</v>
      </c>
      <c r="AA13" s="156">
        <v>0</v>
      </c>
      <c r="AB13" s="157">
        <f t="shared" si="9"/>
        <v>981</v>
      </c>
      <c r="AC13" s="158">
        <f t="shared" si="10"/>
        <v>0.18181818181818182</v>
      </c>
    </row>
    <row r="14" spans="1:29" s="5" customFormat="1" ht="12.75" customHeight="1">
      <c r="A14" s="289" t="s">
        <v>188</v>
      </c>
      <c r="B14" s="36" t="s">
        <v>92</v>
      </c>
      <c r="C14" s="4"/>
      <c r="D14" s="44">
        <v>1.49</v>
      </c>
      <c r="E14" s="37" t="s">
        <v>267</v>
      </c>
      <c r="F14" s="75">
        <v>1429</v>
      </c>
      <c r="G14" s="75">
        <v>1299</v>
      </c>
      <c r="H14" s="75">
        <v>0</v>
      </c>
      <c r="I14" s="120">
        <v>1071</v>
      </c>
      <c r="J14" s="142">
        <v>0</v>
      </c>
      <c r="K14" s="191">
        <f t="shared" si="0"/>
        <v>1071</v>
      </c>
      <c r="L14" s="203">
        <f t="shared" si="1"/>
        <v>0.17551963048498845</v>
      </c>
      <c r="M14" s="65">
        <v>1299</v>
      </c>
      <c r="N14" s="224">
        <f t="shared" si="2"/>
        <v>1169.0999999999999</v>
      </c>
      <c r="O14" s="66">
        <v>0</v>
      </c>
      <c r="P14" s="67">
        <f t="shared" si="3"/>
        <v>1071</v>
      </c>
      <c r="Q14" s="17">
        <f t="shared" si="4"/>
        <v>8.391070053887599E-2</v>
      </c>
      <c r="R14" s="221">
        <v>1169</v>
      </c>
      <c r="S14" s="63">
        <v>0</v>
      </c>
      <c r="T14" s="64">
        <f t="shared" si="5"/>
        <v>1071</v>
      </c>
      <c r="U14" s="270">
        <f t="shared" si="6"/>
        <v>8.3832335329341312E-2</v>
      </c>
      <c r="V14" s="221">
        <v>1169</v>
      </c>
      <c r="W14" s="66">
        <v>0</v>
      </c>
      <c r="X14" s="67">
        <f t="shared" si="7"/>
        <v>1071</v>
      </c>
      <c r="Y14" s="17">
        <f t="shared" si="8"/>
        <v>8.3832335329341312E-2</v>
      </c>
      <c r="Z14" s="221">
        <v>1169</v>
      </c>
      <c r="AA14" s="63">
        <v>0</v>
      </c>
      <c r="AB14" s="64">
        <f t="shared" si="9"/>
        <v>1071</v>
      </c>
      <c r="AC14" s="15">
        <f t="shared" si="10"/>
        <v>8.3832335329341312E-2</v>
      </c>
    </row>
    <row r="15" spans="1:29" s="5" customFormat="1" ht="12.75" customHeight="1">
      <c r="A15" s="289" t="s">
        <v>410</v>
      </c>
      <c r="B15" s="169" t="s">
        <v>92</v>
      </c>
      <c r="C15" s="170"/>
      <c r="D15" s="171">
        <v>3.12</v>
      </c>
      <c r="E15" s="172" t="s">
        <v>268</v>
      </c>
      <c r="F15" s="142">
        <v>1979</v>
      </c>
      <c r="G15" s="142">
        <v>1799</v>
      </c>
      <c r="H15" s="142">
        <v>1599</v>
      </c>
      <c r="I15" s="120">
        <v>1329</v>
      </c>
      <c r="J15" s="142">
        <v>30</v>
      </c>
      <c r="K15" s="191">
        <f t="shared" si="0"/>
        <v>1299</v>
      </c>
      <c r="L15" s="203">
        <f t="shared" si="1"/>
        <v>0.27793218454697055</v>
      </c>
      <c r="M15" s="65">
        <v>1799</v>
      </c>
      <c r="N15" s="224">
        <f t="shared" si="2"/>
        <v>1619.1</v>
      </c>
      <c r="O15" s="66">
        <v>0</v>
      </c>
      <c r="P15" s="67">
        <f t="shared" si="3"/>
        <v>1299</v>
      </c>
      <c r="Q15" s="17">
        <f t="shared" si="4"/>
        <v>0.19770242727441167</v>
      </c>
      <c r="R15" s="221">
        <v>1599</v>
      </c>
      <c r="S15" s="63">
        <v>0</v>
      </c>
      <c r="T15" s="64">
        <f t="shared" si="5"/>
        <v>1299</v>
      </c>
      <c r="U15" s="270">
        <f t="shared" si="6"/>
        <v>0.18761726078799248</v>
      </c>
      <c r="V15" s="221">
        <v>1599</v>
      </c>
      <c r="W15" s="66">
        <v>0</v>
      </c>
      <c r="X15" s="67">
        <f t="shared" si="7"/>
        <v>1299</v>
      </c>
      <c r="Y15" s="17">
        <f t="shared" si="8"/>
        <v>0.18761726078799248</v>
      </c>
      <c r="Z15" s="221">
        <v>1599</v>
      </c>
      <c r="AA15" s="63">
        <v>0</v>
      </c>
      <c r="AB15" s="64">
        <f t="shared" si="9"/>
        <v>1299</v>
      </c>
      <c r="AC15" s="15">
        <f t="shared" si="10"/>
        <v>0.18761726078799248</v>
      </c>
    </row>
    <row r="16" spans="1:29" s="5" customFormat="1" ht="12.75" customHeight="1" thickBot="1">
      <c r="A16" s="290" t="s">
        <v>217</v>
      </c>
      <c r="B16" s="173" t="s">
        <v>92</v>
      </c>
      <c r="C16" s="177"/>
      <c r="D16" s="174">
        <v>3.12</v>
      </c>
      <c r="E16" s="175" t="s">
        <v>268</v>
      </c>
      <c r="F16" s="68">
        <v>1869</v>
      </c>
      <c r="G16" s="68">
        <v>1699</v>
      </c>
      <c r="H16" s="68">
        <v>1499</v>
      </c>
      <c r="I16" s="121">
        <v>1246</v>
      </c>
      <c r="J16" s="68">
        <v>30</v>
      </c>
      <c r="K16" s="192">
        <f t="shared" si="0"/>
        <v>1216</v>
      </c>
      <c r="L16" s="204">
        <f t="shared" si="1"/>
        <v>0.2842848734549735</v>
      </c>
      <c r="M16" s="72">
        <v>1699</v>
      </c>
      <c r="N16" s="225">
        <f t="shared" si="2"/>
        <v>1529.1</v>
      </c>
      <c r="O16" s="73">
        <v>0</v>
      </c>
      <c r="P16" s="74">
        <f t="shared" si="3"/>
        <v>1216</v>
      </c>
      <c r="Q16" s="18">
        <f t="shared" si="4"/>
        <v>0.20476097050552608</v>
      </c>
      <c r="R16" s="220">
        <v>1499</v>
      </c>
      <c r="S16" s="70">
        <v>0</v>
      </c>
      <c r="T16" s="71">
        <f t="shared" si="5"/>
        <v>1216</v>
      </c>
      <c r="U16" s="272">
        <f t="shared" si="6"/>
        <v>0.18879252835223481</v>
      </c>
      <c r="V16" s="220">
        <v>1499</v>
      </c>
      <c r="W16" s="73">
        <v>0</v>
      </c>
      <c r="X16" s="74">
        <f t="shared" si="7"/>
        <v>1216</v>
      </c>
      <c r="Y16" s="18">
        <f t="shared" si="8"/>
        <v>0.18879252835223481</v>
      </c>
      <c r="Z16" s="220">
        <v>1499</v>
      </c>
      <c r="AA16" s="70">
        <v>0</v>
      </c>
      <c r="AB16" s="71">
        <f t="shared" si="9"/>
        <v>1216</v>
      </c>
      <c r="AC16" s="16">
        <f t="shared" si="10"/>
        <v>0.18879252835223481</v>
      </c>
    </row>
    <row r="17" spans="1:29" s="5" customFormat="1" ht="12.75" customHeight="1">
      <c r="A17" s="291" t="s">
        <v>220</v>
      </c>
      <c r="B17" s="33" t="s">
        <v>92</v>
      </c>
      <c r="C17" s="176"/>
      <c r="D17" s="46">
        <v>3.57</v>
      </c>
      <c r="E17" s="7" t="s">
        <v>367</v>
      </c>
      <c r="F17" s="77">
        <v>3959</v>
      </c>
      <c r="G17" s="77">
        <v>3599</v>
      </c>
      <c r="H17" s="77">
        <v>3299</v>
      </c>
      <c r="I17" s="122">
        <v>2637</v>
      </c>
      <c r="J17" s="143">
        <v>73</v>
      </c>
      <c r="K17" s="193">
        <f t="shared" si="0"/>
        <v>2564</v>
      </c>
      <c r="L17" s="205">
        <f t="shared" si="1"/>
        <v>0.28757988330091694</v>
      </c>
      <c r="M17" s="222">
        <v>2999</v>
      </c>
      <c r="N17" s="229">
        <f t="shared" si="2"/>
        <v>2699.1</v>
      </c>
      <c r="O17" s="216">
        <v>420</v>
      </c>
      <c r="P17" s="98">
        <f t="shared" si="3"/>
        <v>2144</v>
      </c>
      <c r="Q17" s="19">
        <f t="shared" si="4"/>
        <v>0.20566114630802856</v>
      </c>
      <c r="R17" s="222">
        <v>3299</v>
      </c>
      <c r="S17" s="94">
        <v>0</v>
      </c>
      <c r="T17" s="97">
        <f t="shared" si="5"/>
        <v>2564</v>
      </c>
      <c r="U17" s="273">
        <f>(R17-T17)/R17</f>
        <v>0.22279478629887844</v>
      </c>
      <c r="V17" s="222">
        <v>3299</v>
      </c>
      <c r="W17" s="96">
        <v>0</v>
      </c>
      <c r="X17" s="98">
        <f t="shared" si="7"/>
        <v>2564</v>
      </c>
      <c r="Y17" s="19">
        <f t="shared" si="8"/>
        <v>0.22279478629887844</v>
      </c>
      <c r="Z17" s="222">
        <v>3299</v>
      </c>
      <c r="AA17" s="94">
        <v>0</v>
      </c>
      <c r="AB17" s="97">
        <f t="shared" si="9"/>
        <v>2564</v>
      </c>
      <c r="AC17" s="14">
        <f>(Z17-AB17)/Z17</f>
        <v>0.22279478629887844</v>
      </c>
    </row>
    <row r="18" spans="1:29" s="5" customFormat="1" ht="12.75" customHeight="1">
      <c r="A18" s="289" t="s">
        <v>219</v>
      </c>
      <c r="B18" s="36" t="s">
        <v>92</v>
      </c>
      <c r="C18" s="165"/>
      <c r="D18" s="44">
        <v>3.57</v>
      </c>
      <c r="E18" s="37" t="s">
        <v>367</v>
      </c>
      <c r="F18" s="75">
        <v>3849</v>
      </c>
      <c r="G18" s="75">
        <v>3499</v>
      </c>
      <c r="H18" s="75">
        <v>3199</v>
      </c>
      <c r="I18" s="120">
        <v>2556</v>
      </c>
      <c r="J18" s="142">
        <v>73</v>
      </c>
      <c r="K18" s="191">
        <f t="shared" si="0"/>
        <v>2483</v>
      </c>
      <c r="L18" s="203">
        <f t="shared" si="1"/>
        <v>0.29036867676478995</v>
      </c>
      <c r="M18" s="221">
        <v>2999</v>
      </c>
      <c r="N18" s="228">
        <f t="shared" si="2"/>
        <v>2699.1</v>
      </c>
      <c r="O18" s="217">
        <v>338</v>
      </c>
      <c r="P18" s="67">
        <f t="shared" si="3"/>
        <v>2145</v>
      </c>
      <c r="Q18" s="17">
        <f t="shared" si="4"/>
        <v>0.2052906524397021</v>
      </c>
      <c r="R18" s="221">
        <v>3199</v>
      </c>
      <c r="S18" s="63">
        <v>0</v>
      </c>
      <c r="T18" s="64">
        <f t="shared" si="5"/>
        <v>2483</v>
      </c>
      <c r="U18" s="270">
        <f t="shared" ref="U18:U87" si="11">(R18-T18)/R18</f>
        <v>0.22381994373241637</v>
      </c>
      <c r="V18" s="221">
        <v>3199</v>
      </c>
      <c r="W18" s="66">
        <v>0</v>
      </c>
      <c r="X18" s="67">
        <f t="shared" si="7"/>
        <v>2483</v>
      </c>
      <c r="Y18" s="17">
        <f t="shared" si="8"/>
        <v>0.22381994373241637</v>
      </c>
      <c r="Z18" s="221">
        <v>3199</v>
      </c>
      <c r="AA18" s="63">
        <v>0</v>
      </c>
      <c r="AB18" s="64">
        <f t="shared" si="9"/>
        <v>2483</v>
      </c>
      <c r="AC18" s="15">
        <f t="shared" ref="AC18:AC84" si="12">(Z18-AB18)/Z18</f>
        <v>0.22381994373241637</v>
      </c>
    </row>
    <row r="19" spans="1:29" s="5" customFormat="1" ht="12.75" customHeight="1">
      <c r="A19" s="289" t="s">
        <v>222</v>
      </c>
      <c r="B19" s="36" t="s">
        <v>92</v>
      </c>
      <c r="C19" s="4"/>
      <c r="D19" s="44" t="s">
        <v>361</v>
      </c>
      <c r="E19" s="37" t="s">
        <v>366</v>
      </c>
      <c r="F19" s="75">
        <v>4289</v>
      </c>
      <c r="G19" s="75">
        <v>3899</v>
      </c>
      <c r="H19" s="75">
        <v>3499</v>
      </c>
      <c r="I19" s="120">
        <v>2797</v>
      </c>
      <c r="J19" s="142">
        <v>0</v>
      </c>
      <c r="K19" s="191">
        <f t="shared" si="0"/>
        <v>2797</v>
      </c>
      <c r="L19" s="203">
        <f t="shared" si="1"/>
        <v>0.28263657348037957</v>
      </c>
      <c r="M19" s="221">
        <v>3221</v>
      </c>
      <c r="N19" s="228">
        <f t="shared" si="2"/>
        <v>2898.9</v>
      </c>
      <c r="O19" s="217">
        <v>414</v>
      </c>
      <c r="P19" s="67">
        <f t="shared" si="3"/>
        <v>2383</v>
      </c>
      <c r="Q19" s="17">
        <f t="shared" si="4"/>
        <v>0.17796405533133261</v>
      </c>
      <c r="R19" s="221">
        <v>3499</v>
      </c>
      <c r="S19" s="63">
        <v>0</v>
      </c>
      <c r="T19" s="64">
        <f t="shared" si="5"/>
        <v>2797</v>
      </c>
      <c r="U19" s="270">
        <f t="shared" si="11"/>
        <v>0.20062875107173478</v>
      </c>
      <c r="V19" s="221">
        <v>3499</v>
      </c>
      <c r="W19" s="66">
        <v>0</v>
      </c>
      <c r="X19" s="67">
        <f t="shared" si="7"/>
        <v>2797</v>
      </c>
      <c r="Y19" s="17">
        <f t="shared" si="8"/>
        <v>0.20062875107173478</v>
      </c>
      <c r="Z19" s="221">
        <v>3499</v>
      </c>
      <c r="AA19" s="63">
        <v>0</v>
      </c>
      <c r="AB19" s="64">
        <f t="shared" si="9"/>
        <v>2797</v>
      </c>
      <c r="AC19" s="15">
        <f t="shared" si="12"/>
        <v>0.20062875107173478</v>
      </c>
    </row>
    <row r="20" spans="1:29" s="5" customFormat="1" ht="12.75" customHeight="1">
      <c r="A20" s="289" t="s">
        <v>221</v>
      </c>
      <c r="B20" s="36" t="s">
        <v>92</v>
      </c>
      <c r="C20" s="4"/>
      <c r="D20" s="44" t="s">
        <v>361</v>
      </c>
      <c r="E20" s="37" t="s">
        <v>366</v>
      </c>
      <c r="F20" s="75">
        <v>4179</v>
      </c>
      <c r="G20" s="75">
        <v>3799</v>
      </c>
      <c r="H20" s="75">
        <v>3399</v>
      </c>
      <c r="I20" s="120">
        <v>2717</v>
      </c>
      <c r="J20" s="142">
        <v>0</v>
      </c>
      <c r="K20" s="191">
        <f t="shared" si="0"/>
        <v>2717</v>
      </c>
      <c r="L20" s="203">
        <f t="shared" si="1"/>
        <v>0.28481179257699396</v>
      </c>
      <c r="M20" s="221">
        <v>3221</v>
      </c>
      <c r="N20" s="228">
        <f t="shared" si="2"/>
        <v>2898.9</v>
      </c>
      <c r="O20" s="217">
        <v>330</v>
      </c>
      <c r="P20" s="67">
        <f t="shared" si="3"/>
        <v>2387</v>
      </c>
      <c r="Q20" s="17">
        <f t="shared" si="4"/>
        <v>0.17658422160129708</v>
      </c>
      <c r="R20" s="221">
        <v>3399</v>
      </c>
      <c r="S20" s="63">
        <v>0</v>
      </c>
      <c r="T20" s="64">
        <f t="shared" si="5"/>
        <v>2717</v>
      </c>
      <c r="U20" s="270">
        <f t="shared" si="11"/>
        <v>0.20064724919093851</v>
      </c>
      <c r="V20" s="221">
        <v>3399</v>
      </c>
      <c r="W20" s="66">
        <v>0</v>
      </c>
      <c r="X20" s="67">
        <f t="shared" si="7"/>
        <v>2717</v>
      </c>
      <c r="Y20" s="17">
        <f t="shared" si="8"/>
        <v>0.20064724919093851</v>
      </c>
      <c r="Z20" s="221">
        <v>3399</v>
      </c>
      <c r="AA20" s="63">
        <v>0</v>
      </c>
      <c r="AB20" s="64">
        <f t="shared" si="9"/>
        <v>2717</v>
      </c>
      <c r="AC20" s="15">
        <f t="shared" si="12"/>
        <v>0.20064724919093851</v>
      </c>
    </row>
    <row r="21" spans="1:29" s="5" customFormat="1" ht="12.75" customHeight="1">
      <c r="A21" s="289" t="s">
        <v>181</v>
      </c>
      <c r="B21" s="36" t="s">
        <v>92</v>
      </c>
      <c r="C21" s="4"/>
      <c r="D21" s="44">
        <v>3.57</v>
      </c>
      <c r="E21" s="37" t="s">
        <v>369</v>
      </c>
      <c r="F21" s="75">
        <v>4619</v>
      </c>
      <c r="G21" s="75">
        <v>4199</v>
      </c>
      <c r="H21" s="75">
        <v>3699</v>
      </c>
      <c r="I21" s="120">
        <v>2957</v>
      </c>
      <c r="J21" s="142">
        <v>74</v>
      </c>
      <c r="K21" s="191">
        <f t="shared" si="0"/>
        <v>2883</v>
      </c>
      <c r="L21" s="203">
        <f t="shared" si="1"/>
        <v>0.31340795427482732</v>
      </c>
      <c r="M21" s="221">
        <v>3554</v>
      </c>
      <c r="N21" s="228">
        <f t="shared" si="2"/>
        <v>3198.6</v>
      </c>
      <c r="O21" s="217">
        <v>325</v>
      </c>
      <c r="P21" s="67">
        <f t="shared" si="3"/>
        <v>2558</v>
      </c>
      <c r="Q21" s="17">
        <f t="shared" si="4"/>
        <v>0.20027512036515974</v>
      </c>
      <c r="R21" s="221">
        <v>3699</v>
      </c>
      <c r="S21" s="63">
        <v>0</v>
      </c>
      <c r="T21" s="64">
        <f t="shared" si="5"/>
        <v>2883</v>
      </c>
      <c r="U21" s="270">
        <f t="shared" si="11"/>
        <v>0.22060016220600162</v>
      </c>
      <c r="V21" s="221">
        <v>3699</v>
      </c>
      <c r="W21" s="66">
        <v>0</v>
      </c>
      <c r="X21" s="67">
        <f t="shared" si="7"/>
        <v>2883</v>
      </c>
      <c r="Y21" s="17">
        <f t="shared" si="8"/>
        <v>0.22060016220600162</v>
      </c>
      <c r="Z21" s="221">
        <v>3699</v>
      </c>
      <c r="AA21" s="63">
        <v>0</v>
      </c>
      <c r="AB21" s="64">
        <f t="shared" si="9"/>
        <v>2883</v>
      </c>
      <c r="AC21" s="15">
        <f t="shared" si="12"/>
        <v>0.22060016220600162</v>
      </c>
    </row>
    <row r="22" spans="1:29" s="5" customFormat="1" ht="12.75" customHeight="1">
      <c r="A22" s="289" t="s">
        <v>180</v>
      </c>
      <c r="B22" s="36" t="s">
        <v>92</v>
      </c>
      <c r="C22" s="4"/>
      <c r="D22" s="44">
        <v>3.57</v>
      </c>
      <c r="E22" s="37" t="s">
        <v>369</v>
      </c>
      <c r="F22" s="75">
        <v>4399</v>
      </c>
      <c r="G22" s="75">
        <v>3999</v>
      </c>
      <c r="H22" s="75">
        <v>3599</v>
      </c>
      <c r="I22" s="120">
        <v>2877</v>
      </c>
      <c r="J22" s="142">
        <v>73</v>
      </c>
      <c r="K22" s="191">
        <f t="shared" si="0"/>
        <v>2804</v>
      </c>
      <c r="L22" s="203">
        <f t="shared" si="1"/>
        <v>0.29882470617654416</v>
      </c>
      <c r="M22" s="221">
        <v>3554</v>
      </c>
      <c r="N22" s="228">
        <f t="shared" si="2"/>
        <v>3198.6</v>
      </c>
      <c r="O22" s="217">
        <v>245</v>
      </c>
      <c r="P22" s="67">
        <f t="shared" si="3"/>
        <v>2559</v>
      </c>
      <c r="Q22" s="17">
        <f t="shared" si="4"/>
        <v>0.1999624835865691</v>
      </c>
      <c r="R22" s="221">
        <v>3599</v>
      </c>
      <c r="S22" s="63">
        <v>0</v>
      </c>
      <c r="T22" s="64">
        <f t="shared" si="5"/>
        <v>2804</v>
      </c>
      <c r="U22" s="270">
        <f t="shared" si="11"/>
        <v>0.22089469297026951</v>
      </c>
      <c r="V22" s="221">
        <v>3599</v>
      </c>
      <c r="W22" s="66">
        <v>0</v>
      </c>
      <c r="X22" s="67">
        <f t="shared" si="7"/>
        <v>2804</v>
      </c>
      <c r="Y22" s="17">
        <f t="shared" si="8"/>
        <v>0.22089469297026951</v>
      </c>
      <c r="Z22" s="221">
        <v>3599</v>
      </c>
      <c r="AA22" s="63">
        <v>0</v>
      </c>
      <c r="AB22" s="64">
        <f t="shared" si="9"/>
        <v>2804</v>
      </c>
      <c r="AC22" s="15">
        <f t="shared" si="12"/>
        <v>0.22089469297026951</v>
      </c>
    </row>
    <row r="23" spans="1:29" s="5" customFormat="1" ht="12.75" customHeight="1">
      <c r="A23" s="289" t="s">
        <v>224</v>
      </c>
      <c r="B23" s="36" t="s">
        <v>92</v>
      </c>
      <c r="C23" s="165"/>
      <c r="D23" s="44">
        <v>4.16</v>
      </c>
      <c r="E23" s="37" t="s">
        <v>368</v>
      </c>
      <c r="F23" s="75">
        <v>4289</v>
      </c>
      <c r="G23" s="75">
        <v>3899</v>
      </c>
      <c r="H23" s="75">
        <v>3499</v>
      </c>
      <c r="I23" s="120">
        <v>2797</v>
      </c>
      <c r="J23" s="142">
        <v>77</v>
      </c>
      <c r="K23" s="191">
        <f t="shared" si="0"/>
        <v>2720</v>
      </c>
      <c r="L23" s="203">
        <f t="shared" si="1"/>
        <v>0.30238522698127723</v>
      </c>
      <c r="M23" s="221">
        <v>3221</v>
      </c>
      <c r="N23" s="228">
        <f t="shared" si="2"/>
        <v>2898.9</v>
      </c>
      <c r="O23" s="217">
        <v>414</v>
      </c>
      <c r="P23" s="67">
        <f t="shared" si="3"/>
        <v>2306</v>
      </c>
      <c r="Q23" s="17">
        <f t="shared" si="4"/>
        <v>0.20452585463451656</v>
      </c>
      <c r="R23" s="221">
        <v>3499</v>
      </c>
      <c r="S23" s="63">
        <v>0</v>
      </c>
      <c r="T23" s="64">
        <f t="shared" si="5"/>
        <v>2720</v>
      </c>
      <c r="U23" s="270">
        <f t="shared" si="11"/>
        <v>0.22263503858245212</v>
      </c>
      <c r="V23" s="221">
        <v>3499</v>
      </c>
      <c r="W23" s="66">
        <v>0</v>
      </c>
      <c r="X23" s="67">
        <f t="shared" si="7"/>
        <v>2720</v>
      </c>
      <c r="Y23" s="17">
        <f t="shared" si="8"/>
        <v>0.22263503858245212</v>
      </c>
      <c r="Z23" s="221">
        <v>3499</v>
      </c>
      <c r="AA23" s="63">
        <v>0</v>
      </c>
      <c r="AB23" s="64">
        <f t="shared" si="9"/>
        <v>2720</v>
      </c>
      <c r="AC23" s="15">
        <f t="shared" si="12"/>
        <v>0.22263503858245212</v>
      </c>
    </row>
    <row r="24" spans="1:29" s="5" customFormat="1" ht="12.75" customHeight="1">
      <c r="A24" s="289" t="s">
        <v>223</v>
      </c>
      <c r="B24" s="36" t="s">
        <v>92</v>
      </c>
      <c r="C24" s="165"/>
      <c r="D24" s="44">
        <v>4.16</v>
      </c>
      <c r="E24" s="37" t="s">
        <v>368</v>
      </c>
      <c r="F24" s="75">
        <v>4179</v>
      </c>
      <c r="G24" s="75">
        <v>3799</v>
      </c>
      <c r="H24" s="75">
        <v>3399</v>
      </c>
      <c r="I24" s="120">
        <v>2717</v>
      </c>
      <c r="J24" s="142">
        <v>77</v>
      </c>
      <c r="K24" s="191">
        <f t="shared" si="0"/>
        <v>2640</v>
      </c>
      <c r="L24" s="203">
        <f t="shared" si="1"/>
        <v>0.30508028428533823</v>
      </c>
      <c r="M24" s="221">
        <v>3221</v>
      </c>
      <c r="N24" s="228">
        <f t="shared" si="2"/>
        <v>2898.9</v>
      </c>
      <c r="O24" s="217">
        <v>334</v>
      </c>
      <c r="P24" s="67">
        <f t="shared" si="3"/>
        <v>2306</v>
      </c>
      <c r="Q24" s="17">
        <f t="shared" si="4"/>
        <v>0.20452585463451656</v>
      </c>
      <c r="R24" s="221">
        <v>3399</v>
      </c>
      <c r="S24" s="63">
        <v>0</v>
      </c>
      <c r="T24" s="64">
        <f t="shared" si="5"/>
        <v>2640</v>
      </c>
      <c r="U24" s="270">
        <f t="shared" si="11"/>
        <v>0.22330097087378642</v>
      </c>
      <c r="V24" s="221">
        <v>3399</v>
      </c>
      <c r="W24" s="66">
        <v>0</v>
      </c>
      <c r="X24" s="67">
        <f t="shared" si="7"/>
        <v>2640</v>
      </c>
      <c r="Y24" s="17">
        <f t="shared" si="8"/>
        <v>0.22330097087378642</v>
      </c>
      <c r="Z24" s="221">
        <v>3399</v>
      </c>
      <c r="AA24" s="63">
        <v>0</v>
      </c>
      <c r="AB24" s="64">
        <f t="shared" si="9"/>
        <v>2640</v>
      </c>
      <c r="AC24" s="15">
        <f t="shared" si="12"/>
        <v>0.22330097087378642</v>
      </c>
    </row>
    <row r="25" spans="1:29" s="5" customFormat="1" ht="12.75" customHeight="1">
      <c r="A25" s="289" t="s">
        <v>183</v>
      </c>
      <c r="B25" s="36" t="s">
        <v>92</v>
      </c>
      <c r="C25" s="4"/>
      <c r="D25" s="44">
        <v>4.16</v>
      </c>
      <c r="E25" s="37" t="s">
        <v>370</v>
      </c>
      <c r="F25" s="75">
        <v>4619</v>
      </c>
      <c r="G25" s="75">
        <v>4199</v>
      </c>
      <c r="H25" s="75">
        <v>3699</v>
      </c>
      <c r="I25" s="120">
        <v>2957</v>
      </c>
      <c r="J25" s="142">
        <v>75</v>
      </c>
      <c r="K25" s="191">
        <f t="shared" si="0"/>
        <v>2882</v>
      </c>
      <c r="L25" s="203">
        <f t="shared" si="1"/>
        <v>0.31364610621576566</v>
      </c>
      <c r="M25" s="221">
        <v>3554</v>
      </c>
      <c r="N25" s="228">
        <f t="shared" si="2"/>
        <v>3198.6</v>
      </c>
      <c r="O25" s="217">
        <v>325</v>
      </c>
      <c r="P25" s="67">
        <f t="shared" si="3"/>
        <v>2557</v>
      </c>
      <c r="Q25" s="17">
        <f t="shared" si="4"/>
        <v>0.20058775714375038</v>
      </c>
      <c r="R25" s="221">
        <v>3699</v>
      </c>
      <c r="S25" s="63">
        <v>0</v>
      </c>
      <c r="T25" s="64">
        <f t="shared" si="5"/>
        <v>2882</v>
      </c>
      <c r="U25" s="270">
        <f t="shared" si="11"/>
        <v>0.22087050554203838</v>
      </c>
      <c r="V25" s="221">
        <v>3699</v>
      </c>
      <c r="W25" s="66">
        <v>0</v>
      </c>
      <c r="X25" s="67">
        <f t="shared" si="7"/>
        <v>2882</v>
      </c>
      <c r="Y25" s="17">
        <f t="shared" si="8"/>
        <v>0.22087050554203838</v>
      </c>
      <c r="Z25" s="221">
        <v>3699</v>
      </c>
      <c r="AA25" s="63">
        <v>0</v>
      </c>
      <c r="AB25" s="64">
        <f t="shared" si="9"/>
        <v>2882</v>
      </c>
      <c r="AC25" s="15">
        <f t="shared" si="12"/>
        <v>0.22087050554203838</v>
      </c>
    </row>
    <row r="26" spans="1:29" s="5" customFormat="1" ht="12.75" customHeight="1">
      <c r="A26" s="289" t="s">
        <v>182</v>
      </c>
      <c r="B26" s="36" t="s">
        <v>92</v>
      </c>
      <c r="C26" s="4"/>
      <c r="D26" s="44">
        <v>4.16</v>
      </c>
      <c r="E26" s="37" t="s">
        <v>370</v>
      </c>
      <c r="F26" s="75">
        <v>4399</v>
      </c>
      <c r="G26" s="75">
        <v>3999</v>
      </c>
      <c r="H26" s="75">
        <v>3599</v>
      </c>
      <c r="I26" s="120">
        <v>2877</v>
      </c>
      <c r="J26" s="142">
        <v>72</v>
      </c>
      <c r="K26" s="191">
        <f t="shared" si="0"/>
        <v>2805</v>
      </c>
      <c r="L26" s="203">
        <f t="shared" si="1"/>
        <v>0.29857464366091524</v>
      </c>
      <c r="M26" s="221">
        <v>3554</v>
      </c>
      <c r="N26" s="228">
        <f t="shared" si="2"/>
        <v>3198.6</v>
      </c>
      <c r="O26" s="217">
        <v>245</v>
      </c>
      <c r="P26" s="67">
        <f t="shared" si="3"/>
        <v>2560</v>
      </c>
      <c r="Q26" s="17">
        <f t="shared" si="4"/>
        <v>0.19964984680797848</v>
      </c>
      <c r="R26" s="221">
        <v>3599</v>
      </c>
      <c r="S26" s="63">
        <v>0</v>
      </c>
      <c r="T26" s="64">
        <f t="shared" si="5"/>
        <v>2805</v>
      </c>
      <c r="U26" s="270">
        <f t="shared" si="11"/>
        <v>0.22061683801055848</v>
      </c>
      <c r="V26" s="221">
        <v>3599</v>
      </c>
      <c r="W26" s="66">
        <v>0</v>
      </c>
      <c r="X26" s="67">
        <f t="shared" si="7"/>
        <v>2805</v>
      </c>
      <c r="Y26" s="17">
        <f t="shared" si="8"/>
        <v>0.22061683801055848</v>
      </c>
      <c r="Z26" s="221">
        <v>3599</v>
      </c>
      <c r="AA26" s="63">
        <v>0</v>
      </c>
      <c r="AB26" s="64">
        <f t="shared" si="9"/>
        <v>2805</v>
      </c>
      <c r="AC26" s="15">
        <f t="shared" si="12"/>
        <v>0.22061683801055848</v>
      </c>
    </row>
    <row r="27" spans="1:29" s="5" customFormat="1" ht="12.75" customHeight="1">
      <c r="A27" s="289" t="s">
        <v>427</v>
      </c>
      <c r="B27" s="36" t="s">
        <v>92</v>
      </c>
      <c r="C27" s="165" t="s">
        <v>5</v>
      </c>
      <c r="D27" s="44" t="s">
        <v>361</v>
      </c>
      <c r="E27" s="37" t="s">
        <v>428</v>
      </c>
      <c r="F27" s="75">
        <v>3739</v>
      </c>
      <c r="G27" s="75">
        <v>3399</v>
      </c>
      <c r="H27" s="75">
        <v>3099</v>
      </c>
      <c r="I27" s="120">
        <v>2472</v>
      </c>
      <c r="J27" s="142">
        <v>0</v>
      </c>
      <c r="K27" s="191">
        <f t="shared" ref="K27:K36" si="13">IFERROR(I27-J27,I27)</f>
        <v>2472</v>
      </c>
      <c r="L27" s="203">
        <f t="shared" ref="L27:L36" si="14">IFERROR((G27-K27)/G27, " ")</f>
        <v>0.27272727272727271</v>
      </c>
      <c r="M27" s="65">
        <v>3399</v>
      </c>
      <c r="N27" s="224">
        <f t="shared" si="2"/>
        <v>3059.1</v>
      </c>
      <c r="O27" s="66">
        <v>0</v>
      </c>
      <c r="P27" s="67">
        <f t="shared" si="3"/>
        <v>2472</v>
      </c>
      <c r="Q27" s="17">
        <f t="shared" si="4"/>
        <v>0.19191919191919191</v>
      </c>
      <c r="R27" s="221">
        <v>3099</v>
      </c>
      <c r="S27" s="63">
        <v>0</v>
      </c>
      <c r="T27" s="64">
        <f t="shared" si="5"/>
        <v>2472</v>
      </c>
      <c r="U27" s="270">
        <f t="shared" si="11"/>
        <v>0.20232333010648595</v>
      </c>
      <c r="V27" s="221">
        <v>3099</v>
      </c>
      <c r="W27" s="66">
        <v>0</v>
      </c>
      <c r="X27" s="67">
        <f t="shared" si="7"/>
        <v>2472</v>
      </c>
      <c r="Y27" s="17">
        <f t="shared" si="8"/>
        <v>0.20232333010648595</v>
      </c>
      <c r="Z27" s="221">
        <v>3099</v>
      </c>
      <c r="AA27" s="63">
        <v>0</v>
      </c>
      <c r="AB27" s="64">
        <f t="shared" si="9"/>
        <v>2472</v>
      </c>
      <c r="AC27" s="15">
        <f t="shared" si="12"/>
        <v>0.20232333010648595</v>
      </c>
    </row>
    <row r="28" spans="1:29" s="5" customFormat="1" ht="12.75" customHeight="1">
      <c r="A28" s="289" t="s">
        <v>429</v>
      </c>
      <c r="B28" s="36" t="s">
        <v>92</v>
      </c>
      <c r="C28" s="165" t="s">
        <v>5</v>
      </c>
      <c r="D28" s="44" t="s">
        <v>361</v>
      </c>
      <c r="E28" s="37" t="s">
        <v>428</v>
      </c>
      <c r="F28" s="75">
        <v>3629</v>
      </c>
      <c r="G28" s="75">
        <v>3299</v>
      </c>
      <c r="H28" s="75">
        <v>2999</v>
      </c>
      <c r="I28" s="120">
        <v>2391</v>
      </c>
      <c r="J28" s="142">
        <v>0</v>
      </c>
      <c r="K28" s="191">
        <f t="shared" si="13"/>
        <v>2391</v>
      </c>
      <c r="L28" s="203">
        <f t="shared" si="14"/>
        <v>0.27523491967262809</v>
      </c>
      <c r="M28" s="65">
        <v>3299</v>
      </c>
      <c r="N28" s="224">
        <f t="shared" si="2"/>
        <v>2969.1</v>
      </c>
      <c r="O28" s="66">
        <v>0</v>
      </c>
      <c r="P28" s="67">
        <f t="shared" si="3"/>
        <v>2391</v>
      </c>
      <c r="Q28" s="17">
        <f t="shared" si="4"/>
        <v>0.19470546630292004</v>
      </c>
      <c r="R28" s="221">
        <v>2999</v>
      </c>
      <c r="S28" s="63">
        <v>0</v>
      </c>
      <c r="T28" s="64">
        <f t="shared" si="5"/>
        <v>2391</v>
      </c>
      <c r="U28" s="270">
        <f t="shared" si="11"/>
        <v>0.20273424474824941</v>
      </c>
      <c r="V28" s="221">
        <v>2999</v>
      </c>
      <c r="W28" s="66">
        <v>0</v>
      </c>
      <c r="X28" s="67">
        <f t="shared" si="7"/>
        <v>2391</v>
      </c>
      <c r="Y28" s="17">
        <f t="shared" si="8"/>
        <v>0.20273424474824941</v>
      </c>
      <c r="Z28" s="221">
        <v>2999</v>
      </c>
      <c r="AA28" s="63">
        <v>0</v>
      </c>
      <c r="AB28" s="64">
        <f t="shared" si="9"/>
        <v>2391</v>
      </c>
      <c r="AC28" s="15">
        <f t="shared" si="12"/>
        <v>0.20273424474824941</v>
      </c>
    </row>
    <row r="29" spans="1:29" s="5" customFormat="1" ht="12.75" customHeight="1">
      <c r="A29" s="289" t="s">
        <v>227</v>
      </c>
      <c r="B29" s="36" t="s">
        <v>92</v>
      </c>
      <c r="C29" s="4"/>
      <c r="D29" s="44" t="s">
        <v>361</v>
      </c>
      <c r="E29" s="37" t="s">
        <v>364</v>
      </c>
      <c r="F29" s="75">
        <v>4509</v>
      </c>
      <c r="G29" s="75">
        <v>4099</v>
      </c>
      <c r="H29" s="75">
        <v>3699</v>
      </c>
      <c r="I29" s="120">
        <v>2957</v>
      </c>
      <c r="J29" s="142">
        <v>0</v>
      </c>
      <c r="K29" s="191">
        <f t="shared" si="13"/>
        <v>2957</v>
      </c>
      <c r="L29" s="203">
        <f t="shared" si="14"/>
        <v>0.27860453769212001</v>
      </c>
      <c r="M29" s="221">
        <v>3554</v>
      </c>
      <c r="N29" s="228">
        <f t="shared" si="2"/>
        <v>3198.6</v>
      </c>
      <c r="O29" s="217">
        <v>325</v>
      </c>
      <c r="P29" s="67">
        <f t="shared" si="3"/>
        <v>2632</v>
      </c>
      <c r="Q29" s="17">
        <f t="shared" si="4"/>
        <v>0.17713999874945285</v>
      </c>
      <c r="R29" s="221">
        <v>3699</v>
      </c>
      <c r="S29" s="63">
        <v>0</v>
      </c>
      <c r="T29" s="64">
        <f t="shared" si="5"/>
        <v>2957</v>
      </c>
      <c r="U29" s="270">
        <f t="shared" si="11"/>
        <v>0.20059475533928089</v>
      </c>
      <c r="V29" s="221">
        <v>3699</v>
      </c>
      <c r="W29" s="66">
        <v>0</v>
      </c>
      <c r="X29" s="67">
        <f t="shared" si="7"/>
        <v>2957</v>
      </c>
      <c r="Y29" s="17">
        <f t="shared" si="8"/>
        <v>0.20059475533928089</v>
      </c>
      <c r="Z29" s="221">
        <v>3699</v>
      </c>
      <c r="AA29" s="63">
        <v>0</v>
      </c>
      <c r="AB29" s="64">
        <f t="shared" si="9"/>
        <v>2957</v>
      </c>
      <c r="AC29" s="15">
        <f t="shared" si="12"/>
        <v>0.20059475533928089</v>
      </c>
    </row>
    <row r="30" spans="1:29" s="5" customFormat="1" ht="12.75" customHeight="1">
      <c r="A30" s="289" t="s">
        <v>226</v>
      </c>
      <c r="B30" s="36" t="s">
        <v>92</v>
      </c>
      <c r="C30" s="4"/>
      <c r="D30" s="44" t="s">
        <v>361</v>
      </c>
      <c r="E30" s="37" t="s">
        <v>364</v>
      </c>
      <c r="F30" s="75">
        <v>4399</v>
      </c>
      <c r="G30" s="75">
        <v>3999</v>
      </c>
      <c r="H30" s="75">
        <v>3599</v>
      </c>
      <c r="I30" s="120">
        <v>2877</v>
      </c>
      <c r="J30" s="142">
        <v>0</v>
      </c>
      <c r="K30" s="191">
        <f t="shared" si="13"/>
        <v>2877</v>
      </c>
      <c r="L30" s="203">
        <f t="shared" si="14"/>
        <v>0.28057014253563389</v>
      </c>
      <c r="M30" s="221">
        <v>3554</v>
      </c>
      <c r="N30" s="228">
        <f t="shared" si="2"/>
        <v>3198.6</v>
      </c>
      <c r="O30" s="217">
        <v>246</v>
      </c>
      <c r="P30" s="67">
        <f t="shared" si="3"/>
        <v>2631</v>
      </c>
      <c r="Q30" s="17">
        <f t="shared" si="4"/>
        <v>0.1774526355280435</v>
      </c>
      <c r="R30" s="221">
        <v>3599</v>
      </c>
      <c r="S30" s="63">
        <v>0</v>
      </c>
      <c r="T30" s="64">
        <f t="shared" si="5"/>
        <v>2877</v>
      </c>
      <c r="U30" s="270">
        <f t="shared" si="11"/>
        <v>0.20061128091136426</v>
      </c>
      <c r="V30" s="221">
        <v>3599</v>
      </c>
      <c r="W30" s="66">
        <v>0</v>
      </c>
      <c r="X30" s="67">
        <f t="shared" si="7"/>
        <v>2877</v>
      </c>
      <c r="Y30" s="17">
        <f t="shared" si="8"/>
        <v>0.20061128091136426</v>
      </c>
      <c r="Z30" s="221">
        <v>3599</v>
      </c>
      <c r="AA30" s="63">
        <v>0</v>
      </c>
      <c r="AB30" s="64">
        <f t="shared" si="9"/>
        <v>2877</v>
      </c>
      <c r="AC30" s="15">
        <f t="shared" si="12"/>
        <v>0.20061128091136426</v>
      </c>
    </row>
    <row r="31" spans="1:29" s="5" customFormat="1" ht="12.75" customHeight="1">
      <c r="A31" s="289" t="s">
        <v>229</v>
      </c>
      <c r="B31" s="36" t="s">
        <v>92</v>
      </c>
      <c r="C31" s="4"/>
      <c r="D31" s="44">
        <v>3.57</v>
      </c>
      <c r="E31" s="37" t="s">
        <v>363</v>
      </c>
      <c r="F31" s="75">
        <v>4729</v>
      </c>
      <c r="G31" s="75">
        <v>4299</v>
      </c>
      <c r="H31" s="75">
        <v>3899</v>
      </c>
      <c r="I31" s="120">
        <v>3116</v>
      </c>
      <c r="J31" s="142">
        <v>46</v>
      </c>
      <c r="K31" s="191">
        <f t="shared" si="13"/>
        <v>3070</v>
      </c>
      <c r="L31" s="203">
        <f t="shared" si="14"/>
        <v>0.28588043731100254</v>
      </c>
      <c r="M31" s="221">
        <v>3888</v>
      </c>
      <c r="N31" s="228">
        <f t="shared" si="2"/>
        <v>3499.2</v>
      </c>
      <c r="O31" s="217">
        <v>240</v>
      </c>
      <c r="P31" s="67">
        <f t="shared" si="3"/>
        <v>2830</v>
      </c>
      <c r="Q31" s="17">
        <f t="shared" si="4"/>
        <v>0.19124371284865108</v>
      </c>
      <c r="R31" s="221">
        <v>3899</v>
      </c>
      <c r="S31" s="63">
        <v>0</v>
      </c>
      <c r="T31" s="64">
        <f t="shared" si="5"/>
        <v>3070</v>
      </c>
      <c r="U31" s="270">
        <f t="shared" si="11"/>
        <v>0.21261862015901514</v>
      </c>
      <c r="V31" s="221">
        <v>3899</v>
      </c>
      <c r="W31" s="66">
        <v>0</v>
      </c>
      <c r="X31" s="67">
        <f t="shared" si="7"/>
        <v>3070</v>
      </c>
      <c r="Y31" s="17">
        <f t="shared" si="8"/>
        <v>0.21261862015901514</v>
      </c>
      <c r="Z31" s="221">
        <v>3899</v>
      </c>
      <c r="AA31" s="63">
        <v>0</v>
      </c>
      <c r="AB31" s="64">
        <f t="shared" si="9"/>
        <v>3070</v>
      </c>
      <c r="AC31" s="15">
        <f t="shared" si="12"/>
        <v>0.21261862015901514</v>
      </c>
    </row>
    <row r="32" spans="1:29" s="5" customFormat="1" ht="12.75" customHeight="1">
      <c r="A32" s="289" t="s">
        <v>228</v>
      </c>
      <c r="B32" s="36" t="s">
        <v>92</v>
      </c>
      <c r="C32" s="4"/>
      <c r="D32" s="44">
        <v>3.57</v>
      </c>
      <c r="E32" s="37" t="s">
        <v>363</v>
      </c>
      <c r="F32" s="75">
        <v>4619</v>
      </c>
      <c r="G32" s="75">
        <v>4199</v>
      </c>
      <c r="H32" s="75">
        <v>3799</v>
      </c>
      <c r="I32" s="120">
        <v>3037</v>
      </c>
      <c r="J32" s="142">
        <v>46</v>
      </c>
      <c r="K32" s="191">
        <f t="shared" si="13"/>
        <v>2991</v>
      </c>
      <c r="L32" s="203">
        <f t="shared" si="14"/>
        <v>0.28768754465348895</v>
      </c>
      <c r="M32" s="221">
        <v>3888</v>
      </c>
      <c r="N32" s="228">
        <f t="shared" si="2"/>
        <v>3499.2</v>
      </c>
      <c r="O32" s="217">
        <v>160</v>
      </c>
      <c r="P32" s="67">
        <f t="shared" si="3"/>
        <v>2831</v>
      </c>
      <c r="Q32" s="17">
        <f t="shared" si="4"/>
        <v>0.19095793324188381</v>
      </c>
      <c r="R32" s="221">
        <v>3799</v>
      </c>
      <c r="S32" s="63">
        <v>0</v>
      </c>
      <c r="T32" s="64">
        <f t="shared" si="5"/>
        <v>2991</v>
      </c>
      <c r="U32" s="270">
        <f t="shared" si="11"/>
        <v>0.21268754935509346</v>
      </c>
      <c r="V32" s="221">
        <v>3799</v>
      </c>
      <c r="W32" s="66">
        <v>0</v>
      </c>
      <c r="X32" s="67">
        <f t="shared" si="7"/>
        <v>2991</v>
      </c>
      <c r="Y32" s="17">
        <f t="shared" si="8"/>
        <v>0.21268754935509346</v>
      </c>
      <c r="Z32" s="221">
        <v>3799</v>
      </c>
      <c r="AA32" s="63">
        <v>0</v>
      </c>
      <c r="AB32" s="64">
        <f t="shared" si="9"/>
        <v>2991</v>
      </c>
      <c r="AC32" s="15">
        <f t="shared" si="12"/>
        <v>0.21268754935509346</v>
      </c>
    </row>
    <row r="33" spans="1:29" s="5" customFormat="1" ht="12.75" customHeight="1">
      <c r="A33" s="289" t="s">
        <v>430</v>
      </c>
      <c r="B33" s="36" t="s">
        <v>92</v>
      </c>
      <c r="C33" s="165" t="s">
        <v>5</v>
      </c>
      <c r="D33" s="44" t="s">
        <v>361</v>
      </c>
      <c r="E33" s="37" t="s">
        <v>431</v>
      </c>
      <c r="F33" s="75">
        <v>3629</v>
      </c>
      <c r="G33" s="75">
        <v>3299</v>
      </c>
      <c r="H33" s="75">
        <v>2999</v>
      </c>
      <c r="I33" s="120">
        <v>2392</v>
      </c>
      <c r="J33" s="142">
        <v>0</v>
      </c>
      <c r="K33" s="191">
        <f t="shared" si="13"/>
        <v>2392</v>
      </c>
      <c r="L33" s="203">
        <f t="shared" si="14"/>
        <v>0.27493179751439828</v>
      </c>
      <c r="M33" s="65">
        <v>3299</v>
      </c>
      <c r="N33" s="224">
        <f t="shared" si="2"/>
        <v>2969.1</v>
      </c>
      <c r="O33" s="66">
        <v>0</v>
      </c>
      <c r="P33" s="67">
        <f t="shared" si="3"/>
        <v>2392</v>
      </c>
      <c r="Q33" s="17">
        <f t="shared" si="4"/>
        <v>0.19436866390488697</v>
      </c>
      <c r="R33" s="221">
        <v>2999</v>
      </c>
      <c r="S33" s="63">
        <v>0</v>
      </c>
      <c r="T33" s="64">
        <f t="shared" si="5"/>
        <v>2392</v>
      </c>
      <c r="U33" s="270">
        <f t="shared" si="11"/>
        <v>0.20240080026675558</v>
      </c>
      <c r="V33" s="221">
        <v>2999</v>
      </c>
      <c r="W33" s="66">
        <v>0</v>
      </c>
      <c r="X33" s="67">
        <f t="shared" si="7"/>
        <v>2392</v>
      </c>
      <c r="Y33" s="17">
        <f t="shared" si="8"/>
        <v>0.20240080026675558</v>
      </c>
      <c r="Z33" s="221">
        <v>2999</v>
      </c>
      <c r="AA33" s="63">
        <v>0</v>
      </c>
      <c r="AB33" s="64">
        <f t="shared" si="9"/>
        <v>2392</v>
      </c>
      <c r="AC33" s="15">
        <f t="shared" si="12"/>
        <v>0.20240080026675558</v>
      </c>
    </row>
    <row r="34" spans="1:29" s="5" customFormat="1" ht="12.75" customHeight="1">
      <c r="A34" s="289" t="s">
        <v>432</v>
      </c>
      <c r="B34" s="36" t="s">
        <v>92</v>
      </c>
      <c r="C34" s="165" t="s">
        <v>5</v>
      </c>
      <c r="D34" s="44" t="s">
        <v>361</v>
      </c>
      <c r="E34" s="37" t="s">
        <v>431</v>
      </c>
      <c r="F34" s="75">
        <v>3519</v>
      </c>
      <c r="G34" s="75">
        <v>3199</v>
      </c>
      <c r="H34" s="75">
        <v>2899</v>
      </c>
      <c r="I34" s="120">
        <v>2312</v>
      </c>
      <c r="J34" s="142">
        <v>0</v>
      </c>
      <c r="K34" s="191">
        <f t="shared" si="13"/>
        <v>2312</v>
      </c>
      <c r="L34" s="203">
        <f t="shared" si="14"/>
        <v>0.27727414817130352</v>
      </c>
      <c r="M34" s="65">
        <v>3199</v>
      </c>
      <c r="N34" s="224">
        <f t="shared" si="2"/>
        <v>2879.1</v>
      </c>
      <c r="O34" s="66">
        <v>0</v>
      </c>
      <c r="P34" s="67">
        <f t="shared" si="3"/>
        <v>2312</v>
      </c>
      <c r="Q34" s="17">
        <f t="shared" si="4"/>
        <v>0.19697127574589279</v>
      </c>
      <c r="R34" s="221">
        <v>2899</v>
      </c>
      <c r="S34" s="63">
        <v>0</v>
      </c>
      <c r="T34" s="64">
        <f t="shared" si="5"/>
        <v>2312</v>
      </c>
      <c r="U34" s="270">
        <f t="shared" si="11"/>
        <v>0.20248361503966886</v>
      </c>
      <c r="V34" s="221">
        <v>2899</v>
      </c>
      <c r="W34" s="66">
        <v>0</v>
      </c>
      <c r="X34" s="67">
        <f t="shared" si="7"/>
        <v>2312</v>
      </c>
      <c r="Y34" s="17">
        <f t="shared" si="8"/>
        <v>0.20248361503966886</v>
      </c>
      <c r="Z34" s="221">
        <v>2899</v>
      </c>
      <c r="AA34" s="63">
        <v>0</v>
      </c>
      <c r="AB34" s="64">
        <f t="shared" si="9"/>
        <v>2312</v>
      </c>
      <c r="AC34" s="15">
        <f t="shared" si="12"/>
        <v>0.20248361503966886</v>
      </c>
    </row>
    <row r="35" spans="1:29" s="5" customFormat="1" ht="12.75" customHeight="1">
      <c r="A35" s="289" t="s">
        <v>433</v>
      </c>
      <c r="B35" s="36" t="s">
        <v>92</v>
      </c>
      <c r="C35" s="165" t="s">
        <v>5</v>
      </c>
      <c r="D35" s="44" t="s">
        <v>361</v>
      </c>
      <c r="E35" s="37" t="s">
        <v>434</v>
      </c>
      <c r="F35" s="75">
        <v>4289</v>
      </c>
      <c r="G35" s="75">
        <v>3899</v>
      </c>
      <c r="H35" s="75">
        <v>3499</v>
      </c>
      <c r="I35" s="120">
        <v>2794</v>
      </c>
      <c r="J35" s="142">
        <v>0</v>
      </c>
      <c r="K35" s="191">
        <f t="shared" si="13"/>
        <v>2794</v>
      </c>
      <c r="L35" s="203">
        <f t="shared" si="14"/>
        <v>0.28340600153885609</v>
      </c>
      <c r="M35" s="65">
        <v>3899</v>
      </c>
      <c r="N35" s="224">
        <f t="shared" si="2"/>
        <v>3509.1</v>
      </c>
      <c r="O35" s="66">
        <v>0</v>
      </c>
      <c r="P35" s="67">
        <f t="shared" si="3"/>
        <v>2794</v>
      </c>
      <c r="Q35" s="17">
        <f t="shared" si="4"/>
        <v>0.20378444615428457</v>
      </c>
      <c r="R35" s="221">
        <v>3499</v>
      </c>
      <c r="S35" s="63">
        <v>0</v>
      </c>
      <c r="T35" s="64">
        <f t="shared" si="5"/>
        <v>2794</v>
      </c>
      <c r="U35" s="270">
        <f t="shared" si="11"/>
        <v>0.20148613889682768</v>
      </c>
      <c r="V35" s="221">
        <v>3499</v>
      </c>
      <c r="W35" s="66">
        <v>0</v>
      </c>
      <c r="X35" s="67">
        <f t="shared" si="7"/>
        <v>2794</v>
      </c>
      <c r="Y35" s="17">
        <f t="shared" si="8"/>
        <v>0.20148613889682768</v>
      </c>
      <c r="Z35" s="221">
        <v>3499</v>
      </c>
      <c r="AA35" s="63">
        <v>0</v>
      </c>
      <c r="AB35" s="64">
        <f t="shared" si="9"/>
        <v>2794</v>
      </c>
      <c r="AC35" s="15">
        <f t="shared" si="12"/>
        <v>0.20148613889682768</v>
      </c>
    </row>
    <row r="36" spans="1:29" s="5" customFormat="1" ht="12.75" customHeight="1">
      <c r="A36" s="289" t="s">
        <v>435</v>
      </c>
      <c r="B36" s="36" t="s">
        <v>92</v>
      </c>
      <c r="C36" s="165" t="s">
        <v>5</v>
      </c>
      <c r="D36" s="44" t="s">
        <v>361</v>
      </c>
      <c r="E36" s="37" t="s">
        <v>434</v>
      </c>
      <c r="F36" s="75">
        <v>4179</v>
      </c>
      <c r="G36" s="75">
        <v>3799</v>
      </c>
      <c r="H36" s="75">
        <v>3399</v>
      </c>
      <c r="I36" s="120">
        <v>2716</v>
      </c>
      <c r="J36" s="142">
        <v>0</v>
      </c>
      <c r="K36" s="191">
        <f t="shared" si="13"/>
        <v>2716</v>
      </c>
      <c r="L36" s="203">
        <f t="shared" si="14"/>
        <v>0.28507501974203736</v>
      </c>
      <c r="M36" s="65">
        <v>3799</v>
      </c>
      <c r="N36" s="224">
        <f t="shared" si="2"/>
        <v>3419.1</v>
      </c>
      <c r="O36" s="66">
        <v>0</v>
      </c>
      <c r="P36" s="67">
        <f t="shared" si="3"/>
        <v>2716</v>
      </c>
      <c r="Q36" s="17">
        <f t="shared" si="4"/>
        <v>0.20563891082448596</v>
      </c>
      <c r="R36" s="221">
        <v>3399</v>
      </c>
      <c r="S36" s="63">
        <v>0</v>
      </c>
      <c r="T36" s="64">
        <f t="shared" si="5"/>
        <v>2716</v>
      </c>
      <c r="U36" s="270">
        <f t="shared" si="11"/>
        <v>0.20094145336863783</v>
      </c>
      <c r="V36" s="221">
        <v>3399</v>
      </c>
      <c r="W36" s="66">
        <v>0</v>
      </c>
      <c r="X36" s="67">
        <f t="shared" si="7"/>
        <v>2716</v>
      </c>
      <c r="Y36" s="17">
        <f t="shared" si="8"/>
        <v>0.20094145336863783</v>
      </c>
      <c r="Z36" s="221">
        <v>3399</v>
      </c>
      <c r="AA36" s="63">
        <v>0</v>
      </c>
      <c r="AB36" s="64">
        <f t="shared" si="9"/>
        <v>2716</v>
      </c>
      <c r="AC36" s="15">
        <f t="shared" si="12"/>
        <v>0.20094145336863783</v>
      </c>
    </row>
    <row r="37" spans="1:29" s="5" customFormat="1" ht="12.75" customHeight="1">
      <c r="A37" s="289" t="s">
        <v>231</v>
      </c>
      <c r="B37" s="36" t="s">
        <v>92</v>
      </c>
      <c r="C37" s="4"/>
      <c r="D37" s="44">
        <v>4.54</v>
      </c>
      <c r="E37" s="37" t="s">
        <v>365</v>
      </c>
      <c r="F37" s="75">
        <v>4509</v>
      </c>
      <c r="G37" s="75">
        <v>4099</v>
      </c>
      <c r="H37" s="75">
        <v>3699</v>
      </c>
      <c r="I37" s="120">
        <v>2957</v>
      </c>
      <c r="J37" s="142">
        <v>114</v>
      </c>
      <c r="K37" s="191">
        <f t="shared" si="0"/>
        <v>2843</v>
      </c>
      <c r="L37" s="203">
        <f t="shared" si="1"/>
        <v>0.3064161990729446</v>
      </c>
      <c r="M37" s="221">
        <v>3554</v>
      </c>
      <c r="N37" s="228">
        <f t="shared" si="2"/>
        <v>3198.6</v>
      </c>
      <c r="O37" s="217">
        <v>325</v>
      </c>
      <c r="P37" s="67">
        <f t="shared" si="3"/>
        <v>2518</v>
      </c>
      <c r="Q37" s="17">
        <f t="shared" si="4"/>
        <v>0.21278059150878506</v>
      </c>
      <c r="R37" s="221">
        <v>3699</v>
      </c>
      <c r="S37" s="63">
        <v>0</v>
      </c>
      <c r="T37" s="64">
        <f t="shared" si="5"/>
        <v>2843</v>
      </c>
      <c r="U37" s="270">
        <f t="shared" si="11"/>
        <v>0.23141389564747228</v>
      </c>
      <c r="V37" s="221">
        <v>3699</v>
      </c>
      <c r="W37" s="66">
        <v>0</v>
      </c>
      <c r="X37" s="67">
        <f t="shared" si="7"/>
        <v>2843</v>
      </c>
      <c r="Y37" s="17">
        <f t="shared" si="8"/>
        <v>0.23141389564747228</v>
      </c>
      <c r="Z37" s="221">
        <v>3699</v>
      </c>
      <c r="AA37" s="63">
        <v>0</v>
      </c>
      <c r="AB37" s="64">
        <f t="shared" si="9"/>
        <v>2843</v>
      </c>
      <c r="AC37" s="15">
        <f t="shared" si="12"/>
        <v>0.23141389564747228</v>
      </c>
    </row>
    <row r="38" spans="1:29" s="5" customFormat="1" ht="12.75" customHeight="1">
      <c r="A38" s="289" t="s">
        <v>230</v>
      </c>
      <c r="B38" s="36" t="s">
        <v>92</v>
      </c>
      <c r="C38" s="4"/>
      <c r="D38" s="44">
        <v>4.54</v>
      </c>
      <c r="E38" s="37" t="s">
        <v>365</v>
      </c>
      <c r="F38" s="75">
        <v>4399</v>
      </c>
      <c r="G38" s="75">
        <v>3999</v>
      </c>
      <c r="H38" s="75">
        <v>3599</v>
      </c>
      <c r="I38" s="120">
        <v>2877</v>
      </c>
      <c r="J38" s="142">
        <v>107</v>
      </c>
      <c r="K38" s="191">
        <f t="shared" si="0"/>
        <v>2770</v>
      </c>
      <c r="L38" s="203">
        <f t="shared" si="1"/>
        <v>0.30732683170792696</v>
      </c>
      <c r="M38" s="221">
        <v>3554</v>
      </c>
      <c r="N38" s="228">
        <f t="shared" si="2"/>
        <v>3198.6</v>
      </c>
      <c r="O38" s="217">
        <v>245</v>
      </c>
      <c r="P38" s="67">
        <f t="shared" si="3"/>
        <v>2525</v>
      </c>
      <c r="Q38" s="17">
        <f t="shared" si="4"/>
        <v>0.21059213405865063</v>
      </c>
      <c r="R38" s="221">
        <v>3599</v>
      </c>
      <c r="S38" s="63">
        <v>0</v>
      </c>
      <c r="T38" s="64">
        <f t="shared" si="5"/>
        <v>2770</v>
      </c>
      <c r="U38" s="270">
        <f t="shared" si="11"/>
        <v>0.23034176160044456</v>
      </c>
      <c r="V38" s="221">
        <v>3599</v>
      </c>
      <c r="W38" s="66">
        <v>0</v>
      </c>
      <c r="X38" s="67">
        <f t="shared" si="7"/>
        <v>2770</v>
      </c>
      <c r="Y38" s="17">
        <f t="shared" si="8"/>
        <v>0.23034176160044456</v>
      </c>
      <c r="Z38" s="221">
        <v>3599</v>
      </c>
      <c r="AA38" s="63">
        <v>0</v>
      </c>
      <c r="AB38" s="64">
        <f t="shared" si="9"/>
        <v>2770</v>
      </c>
      <c r="AC38" s="15">
        <f t="shared" si="12"/>
        <v>0.23034176160044456</v>
      </c>
    </row>
    <row r="39" spans="1:29" s="5" customFormat="1" ht="12.75" customHeight="1">
      <c r="A39" s="289" t="s">
        <v>233</v>
      </c>
      <c r="B39" s="36" t="s">
        <v>92</v>
      </c>
      <c r="C39" s="4"/>
      <c r="D39" s="44" t="s">
        <v>361</v>
      </c>
      <c r="E39" s="37" t="s">
        <v>362</v>
      </c>
      <c r="F39" s="75">
        <v>4729</v>
      </c>
      <c r="G39" s="75">
        <v>4299</v>
      </c>
      <c r="H39" s="75">
        <v>3899</v>
      </c>
      <c r="I39" s="120">
        <v>3116</v>
      </c>
      <c r="J39" s="142">
        <v>0</v>
      </c>
      <c r="K39" s="191">
        <f t="shared" si="0"/>
        <v>3116</v>
      </c>
      <c r="L39" s="203">
        <f t="shared" si="1"/>
        <v>0.27518027448243776</v>
      </c>
      <c r="M39" s="221">
        <v>3888</v>
      </c>
      <c r="N39" s="228">
        <f t="shared" si="2"/>
        <v>3499.2</v>
      </c>
      <c r="O39" s="217">
        <v>240</v>
      </c>
      <c r="P39" s="67">
        <f t="shared" si="3"/>
        <v>2876</v>
      </c>
      <c r="Q39" s="17">
        <f t="shared" si="4"/>
        <v>0.17809785093735706</v>
      </c>
      <c r="R39" s="221">
        <v>3899</v>
      </c>
      <c r="S39" s="63">
        <v>0</v>
      </c>
      <c r="T39" s="64">
        <f t="shared" si="5"/>
        <v>3116</v>
      </c>
      <c r="U39" s="270">
        <f t="shared" si="11"/>
        <v>0.20082072326237496</v>
      </c>
      <c r="V39" s="221">
        <v>3899</v>
      </c>
      <c r="W39" s="66">
        <v>0</v>
      </c>
      <c r="X39" s="67">
        <f t="shared" si="7"/>
        <v>3116</v>
      </c>
      <c r="Y39" s="17">
        <f t="shared" si="8"/>
        <v>0.20082072326237496</v>
      </c>
      <c r="Z39" s="221">
        <v>3899</v>
      </c>
      <c r="AA39" s="63">
        <v>0</v>
      </c>
      <c r="AB39" s="64">
        <f t="shared" si="9"/>
        <v>3116</v>
      </c>
      <c r="AC39" s="15">
        <f t="shared" si="12"/>
        <v>0.20082072326237496</v>
      </c>
    </row>
    <row r="40" spans="1:29" s="5" customFormat="1" ht="12.75" customHeight="1" thickBot="1">
      <c r="A40" s="290" t="s">
        <v>232</v>
      </c>
      <c r="B40" s="35" t="s">
        <v>92</v>
      </c>
      <c r="C40" s="8"/>
      <c r="D40" s="45" t="s">
        <v>361</v>
      </c>
      <c r="E40" s="2" t="s">
        <v>362</v>
      </c>
      <c r="F40" s="76">
        <v>4619</v>
      </c>
      <c r="G40" s="76">
        <v>4199</v>
      </c>
      <c r="H40" s="76">
        <v>3799</v>
      </c>
      <c r="I40" s="121">
        <v>3037</v>
      </c>
      <c r="J40" s="68">
        <v>0</v>
      </c>
      <c r="K40" s="192">
        <f t="shared" si="0"/>
        <v>3037</v>
      </c>
      <c r="L40" s="204">
        <f t="shared" si="1"/>
        <v>0.27673255537032626</v>
      </c>
      <c r="M40" s="220">
        <v>3888</v>
      </c>
      <c r="N40" s="227">
        <f t="shared" si="2"/>
        <v>3499.2</v>
      </c>
      <c r="O40" s="215">
        <v>160</v>
      </c>
      <c r="P40" s="74">
        <f t="shared" si="3"/>
        <v>2877</v>
      </c>
      <c r="Q40" s="18">
        <f t="shared" si="4"/>
        <v>0.17781207133058979</v>
      </c>
      <c r="R40" s="220">
        <v>3799</v>
      </c>
      <c r="S40" s="70">
        <v>0</v>
      </c>
      <c r="T40" s="71">
        <f t="shared" si="5"/>
        <v>3037</v>
      </c>
      <c r="U40" s="272">
        <f t="shared" si="11"/>
        <v>0.20057909976309554</v>
      </c>
      <c r="V40" s="220">
        <v>3799</v>
      </c>
      <c r="W40" s="73">
        <v>0</v>
      </c>
      <c r="X40" s="74">
        <f t="shared" si="7"/>
        <v>3037</v>
      </c>
      <c r="Y40" s="18">
        <f t="shared" si="8"/>
        <v>0.20057909976309554</v>
      </c>
      <c r="Z40" s="220">
        <v>3799</v>
      </c>
      <c r="AA40" s="70">
        <v>0</v>
      </c>
      <c r="AB40" s="71">
        <f t="shared" si="9"/>
        <v>3037</v>
      </c>
      <c r="AC40" s="16">
        <f t="shared" si="12"/>
        <v>0.20057909976309554</v>
      </c>
    </row>
    <row r="41" spans="1:29" s="5" customFormat="1" ht="12.75" customHeight="1">
      <c r="A41" s="292" t="s">
        <v>157</v>
      </c>
      <c r="B41" s="149" t="s">
        <v>92</v>
      </c>
      <c r="C41" s="150"/>
      <c r="D41" s="151">
        <v>3.57</v>
      </c>
      <c r="E41" s="152" t="s">
        <v>269</v>
      </c>
      <c r="F41" s="153">
        <v>2199</v>
      </c>
      <c r="G41" s="153">
        <v>1999</v>
      </c>
      <c r="H41" s="153">
        <v>1799</v>
      </c>
      <c r="I41" s="134">
        <v>1434</v>
      </c>
      <c r="J41" s="154">
        <v>42</v>
      </c>
      <c r="K41" s="190">
        <f t="shared" si="0"/>
        <v>1392</v>
      </c>
      <c r="L41" s="206">
        <f t="shared" si="1"/>
        <v>0.30365182591295647</v>
      </c>
      <c r="M41" s="159">
        <v>1999</v>
      </c>
      <c r="N41" s="223">
        <f t="shared" si="2"/>
        <v>1799.1</v>
      </c>
      <c r="O41" s="160">
        <v>0</v>
      </c>
      <c r="P41" s="161">
        <f t="shared" si="3"/>
        <v>1392</v>
      </c>
      <c r="Q41" s="162">
        <f t="shared" si="4"/>
        <v>0.22627980656995161</v>
      </c>
      <c r="R41" s="219">
        <v>1799</v>
      </c>
      <c r="S41" s="156">
        <v>0</v>
      </c>
      <c r="T41" s="157">
        <f t="shared" si="5"/>
        <v>1392</v>
      </c>
      <c r="U41" s="271">
        <f t="shared" si="11"/>
        <v>0.22623679822123402</v>
      </c>
      <c r="V41" s="219">
        <v>1799</v>
      </c>
      <c r="W41" s="160">
        <v>0</v>
      </c>
      <c r="X41" s="161">
        <f t="shared" si="7"/>
        <v>1392</v>
      </c>
      <c r="Y41" s="162">
        <f t="shared" si="8"/>
        <v>0.22623679822123402</v>
      </c>
      <c r="Z41" s="219">
        <v>1799</v>
      </c>
      <c r="AA41" s="156">
        <v>0</v>
      </c>
      <c r="AB41" s="157">
        <f t="shared" si="9"/>
        <v>1392</v>
      </c>
      <c r="AC41" s="158">
        <f t="shared" si="12"/>
        <v>0.22623679822123402</v>
      </c>
    </row>
    <row r="42" spans="1:29" s="5" customFormat="1" ht="12.75" customHeight="1">
      <c r="A42" s="289" t="s">
        <v>194</v>
      </c>
      <c r="B42" s="36" t="s">
        <v>92</v>
      </c>
      <c r="C42" s="165"/>
      <c r="D42" s="44" t="s">
        <v>361</v>
      </c>
      <c r="E42" s="37" t="s">
        <v>270</v>
      </c>
      <c r="F42" s="75">
        <v>2859</v>
      </c>
      <c r="G42" s="75">
        <v>2599</v>
      </c>
      <c r="H42" s="75">
        <v>2399</v>
      </c>
      <c r="I42" s="120">
        <v>2021</v>
      </c>
      <c r="J42" s="142">
        <v>0</v>
      </c>
      <c r="K42" s="191">
        <f t="shared" si="0"/>
        <v>2021</v>
      </c>
      <c r="L42" s="203">
        <f t="shared" si="1"/>
        <v>0.22239322816467871</v>
      </c>
      <c r="M42" s="221">
        <v>2110</v>
      </c>
      <c r="N42" s="228">
        <f t="shared" si="2"/>
        <v>1899</v>
      </c>
      <c r="O42" s="217">
        <v>255</v>
      </c>
      <c r="P42" s="67">
        <f t="shared" si="3"/>
        <v>1766</v>
      </c>
      <c r="Q42" s="17">
        <f t="shared" si="4"/>
        <v>7.0036861506055814E-2</v>
      </c>
      <c r="R42" s="221">
        <v>2399</v>
      </c>
      <c r="S42" s="63">
        <v>0</v>
      </c>
      <c r="T42" s="64">
        <f t="shared" si="5"/>
        <v>2021</v>
      </c>
      <c r="U42" s="270">
        <f t="shared" si="11"/>
        <v>0.15756565235514797</v>
      </c>
      <c r="V42" s="221">
        <v>2399</v>
      </c>
      <c r="W42" s="66">
        <v>0</v>
      </c>
      <c r="X42" s="67">
        <f t="shared" si="7"/>
        <v>2021</v>
      </c>
      <c r="Y42" s="17">
        <f t="shared" si="8"/>
        <v>0.15756565235514797</v>
      </c>
      <c r="Z42" s="221">
        <v>2399</v>
      </c>
      <c r="AA42" s="63">
        <v>0</v>
      </c>
      <c r="AB42" s="64">
        <f t="shared" si="9"/>
        <v>2021</v>
      </c>
      <c r="AC42" s="15">
        <f t="shared" si="12"/>
        <v>0.15756565235514797</v>
      </c>
    </row>
    <row r="43" spans="1:29" s="5" customFormat="1" ht="12.75" customHeight="1">
      <c r="A43" s="289" t="s">
        <v>436</v>
      </c>
      <c r="B43" s="36" t="s">
        <v>92</v>
      </c>
      <c r="C43" s="165" t="s">
        <v>5</v>
      </c>
      <c r="D43" s="44" t="s">
        <v>361</v>
      </c>
      <c r="E43" s="37" t="s">
        <v>437</v>
      </c>
      <c r="F43" s="75">
        <v>2969</v>
      </c>
      <c r="G43" s="75">
        <v>2699</v>
      </c>
      <c r="H43" s="75">
        <v>2399</v>
      </c>
      <c r="I43" s="120">
        <v>2032</v>
      </c>
      <c r="J43" s="142">
        <v>0</v>
      </c>
      <c r="K43" s="191">
        <f t="shared" ref="K43:K48" si="15">IFERROR(I43-J43,I43)</f>
        <v>2032</v>
      </c>
      <c r="L43" s="203">
        <f t="shared" ref="L43:L48" si="16">IFERROR((G43-K43)/G43, " ")</f>
        <v>0.24712856613560577</v>
      </c>
      <c r="M43" s="65">
        <v>2699</v>
      </c>
      <c r="N43" s="224">
        <f t="shared" si="2"/>
        <v>2429.1</v>
      </c>
      <c r="O43" s="66">
        <v>0</v>
      </c>
      <c r="P43" s="67">
        <f t="shared" si="3"/>
        <v>2032</v>
      </c>
      <c r="Q43" s="17">
        <f t="shared" si="4"/>
        <v>0.16347618459511751</v>
      </c>
      <c r="R43" s="62">
        <v>2699</v>
      </c>
      <c r="S43" s="63">
        <v>0</v>
      </c>
      <c r="T43" s="64">
        <f t="shared" si="5"/>
        <v>2032</v>
      </c>
      <c r="U43" s="270">
        <f t="shared" si="11"/>
        <v>0.24712856613560577</v>
      </c>
      <c r="V43" s="65">
        <v>2699</v>
      </c>
      <c r="W43" s="66">
        <v>0</v>
      </c>
      <c r="X43" s="67">
        <f t="shared" si="7"/>
        <v>2032</v>
      </c>
      <c r="Y43" s="17">
        <f t="shared" si="8"/>
        <v>0.24712856613560577</v>
      </c>
      <c r="Z43" s="62">
        <v>2699</v>
      </c>
      <c r="AA43" s="63">
        <v>0</v>
      </c>
      <c r="AB43" s="64">
        <f t="shared" si="9"/>
        <v>2032</v>
      </c>
      <c r="AC43" s="15">
        <f t="shared" si="12"/>
        <v>0.24712856613560577</v>
      </c>
    </row>
    <row r="44" spans="1:29" s="5" customFormat="1" ht="12.75" customHeight="1">
      <c r="A44" s="289" t="s">
        <v>438</v>
      </c>
      <c r="B44" s="36" t="s">
        <v>92</v>
      </c>
      <c r="C44" s="165" t="s">
        <v>5</v>
      </c>
      <c r="D44" s="44" t="s">
        <v>361</v>
      </c>
      <c r="E44" s="37" t="s">
        <v>437</v>
      </c>
      <c r="F44" s="75">
        <v>2859</v>
      </c>
      <c r="G44" s="75">
        <v>2599</v>
      </c>
      <c r="H44" s="75">
        <v>2299</v>
      </c>
      <c r="I44" s="120">
        <v>1947</v>
      </c>
      <c r="J44" s="142">
        <v>0</v>
      </c>
      <c r="K44" s="191">
        <f t="shared" si="15"/>
        <v>1947</v>
      </c>
      <c r="L44" s="203">
        <f t="shared" si="16"/>
        <v>0.25086571758368603</v>
      </c>
      <c r="M44" s="65">
        <v>2599</v>
      </c>
      <c r="N44" s="224">
        <f t="shared" si="2"/>
        <v>2339.1</v>
      </c>
      <c r="O44" s="66">
        <v>0</v>
      </c>
      <c r="P44" s="67">
        <f t="shared" si="3"/>
        <v>1947</v>
      </c>
      <c r="Q44" s="17">
        <f t="shared" si="4"/>
        <v>0.16762857509298446</v>
      </c>
      <c r="R44" s="62">
        <v>2599</v>
      </c>
      <c r="S44" s="63">
        <v>0</v>
      </c>
      <c r="T44" s="64">
        <f t="shared" si="5"/>
        <v>1947</v>
      </c>
      <c r="U44" s="270">
        <f t="shared" si="11"/>
        <v>0.25086571758368603</v>
      </c>
      <c r="V44" s="65">
        <v>2599</v>
      </c>
      <c r="W44" s="66">
        <v>0</v>
      </c>
      <c r="X44" s="67">
        <f t="shared" si="7"/>
        <v>1947</v>
      </c>
      <c r="Y44" s="17">
        <f t="shared" si="8"/>
        <v>0.25086571758368603</v>
      </c>
      <c r="Z44" s="62">
        <v>2599</v>
      </c>
      <c r="AA44" s="63">
        <v>0</v>
      </c>
      <c r="AB44" s="64">
        <f t="shared" si="9"/>
        <v>1947</v>
      </c>
      <c r="AC44" s="15">
        <f t="shared" si="12"/>
        <v>0.25086571758368603</v>
      </c>
    </row>
    <row r="45" spans="1:29" s="5" customFormat="1" ht="12.75" customHeight="1">
      <c r="A45" s="289" t="s">
        <v>155</v>
      </c>
      <c r="B45" s="36" t="s">
        <v>92</v>
      </c>
      <c r="C45" s="4"/>
      <c r="D45" s="44">
        <v>3.57</v>
      </c>
      <c r="E45" s="37" t="s">
        <v>271</v>
      </c>
      <c r="F45" s="75">
        <v>3079</v>
      </c>
      <c r="G45" s="75">
        <v>2799</v>
      </c>
      <c r="H45" s="75">
        <v>2499</v>
      </c>
      <c r="I45" s="120">
        <v>1997</v>
      </c>
      <c r="J45" s="142">
        <v>41</v>
      </c>
      <c r="K45" s="191">
        <f t="shared" si="15"/>
        <v>1956</v>
      </c>
      <c r="L45" s="203">
        <f t="shared" si="16"/>
        <v>0.3011789924973205</v>
      </c>
      <c r="M45" s="65">
        <v>2799</v>
      </c>
      <c r="N45" s="224">
        <f t="shared" si="2"/>
        <v>2519.1</v>
      </c>
      <c r="O45" s="66">
        <v>0</v>
      </c>
      <c r="P45" s="67">
        <f t="shared" si="3"/>
        <v>1956</v>
      </c>
      <c r="Q45" s="17">
        <f t="shared" si="4"/>
        <v>0.2235322138859116</v>
      </c>
      <c r="R45" s="221">
        <v>2499</v>
      </c>
      <c r="S45" s="63">
        <v>0</v>
      </c>
      <c r="T45" s="64">
        <f t="shared" si="5"/>
        <v>1956</v>
      </c>
      <c r="U45" s="270">
        <f t="shared" si="11"/>
        <v>0.21728691476590636</v>
      </c>
      <c r="V45" s="221">
        <v>2499</v>
      </c>
      <c r="W45" s="66">
        <v>0</v>
      </c>
      <c r="X45" s="67">
        <f t="shared" si="7"/>
        <v>1956</v>
      </c>
      <c r="Y45" s="17">
        <f t="shared" si="8"/>
        <v>0.21728691476590636</v>
      </c>
      <c r="Z45" s="221">
        <v>2499</v>
      </c>
      <c r="AA45" s="63">
        <v>0</v>
      </c>
      <c r="AB45" s="64">
        <f t="shared" si="9"/>
        <v>1956</v>
      </c>
      <c r="AC45" s="15">
        <f t="shared" si="12"/>
        <v>0.21728691476590636</v>
      </c>
    </row>
    <row r="46" spans="1:29" s="5" customFormat="1" ht="12.75" customHeight="1">
      <c r="A46" s="289" t="s">
        <v>156</v>
      </c>
      <c r="B46" s="36" t="s">
        <v>92</v>
      </c>
      <c r="C46" s="4"/>
      <c r="D46" s="44">
        <v>3.57</v>
      </c>
      <c r="E46" s="37" t="s">
        <v>271</v>
      </c>
      <c r="F46" s="75">
        <v>2969</v>
      </c>
      <c r="G46" s="75">
        <v>2699</v>
      </c>
      <c r="H46" s="75">
        <v>2399</v>
      </c>
      <c r="I46" s="120">
        <v>1918</v>
      </c>
      <c r="J46" s="142">
        <v>54</v>
      </c>
      <c r="K46" s="191">
        <f t="shared" si="15"/>
        <v>1864</v>
      </c>
      <c r="L46" s="203">
        <f t="shared" si="16"/>
        <v>0.30937384216376435</v>
      </c>
      <c r="M46" s="65">
        <v>2699</v>
      </c>
      <c r="N46" s="224">
        <f t="shared" si="2"/>
        <v>2429.1</v>
      </c>
      <c r="O46" s="66">
        <v>0</v>
      </c>
      <c r="P46" s="67">
        <f t="shared" si="3"/>
        <v>1864</v>
      </c>
      <c r="Q46" s="17">
        <f t="shared" si="4"/>
        <v>0.2326376024041826</v>
      </c>
      <c r="R46" s="221">
        <v>2399</v>
      </c>
      <c r="S46" s="63">
        <v>0</v>
      </c>
      <c r="T46" s="64">
        <f t="shared" si="5"/>
        <v>1864</v>
      </c>
      <c r="U46" s="270">
        <f t="shared" si="11"/>
        <v>0.22300958732805334</v>
      </c>
      <c r="V46" s="221">
        <v>2399</v>
      </c>
      <c r="W46" s="66">
        <v>0</v>
      </c>
      <c r="X46" s="67">
        <f t="shared" si="7"/>
        <v>1864</v>
      </c>
      <c r="Y46" s="17">
        <f t="shared" si="8"/>
        <v>0.22300958732805334</v>
      </c>
      <c r="Z46" s="221">
        <v>2399</v>
      </c>
      <c r="AA46" s="63">
        <v>0</v>
      </c>
      <c r="AB46" s="64">
        <f t="shared" si="9"/>
        <v>1864</v>
      </c>
      <c r="AC46" s="15">
        <f t="shared" si="12"/>
        <v>0.22300958732805334</v>
      </c>
    </row>
    <row r="47" spans="1:29" s="5" customFormat="1" ht="12.75" customHeight="1">
      <c r="A47" s="289" t="s">
        <v>439</v>
      </c>
      <c r="B47" s="36" t="s">
        <v>92</v>
      </c>
      <c r="C47" s="165" t="s">
        <v>5</v>
      </c>
      <c r="D47" s="44" t="s">
        <v>361</v>
      </c>
      <c r="E47" s="37" t="s">
        <v>440</v>
      </c>
      <c r="F47" s="75">
        <v>2859</v>
      </c>
      <c r="G47" s="75">
        <v>2599</v>
      </c>
      <c r="H47" s="75">
        <v>2299</v>
      </c>
      <c r="I47" s="120">
        <v>1947</v>
      </c>
      <c r="J47" s="142">
        <v>0</v>
      </c>
      <c r="K47" s="191">
        <f t="shared" si="15"/>
        <v>1947</v>
      </c>
      <c r="L47" s="203">
        <f t="shared" si="16"/>
        <v>0.25086571758368603</v>
      </c>
      <c r="M47" s="65">
        <v>2599</v>
      </c>
      <c r="N47" s="224">
        <f t="shared" si="2"/>
        <v>2339.1</v>
      </c>
      <c r="O47" s="66">
        <v>0</v>
      </c>
      <c r="P47" s="67">
        <f t="shared" si="3"/>
        <v>1947</v>
      </c>
      <c r="Q47" s="17">
        <f t="shared" si="4"/>
        <v>0.16762857509298446</v>
      </c>
      <c r="R47" s="62">
        <v>2599</v>
      </c>
      <c r="S47" s="63">
        <v>0</v>
      </c>
      <c r="T47" s="64">
        <f t="shared" si="5"/>
        <v>1947</v>
      </c>
      <c r="U47" s="270">
        <f t="shared" si="11"/>
        <v>0.25086571758368603</v>
      </c>
      <c r="V47" s="65">
        <v>2599</v>
      </c>
      <c r="W47" s="66">
        <v>0</v>
      </c>
      <c r="X47" s="67">
        <f t="shared" si="7"/>
        <v>1947</v>
      </c>
      <c r="Y47" s="17">
        <f t="shared" si="8"/>
        <v>0.25086571758368603</v>
      </c>
      <c r="Z47" s="62">
        <v>2599</v>
      </c>
      <c r="AA47" s="63">
        <v>0</v>
      </c>
      <c r="AB47" s="64">
        <f t="shared" si="9"/>
        <v>1947</v>
      </c>
      <c r="AC47" s="15">
        <f t="shared" si="12"/>
        <v>0.25086571758368603</v>
      </c>
    </row>
    <row r="48" spans="1:29" s="5" customFormat="1" ht="12.75" customHeight="1">
      <c r="A48" s="289" t="s">
        <v>441</v>
      </c>
      <c r="B48" s="36" t="s">
        <v>92</v>
      </c>
      <c r="C48" s="165" t="s">
        <v>5</v>
      </c>
      <c r="D48" s="44" t="s">
        <v>361</v>
      </c>
      <c r="E48" s="37" t="s">
        <v>440</v>
      </c>
      <c r="F48" s="75">
        <v>2749</v>
      </c>
      <c r="G48" s="75">
        <v>2499</v>
      </c>
      <c r="H48" s="75">
        <v>2199</v>
      </c>
      <c r="I48" s="120">
        <v>1862</v>
      </c>
      <c r="J48" s="142">
        <v>0</v>
      </c>
      <c r="K48" s="191">
        <f t="shared" si="15"/>
        <v>1862</v>
      </c>
      <c r="L48" s="203">
        <f t="shared" si="16"/>
        <v>0.25490196078431371</v>
      </c>
      <c r="M48" s="65">
        <v>2499</v>
      </c>
      <c r="N48" s="224">
        <f t="shared" si="2"/>
        <v>2249.1</v>
      </c>
      <c r="O48" s="66">
        <v>0</v>
      </c>
      <c r="P48" s="67">
        <f t="shared" si="3"/>
        <v>1862</v>
      </c>
      <c r="Q48" s="17">
        <f t="shared" si="4"/>
        <v>0.17211328976034854</v>
      </c>
      <c r="R48" s="62">
        <v>2499</v>
      </c>
      <c r="S48" s="63">
        <v>0</v>
      </c>
      <c r="T48" s="64">
        <f t="shared" si="5"/>
        <v>1862</v>
      </c>
      <c r="U48" s="270">
        <f t="shared" si="11"/>
        <v>0.25490196078431371</v>
      </c>
      <c r="V48" s="65">
        <v>2499</v>
      </c>
      <c r="W48" s="66">
        <v>0</v>
      </c>
      <c r="X48" s="67">
        <f t="shared" si="7"/>
        <v>1862</v>
      </c>
      <c r="Y48" s="17">
        <f t="shared" si="8"/>
        <v>0.25490196078431371</v>
      </c>
      <c r="Z48" s="62">
        <v>2499</v>
      </c>
      <c r="AA48" s="63">
        <v>0</v>
      </c>
      <c r="AB48" s="64">
        <f t="shared" si="9"/>
        <v>1862</v>
      </c>
      <c r="AC48" s="15">
        <f t="shared" si="12"/>
        <v>0.25490196078431371</v>
      </c>
    </row>
    <row r="49" spans="1:29" s="5" customFormat="1" ht="12.75" customHeight="1">
      <c r="A49" s="289" t="s">
        <v>178</v>
      </c>
      <c r="B49" s="36" t="s">
        <v>92</v>
      </c>
      <c r="C49" s="4"/>
      <c r="D49" s="44">
        <v>3.57</v>
      </c>
      <c r="E49" s="37" t="s">
        <v>272</v>
      </c>
      <c r="F49" s="75">
        <v>3684</v>
      </c>
      <c r="G49" s="75">
        <v>3349</v>
      </c>
      <c r="H49" s="75">
        <v>2999</v>
      </c>
      <c r="I49" s="120">
        <v>2464</v>
      </c>
      <c r="J49" s="142">
        <v>66</v>
      </c>
      <c r="K49" s="191">
        <f t="shared" si="0"/>
        <v>2398</v>
      </c>
      <c r="L49" s="203">
        <f t="shared" si="1"/>
        <v>0.28396536279486412</v>
      </c>
      <c r="M49" s="65">
        <v>3349</v>
      </c>
      <c r="N49" s="224">
        <f t="shared" si="2"/>
        <v>3014.1</v>
      </c>
      <c r="O49" s="66">
        <v>0</v>
      </c>
      <c r="P49" s="67">
        <f t="shared" si="3"/>
        <v>2398</v>
      </c>
      <c r="Q49" s="17">
        <f t="shared" si="4"/>
        <v>0.20440595866096012</v>
      </c>
      <c r="R49" s="221">
        <v>2999</v>
      </c>
      <c r="S49" s="63">
        <v>0</v>
      </c>
      <c r="T49" s="64">
        <f t="shared" si="5"/>
        <v>2398</v>
      </c>
      <c r="U49" s="270">
        <f t="shared" si="11"/>
        <v>0.20040013337779261</v>
      </c>
      <c r="V49" s="221">
        <v>2999</v>
      </c>
      <c r="W49" s="66">
        <v>0</v>
      </c>
      <c r="X49" s="67">
        <f t="shared" si="7"/>
        <v>2398</v>
      </c>
      <c r="Y49" s="17">
        <f t="shared" si="8"/>
        <v>0.20040013337779261</v>
      </c>
      <c r="Z49" s="221">
        <v>2999</v>
      </c>
      <c r="AA49" s="63">
        <v>0</v>
      </c>
      <c r="AB49" s="64">
        <f t="shared" si="9"/>
        <v>2398</v>
      </c>
      <c r="AC49" s="15">
        <f t="shared" si="12"/>
        <v>0.20040013337779261</v>
      </c>
    </row>
    <row r="50" spans="1:29" s="5" customFormat="1" ht="12.75" customHeight="1">
      <c r="A50" s="289" t="s">
        <v>153</v>
      </c>
      <c r="B50" s="36" t="s">
        <v>92</v>
      </c>
      <c r="C50" s="4"/>
      <c r="D50" s="44">
        <v>3.57</v>
      </c>
      <c r="E50" s="37" t="s">
        <v>272</v>
      </c>
      <c r="F50" s="75">
        <v>3519</v>
      </c>
      <c r="G50" s="75">
        <v>3199</v>
      </c>
      <c r="H50" s="75">
        <v>2899</v>
      </c>
      <c r="I50" s="120">
        <v>2382</v>
      </c>
      <c r="J50" s="142">
        <v>65</v>
      </c>
      <c r="K50" s="191">
        <f t="shared" si="0"/>
        <v>2317</v>
      </c>
      <c r="L50" s="203">
        <f t="shared" si="1"/>
        <v>0.27571115973741794</v>
      </c>
      <c r="M50" s="65">
        <v>3199</v>
      </c>
      <c r="N50" s="224">
        <f t="shared" si="2"/>
        <v>2879.1</v>
      </c>
      <c r="O50" s="66">
        <v>0</v>
      </c>
      <c r="P50" s="67">
        <f t="shared" si="3"/>
        <v>2317</v>
      </c>
      <c r="Q50" s="17">
        <f t="shared" si="4"/>
        <v>0.19523462193046437</v>
      </c>
      <c r="R50" s="221">
        <v>2899</v>
      </c>
      <c r="S50" s="63">
        <v>0</v>
      </c>
      <c r="T50" s="64">
        <f t="shared" si="5"/>
        <v>2317</v>
      </c>
      <c r="U50" s="270">
        <f t="shared" si="11"/>
        <v>0.20075888237323214</v>
      </c>
      <c r="V50" s="221">
        <v>2899</v>
      </c>
      <c r="W50" s="66">
        <v>0</v>
      </c>
      <c r="X50" s="67">
        <f t="shared" si="7"/>
        <v>2317</v>
      </c>
      <c r="Y50" s="17">
        <f t="shared" si="8"/>
        <v>0.20075888237323214</v>
      </c>
      <c r="Z50" s="221">
        <v>2899</v>
      </c>
      <c r="AA50" s="63">
        <v>0</v>
      </c>
      <c r="AB50" s="64">
        <f t="shared" si="9"/>
        <v>2317</v>
      </c>
      <c r="AC50" s="15">
        <f t="shared" si="12"/>
        <v>0.20075888237323214</v>
      </c>
    </row>
    <row r="51" spans="1:29" s="5" customFormat="1" ht="12.75" customHeight="1">
      <c r="A51" s="289" t="s">
        <v>8</v>
      </c>
      <c r="B51" s="36" t="s">
        <v>92</v>
      </c>
      <c r="C51" s="4"/>
      <c r="D51" s="44">
        <v>2.08</v>
      </c>
      <c r="E51" s="37" t="s">
        <v>273</v>
      </c>
      <c r="F51" s="75">
        <v>2089</v>
      </c>
      <c r="G51" s="75">
        <v>1899</v>
      </c>
      <c r="H51" s="75">
        <v>0</v>
      </c>
      <c r="I51" s="120">
        <v>1520</v>
      </c>
      <c r="J51" s="142">
        <v>49</v>
      </c>
      <c r="K51" s="191">
        <f t="shared" si="0"/>
        <v>1471</v>
      </c>
      <c r="L51" s="203">
        <f t="shared" si="1"/>
        <v>0.22538177988414956</v>
      </c>
      <c r="M51" s="65">
        <v>1899</v>
      </c>
      <c r="N51" s="224">
        <f t="shared" si="2"/>
        <v>1709.1</v>
      </c>
      <c r="O51" s="66">
        <v>0</v>
      </c>
      <c r="P51" s="67">
        <f t="shared" si="3"/>
        <v>1471</v>
      </c>
      <c r="Q51" s="17">
        <f t="shared" si="4"/>
        <v>0.13931308876016613</v>
      </c>
      <c r="R51" s="62">
        <v>1899</v>
      </c>
      <c r="S51" s="63">
        <v>0</v>
      </c>
      <c r="T51" s="64">
        <f t="shared" si="5"/>
        <v>1471</v>
      </c>
      <c r="U51" s="270">
        <f t="shared" si="11"/>
        <v>0.22538177988414956</v>
      </c>
      <c r="V51" s="65">
        <v>1899</v>
      </c>
      <c r="W51" s="66">
        <v>0</v>
      </c>
      <c r="X51" s="67">
        <f t="shared" si="7"/>
        <v>1471</v>
      </c>
      <c r="Y51" s="17">
        <f t="shared" si="8"/>
        <v>0.22538177988414956</v>
      </c>
      <c r="Z51" s="62">
        <v>1899</v>
      </c>
      <c r="AA51" s="63">
        <v>0</v>
      </c>
      <c r="AB51" s="64">
        <f t="shared" si="9"/>
        <v>1471</v>
      </c>
      <c r="AC51" s="15">
        <f t="shared" si="12"/>
        <v>0.22538177988414956</v>
      </c>
    </row>
    <row r="52" spans="1:29" s="5" customFormat="1" ht="12.75" customHeight="1">
      <c r="A52" s="289" t="s">
        <v>115</v>
      </c>
      <c r="B52" s="36" t="s">
        <v>92</v>
      </c>
      <c r="C52" s="4"/>
      <c r="D52" s="44">
        <v>2.08</v>
      </c>
      <c r="E52" s="37" t="s">
        <v>207</v>
      </c>
      <c r="F52" s="75">
        <v>2309</v>
      </c>
      <c r="G52" s="75">
        <v>2099</v>
      </c>
      <c r="H52" s="75">
        <v>1899</v>
      </c>
      <c r="I52" s="120">
        <v>1601</v>
      </c>
      <c r="J52" s="142">
        <v>0</v>
      </c>
      <c r="K52" s="191">
        <f t="shared" si="0"/>
        <v>1601</v>
      </c>
      <c r="L52" s="203">
        <f t="shared" si="1"/>
        <v>0.2372558361124345</v>
      </c>
      <c r="M52" s="65">
        <v>2099</v>
      </c>
      <c r="N52" s="224">
        <f t="shared" si="2"/>
        <v>1889.1</v>
      </c>
      <c r="O52" s="66">
        <v>0</v>
      </c>
      <c r="P52" s="67">
        <f t="shared" si="3"/>
        <v>1601</v>
      </c>
      <c r="Q52" s="17">
        <f t="shared" si="4"/>
        <v>0.15250648456937163</v>
      </c>
      <c r="R52" s="221">
        <v>1899</v>
      </c>
      <c r="S52" s="63">
        <v>0</v>
      </c>
      <c r="T52" s="64">
        <f t="shared" si="5"/>
        <v>1601</v>
      </c>
      <c r="U52" s="270">
        <f t="shared" si="11"/>
        <v>0.15692469720905741</v>
      </c>
      <c r="V52" s="221">
        <v>1899</v>
      </c>
      <c r="W52" s="66">
        <v>0</v>
      </c>
      <c r="X52" s="67">
        <f t="shared" si="7"/>
        <v>1601</v>
      </c>
      <c r="Y52" s="17">
        <f t="shared" si="8"/>
        <v>0.15692469720905741</v>
      </c>
      <c r="Z52" s="221">
        <v>1899</v>
      </c>
      <c r="AA52" s="63">
        <v>0</v>
      </c>
      <c r="AB52" s="64">
        <f t="shared" si="9"/>
        <v>1601</v>
      </c>
      <c r="AC52" s="15">
        <f t="shared" si="12"/>
        <v>0.15692469720905741</v>
      </c>
    </row>
    <row r="53" spans="1:29" s="5" customFormat="1" ht="12.75" customHeight="1">
      <c r="A53" s="289" t="s">
        <v>200</v>
      </c>
      <c r="B53" s="36" t="s">
        <v>92</v>
      </c>
      <c r="C53" s="4"/>
      <c r="D53" s="44">
        <v>3.12</v>
      </c>
      <c r="E53" s="37" t="s">
        <v>208</v>
      </c>
      <c r="F53" s="75">
        <v>2199</v>
      </c>
      <c r="G53" s="75">
        <v>1999</v>
      </c>
      <c r="H53" s="75">
        <v>0</v>
      </c>
      <c r="I53" s="120">
        <v>1575</v>
      </c>
      <c r="J53" s="142">
        <v>37</v>
      </c>
      <c r="K53" s="191">
        <f t="shared" si="0"/>
        <v>1538</v>
      </c>
      <c r="L53" s="203">
        <f t="shared" si="1"/>
        <v>0.2306153076538269</v>
      </c>
      <c r="M53" s="65">
        <v>1999</v>
      </c>
      <c r="N53" s="224">
        <f t="shared" si="2"/>
        <v>1799.1</v>
      </c>
      <c r="O53" s="66">
        <v>0</v>
      </c>
      <c r="P53" s="67">
        <f t="shared" si="3"/>
        <v>1538</v>
      </c>
      <c r="Q53" s="17">
        <f t="shared" si="4"/>
        <v>0.1451281196153632</v>
      </c>
      <c r="R53" s="62">
        <v>1999</v>
      </c>
      <c r="S53" s="63">
        <v>0</v>
      </c>
      <c r="T53" s="64">
        <f t="shared" si="5"/>
        <v>1538</v>
      </c>
      <c r="U53" s="270">
        <f t="shared" si="11"/>
        <v>0.2306153076538269</v>
      </c>
      <c r="V53" s="65">
        <v>1999</v>
      </c>
      <c r="W53" s="66">
        <v>0</v>
      </c>
      <c r="X53" s="67">
        <f t="shared" si="7"/>
        <v>1538</v>
      </c>
      <c r="Y53" s="17">
        <f t="shared" si="8"/>
        <v>0.2306153076538269</v>
      </c>
      <c r="Z53" s="62">
        <v>1999</v>
      </c>
      <c r="AA53" s="63">
        <v>0</v>
      </c>
      <c r="AB53" s="64">
        <f t="shared" si="9"/>
        <v>1538</v>
      </c>
      <c r="AC53" s="15">
        <f t="shared" si="12"/>
        <v>0.2306153076538269</v>
      </c>
    </row>
    <row r="54" spans="1:29" s="5" customFormat="1" ht="12.75" customHeight="1">
      <c r="A54" s="289" t="s">
        <v>353</v>
      </c>
      <c r="B54" s="36" t="s">
        <v>92</v>
      </c>
      <c r="C54" s="165"/>
      <c r="D54" s="44">
        <v>3.12</v>
      </c>
      <c r="E54" s="37" t="s">
        <v>208</v>
      </c>
      <c r="F54" s="75">
        <v>3189</v>
      </c>
      <c r="G54" s="75">
        <v>2899</v>
      </c>
      <c r="H54" s="75">
        <v>2599</v>
      </c>
      <c r="I54" s="120">
        <v>2160</v>
      </c>
      <c r="J54" s="142">
        <v>54</v>
      </c>
      <c r="K54" s="191">
        <f t="shared" si="0"/>
        <v>2106</v>
      </c>
      <c r="L54" s="203">
        <f t="shared" si="1"/>
        <v>0.273542600896861</v>
      </c>
      <c r="M54" s="65">
        <v>2899</v>
      </c>
      <c r="N54" s="224">
        <f t="shared" si="2"/>
        <v>2609.1</v>
      </c>
      <c r="O54" s="66">
        <v>0</v>
      </c>
      <c r="P54" s="67">
        <f t="shared" si="3"/>
        <v>2106</v>
      </c>
      <c r="Q54" s="17">
        <f t="shared" si="4"/>
        <v>0.19282511210762329</v>
      </c>
      <c r="R54" s="221">
        <v>2599</v>
      </c>
      <c r="S54" s="63">
        <v>0</v>
      </c>
      <c r="T54" s="64">
        <f t="shared" si="5"/>
        <v>2106</v>
      </c>
      <c r="U54" s="270">
        <f t="shared" si="11"/>
        <v>0.18968834166987303</v>
      </c>
      <c r="V54" s="221">
        <v>2599</v>
      </c>
      <c r="W54" s="66">
        <v>0</v>
      </c>
      <c r="X54" s="67">
        <f t="shared" si="7"/>
        <v>2106</v>
      </c>
      <c r="Y54" s="17">
        <f t="shared" si="8"/>
        <v>0.18968834166987303</v>
      </c>
      <c r="Z54" s="221">
        <v>2599</v>
      </c>
      <c r="AA54" s="63">
        <v>0</v>
      </c>
      <c r="AB54" s="64">
        <f t="shared" si="9"/>
        <v>2106</v>
      </c>
      <c r="AC54" s="15">
        <f t="shared" si="12"/>
        <v>0.18968834166987303</v>
      </c>
    </row>
    <row r="55" spans="1:29" s="5" customFormat="1" ht="12.75" customHeight="1">
      <c r="A55" s="289" t="s">
        <v>195</v>
      </c>
      <c r="B55" s="36" t="s">
        <v>92</v>
      </c>
      <c r="C55" s="4"/>
      <c r="D55" s="44">
        <v>3.12</v>
      </c>
      <c r="E55" s="37" t="s">
        <v>274</v>
      </c>
      <c r="F55" s="75">
        <v>3079</v>
      </c>
      <c r="G55" s="75">
        <v>2799</v>
      </c>
      <c r="H55" s="75">
        <v>2499</v>
      </c>
      <c r="I55" s="120">
        <v>2077</v>
      </c>
      <c r="J55" s="142">
        <v>54</v>
      </c>
      <c r="K55" s="191">
        <f t="shared" si="0"/>
        <v>2023</v>
      </c>
      <c r="L55" s="203">
        <f t="shared" si="1"/>
        <v>0.27724187209717754</v>
      </c>
      <c r="M55" s="65">
        <v>2799</v>
      </c>
      <c r="N55" s="224">
        <f t="shared" si="2"/>
        <v>2519.1</v>
      </c>
      <c r="O55" s="66">
        <v>0</v>
      </c>
      <c r="P55" s="67">
        <f t="shared" si="3"/>
        <v>2023</v>
      </c>
      <c r="Q55" s="17">
        <f t="shared" si="4"/>
        <v>0.19693541344130838</v>
      </c>
      <c r="R55" s="221">
        <v>2499</v>
      </c>
      <c r="S55" s="63">
        <v>0</v>
      </c>
      <c r="T55" s="64">
        <f t="shared" si="5"/>
        <v>2023</v>
      </c>
      <c r="U55" s="270">
        <f t="shared" si="11"/>
        <v>0.19047619047619047</v>
      </c>
      <c r="V55" s="221">
        <v>2499</v>
      </c>
      <c r="W55" s="66">
        <v>0</v>
      </c>
      <c r="X55" s="67">
        <f t="shared" si="7"/>
        <v>2023</v>
      </c>
      <c r="Y55" s="17">
        <f t="shared" si="8"/>
        <v>0.19047619047619047</v>
      </c>
      <c r="Z55" s="221">
        <v>2499</v>
      </c>
      <c r="AA55" s="63">
        <v>0</v>
      </c>
      <c r="AB55" s="64">
        <f t="shared" si="9"/>
        <v>2023</v>
      </c>
      <c r="AC55" s="15">
        <f t="shared" si="12"/>
        <v>0.19047619047619047</v>
      </c>
    </row>
    <row r="56" spans="1:29" s="5" customFormat="1" ht="12.75" customHeight="1">
      <c r="A56" s="289" t="s">
        <v>179</v>
      </c>
      <c r="B56" s="36" t="s">
        <v>92</v>
      </c>
      <c r="C56" s="4"/>
      <c r="D56" s="44">
        <v>3.57</v>
      </c>
      <c r="E56" s="37" t="s">
        <v>275</v>
      </c>
      <c r="F56" s="75">
        <v>3574</v>
      </c>
      <c r="G56" s="75">
        <v>3249</v>
      </c>
      <c r="H56" s="75">
        <v>2899</v>
      </c>
      <c r="I56" s="120">
        <v>2382</v>
      </c>
      <c r="J56" s="142">
        <v>64</v>
      </c>
      <c r="K56" s="191">
        <f t="shared" si="0"/>
        <v>2318</v>
      </c>
      <c r="L56" s="203">
        <f t="shared" si="1"/>
        <v>0.28654970760233917</v>
      </c>
      <c r="M56" s="65">
        <v>3249</v>
      </c>
      <c r="N56" s="224">
        <f t="shared" si="2"/>
        <v>2924.1</v>
      </c>
      <c r="O56" s="66">
        <v>0</v>
      </c>
      <c r="P56" s="67">
        <f t="shared" si="3"/>
        <v>2318</v>
      </c>
      <c r="Q56" s="17">
        <f t="shared" si="4"/>
        <v>0.20727745289148797</v>
      </c>
      <c r="R56" s="221">
        <v>2899</v>
      </c>
      <c r="S56" s="63">
        <v>0</v>
      </c>
      <c r="T56" s="64">
        <f t="shared" si="5"/>
        <v>2318</v>
      </c>
      <c r="U56" s="270">
        <f t="shared" si="11"/>
        <v>0.2004139358399448</v>
      </c>
      <c r="V56" s="221">
        <v>2899</v>
      </c>
      <c r="W56" s="66">
        <v>0</v>
      </c>
      <c r="X56" s="67">
        <f t="shared" si="7"/>
        <v>2318</v>
      </c>
      <c r="Y56" s="17">
        <f t="shared" si="8"/>
        <v>0.2004139358399448</v>
      </c>
      <c r="Z56" s="221">
        <v>2899</v>
      </c>
      <c r="AA56" s="63">
        <v>0</v>
      </c>
      <c r="AB56" s="64">
        <f t="shared" si="9"/>
        <v>2318</v>
      </c>
      <c r="AC56" s="15">
        <f t="shared" si="12"/>
        <v>0.2004139358399448</v>
      </c>
    </row>
    <row r="57" spans="1:29" s="5" customFormat="1" ht="12.75" customHeight="1">
      <c r="A57" s="289" t="s">
        <v>137</v>
      </c>
      <c r="B57" s="36" t="s">
        <v>92</v>
      </c>
      <c r="C57" s="4"/>
      <c r="D57" s="44">
        <v>4.16</v>
      </c>
      <c r="E57" s="37" t="s">
        <v>275</v>
      </c>
      <c r="F57" s="75">
        <v>3409</v>
      </c>
      <c r="G57" s="75">
        <v>3099</v>
      </c>
      <c r="H57" s="75">
        <v>2799</v>
      </c>
      <c r="I57" s="120">
        <v>2299</v>
      </c>
      <c r="J57" s="142">
        <v>61</v>
      </c>
      <c r="K57" s="191">
        <f t="shared" si="0"/>
        <v>2238</v>
      </c>
      <c r="L57" s="203">
        <f t="shared" si="1"/>
        <v>0.27783155856727976</v>
      </c>
      <c r="M57" s="65">
        <v>3099</v>
      </c>
      <c r="N57" s="224">
        <f t="shared" si="2"/>
        <v>2789.1</v>
      </c>
      <c r="O57" s="66">
        <v>0</v>
      </c>
      <c r="P57" s="67">
        <f t="shared" si="3"/>
        <v>2238</v>
      </c>
      <c r="Q57" s="17">
        <f t="shared" si="4"/>
        <v>0.19759062063031083</v>
      </c>
      <c r="R57" s="221">
        <v>2799</v>
      </c>
      <c r="S57" s="63">
        <v>0</v>
      </c>
      <c r="T57" s="64">
        <f t="shared" si="5"/>
        <v>2238</v>
      </c>
      <c r="U57" s="270">
        <f t="shared" si="11"/>
        <v>0.20042872454448016</v>
      </c>
      <c r="V57" s="221">
        <v>2799</v>
      </c>
      <c r="W57" s="66">
        <v>0</v>
      </c>
      <c r="X57" s="67">
        <f t="shared" si="7"/>
        <v>2238</v>
      </c>
      <c r="Y57" s="17">
        <f t="shared" si="8"/>
        <v>0.20042872454448016</v>
      </c>
      <c r="Z57" s="221">
        <v>2799</v>
      </c>
      <c r="AA57" s="63">
        <v>0</v>
      </c>
      <c r="AB57" s="64">
        <f t="shared" si="9"/>
        <v>2238</v>
      </c>
      <c r="AC57" s="15">
        <f t="shared" si="12"/>
        <v>0.20042872454448016</v>
      </c>
    </row>
    <row r="58" spans="1:29" s="5" customFormat="1" ht="12.75" customHeight="1">
      <c r="A58" s="289" t="s">
        <v>133</v>
      </c>
      <c r="B58" s="36" t="s">
        <v>92</v>
      </c>
      <c r="C58" s="4"/>
      <c r="D58" s="44">
        <v>4.16</v>
      </c>
      <c r="E58" s="37" t="s">
        <v>276</v>
      </c>
      <c r="F58" s="75">
        <v>2969</v>
      </c>
      <c r="G58" s="75">
        <v>2699</v>
      </c>
      <c r="H58" s="75">
        <v>2399</v>
      </c>
      <c r="I58" s="120">
        <v>2021</v>
      </c>
      <c r="J58" s="142">
        <v>91</v>
      </c>
      <c r="K58" s="191">
        <f t="shared" si="0"/>
        <v>1930</v>
      </c>
      <c r="L58" s="203">
        <f t="shared" si="1"/>
        <v>0.28492034086698775</v>
      </c>
      <c r="M58" s="65">
        <v>2699</v>
      </c>
      <c r="N58" s="224">
        <f t="shared" si="2"/>
        <v>2429.1</v>
      </c>
      <c r="O58" s="66">
        <v>0</v>
      </c>
      <c r="P58" s="67">
        <f t="shared" si="3"/>
        <v>1930</v>
      </c>
      <c r="Q58" s="17">
        <f t="shared" si="4"/>
        <v>0.20546704540776417</v>
      </c>
      <c r="R58" s="221">
        <v>2399</v>
      </c>
      <c r="S58" s="63">
        <v>0</v>
      </c>
      <c r="T58" s="64">
        <f t="shared" si="5"/>
        <v>1930</v>
      </c>
      <c r="U58" s="270">
        <f t="shared" si="11"/>
        <v>0.19549812421842436</v>
      </c>
      <c r="V58" s="221">
        <v>2399</v>
      </c>
      <c r="W58" s="66">
        <v>0</v>
      </c>
      <c r="X58" s="67">
        <f t="shared" si="7"/>
        <v>1930</v>
      </c>
      <c r="Y58" s="17">
        <f t="shared" si="8"/>
        <v>0.19549812421842436</v>
      </c>
      <c r="Z58" s="221">
        <v>2399</v>
      </c>
      <c r="AA58" s="63">
        <v>0</v>
      </c>
      <c r="AB58" s="64">
        <f t="shared" si="9"/>
        <v>1930</v>
      </c>
      <c r="AC58" s="15">
        <f t="shared" si="12"/>
        <v>0.19549812421842436</v>
      </c>
    </row>
    <row r="59" spans="1:29" s="5" customFormat="1" ht="12.75" customHeight="1">
      <c r="A59" s="289" t="s">
        <v>134</v>
      </c>
      <c r="B59" s="36" t="s">
        <v>92</v>
      </c>
      <c r="C59" s="4"/>
      <c r="D59" s="44">
        <v>4.16</v>
      </c>
      <c r="E59" s="37" t="s">
        <v>276</v>
      </c>
      <c r="F59" s="75">
        <v>2859</v>
      </c>
      <c r="G59" s="75">
        <v>2599</v>
      </c>
      <c r="H59" s="75">
        <v>2299</v>
      </c>
      <c r="I59" s="120">
        <v>1938</v>
      </c>
      <c r="J59" s="142">
        <v>87</v>
      </c>
      <c r="K59" s="191">
        <f t="shared" si="0"/>
        <v>1851</v>
      </c>
      <c r="L59" s="203">
        <f t="shared" si="1"/>
        <v>0.28780300115429014</v>
      </c>
      <c r="M59" s="65">
        <v>2599</v>
      </c>
      <c r="N59" s="224">
        <f t="shared" si="2"/>
        <v>2339.1</v>
      </c>
      <c r="O59" s="66">
        <v>0</v>
      </c>
      <c r="P59" s="67">
        <f t="shared" si="3"/>
        <v>1851</v>
      </c>
      <c r="Q59" s="17">
        <f t="shared" si="4"/>
        <v>0.20867000128254454</v>
      </c>
      <c r="R59" s="221">
        <v>2299</v>
      </c>
      <c r="S59" s="63">
        <v>0</v>
      </c>
      <c r="T59" s="64">
        <f t="shared" si="5"/>
        <v>1851</v>
      </c>
      <c r="U59" s="270">
        <f t="shared" si="11"/>
        <v>0.19486733362331449</v>
      </c>
      <c r="V59" s="221">
        <v>2299</v>
      </c>
      <c r="W59" s="66">
        <v>0</v>
      </c>
      <c r="X59" s="67">
        <f t="shared" si="7"/>
        <v>1851</v>
      </c>
      <c r="Y59" s="17">
        <f t="shared" si="8"/>
        <v>0.19486733362331449</v>
      </c>
      <c r="Z59" s="221">
        <v>2299</v>
      </c>
      <c r="AA59" s="63">
        <v>0</v>
      </c>
      <c r="AB59" s="64">
        <f t="shared" si="9"/>
        <v>1851</v>
      </c>
      <c r="AC59" s="15">
        <f t="shared" si="12"/>
        <v>0.19486733362331449</v>
      </c>
    </row>
    <row r="60" spans="1:29" s="5" customFormat="1" ht="12.75" customHeight="1">
      <c r="A60" s="289" t="s">
        <v>189</v>
      </c>
      <c r="B60" s="36" t="s">
        <v>92</v>
      </c>
      <c r="C60" s="4"/>
      <c r="D60" s="44">
        <v>3.84</v>
      </c>
      <c r="E60" s="37" t="s">
        <v>277</v>
      </c>
      <c r="F60" s="75">
        <v>2749</v>
      </c>
      <c r="G60" s="75">
        <v>2499</v>
      </c>
      <c r="H60" s="75">
        <v>2299</v>
      </c>
      <c r="I60" s="120">
        <v>1911</v>
      </c>
      <c r="J60" s="142">
        <v>71</v>
      </c>
      <c r="K60" s="191">
        <f t="shared" si="0"/>
        <v>1840</v>
      </c>
      <c r="L60" s="203">
        <f t="shared" si="1"/>
        <v>0.26370548219287715</v>
      </c>
      <c r="M60" s="221">
        <v>2110</v>
      </c>
      <c r="N60" s="228">
        <f t="shared" si="2"/>
        <v>1899</v>
      </c>
      <c r="O60" s="217">
        <v>170</v>
      </c>
      <c r="P60" s="67">
        <f t="shared" si="3"/>
        <v>1670</v>
      </c>
      <c r="Q60" s="17">
        <f t="shared" si="4"/>
        <v>0.1205897840968931</v>
      </c>
      <c r="R60" s="221">
        <v>2299</v>
      </c>
      <c r="S60" s="63">
        <v>0</v>
      </c>
      <c r="T60" s="64">
        <f t="shared" si="5"/>
        <v>1840</v>
      </c>
      <c r="U60" s="270">
        <f t="shared" si="11"/>
        <v>0.1996520226185298</v>
      </c>
      <c r="V60" s="221">
        <v>2299</v>
      </c>
      <c r="W60" s="66">
        <v>0</v>
      </c>
      <c r="X60" s="67">
        <f t="shared" si="7"/>
        <v>1840</v>
      </c>
      <c r="Y60" s="17">
        <f t="shared" si="8"/>
        <v>0.1996520226185298</v>
      </c>
      <c r="Z60" s="221">
        <v>2299</v>
      </c>
      <c r="AA60" s="63">
        <v>0</v>
      </c>
      <c r="AB60" s="64">
        <f t="shared" si="9"/>
        <v>1840</v>
      </c>
      <c r="AC60" s="15">
        <f t="shared" si="12"/>
        <v>0.1996520226185298</v>
      </c>
    </row>
    <row r="61" spans="1:29" s="5" customFormat="1" ht="12.75" customHeight="1">
      <c r="A61" s="289" t="s">
        <v>89</v>
      </c>
      <c r="B61" s="36" t="s">
        <v>92</v>
      </c>
      <c r="C61" s="4"/>
      <c r="D61" s="44">
        <v>4.16</v>
      </c>
      <c r="E61" s="37" t="s">
        <v>278</v>
      </c>
      <c r="F61" s="75">
        <v>3189</v>
      </c>
      <c r="G61" s="75">
        <v>2899</v>
      </c>
      <c r="H61" s="75">
        <v>2599</v>
      </c>
      <c r="I61" s="120">
        <v>2129</v>
      </c>
      <c r="J61" s="142">
        <v>73</v>
      </c>
      <c r="K61" s="191">
        <f t="shared" si="0"/>
        <v>2056</v>
      </c>
      <c r="L61" s="203">
        <f t="shared" si="1"/>
        <v>0.29078992756122801</v>
      </c>
      <c r="M61" s="65">
        <v>2899</v>
      </c>
      <c r="N61" s="224">
        <f t="shared" si="2"/>
        <v>2609.1</v>
      </c>
      <c r="O61" s="66">
        <v>0</v>
      </c>
      <c r="P61" s="67">
        <f t="shared" si="3"/>
        <v>2056</v>
      </c>
      <c r="Q61" s="17">
        <f t="shared" si="4"/>
        <v>0.21198880840136441</v>
      </c>
      <c r="R61" s="221">
        <v>2599</v>
      </c>
      <c r="S61" s="63">
        <v>0</v>
      </c>
      <c r="T61" s="64">
        <f t="shared" si="5"/>
        <v>2056</v>
      </c>
      <c r="U61" s="270">
        <f t="shared" si="11"/>
        <v>0.20892651019622932</v>
      </c>
      <c r="V61" s="221">
        <v>2599</v>
      </c>
      <c r="W61" s="66">
        <v>0</v>
      </c>
      <c r="X61" s="67">
        <f t="shared" si="7"/>
        <v>2056</v>
      </c>
      <c r="Y61" s="17">
        <f t="shared" si="8"/>
        <v>0.20892651019622932</v>
      </c>
      <c r="Z61" s="221">
        <v>2599</v>
      </c>
      <c r="AA61" s="63">
        <v>0</v>
      </c>
      <c r="AB61" s="64">
        <f t="shared" si="9"/>
        <v>2056</v>
      </c>
      <c r="AC61" s="15">
        <f t="shared" si="12"/>
        <v>0.20892651019622932</v>
      </c>
    </row>
    <row r="62" spans="1:29" s="5" customFormat="1" ht="12.75" customHeight="1">
      <c r="A62" s="289" t="s">
        <v>90</v>
      </c>
      <c r="B62" s="36" t="s">
        <v>92</v>
      </c>
      <c r="C62" s="4"/>
      <c r="D62" s="44">
        <v>4.16</v>
      </c>
      <c r="E62" s="37" t="s">
        <v>278</v>
      </c>
      <c r="F62" s="243">
        <v>3079</v>
      </c>
      <c r="G62" s="243">
        <v>2799</v>
      </c>
      <c r="H62" s="243">
        <v>2499</v>
      </c>
      <c r="I62" s="246">
        <v>2048</v>
      </c>
      <c r="J62" s="304">
        <v>76</v>
      </c>
      <c r="K62" s="191">
        <f t="shared" si="0"/>
        <v>1972</v>
      </c>
      <c r="L62" s="203">
        <f t="shared" si="1"/>
        <v>0.29546266523758485</v>
      </c>
      <c r="M62" s="230">
        <v>2799</v>
      </c>
      <c r="N62" s="257">
        <f t="shared" si="2"/>
        <v>2519.1</v>
      </c>
      <c r="O62" s="231">
        <v>0</v>
      </c>
      <c r="P62" s="232">
        <f t="shared" si="3"/>
        <v>1972</v>
      </c>
      <c r="Q62" s="233">
        <f t="shared" si="4"/>
        <v>0.21718073915287203</v>
      </c>
      <c r="R62" s="238">
        <v>2499</v>
      </c>
      <c r="S62" s="235">
        <v>0</v>
      </c>
      <c r="T62" s="236">
        <f t="shared" si="5"/>
        <v>1972</v>
      </c>
      <c r="U62" s="274">
        <f t="shared" si="11"/>
        <v>0.21088435374149661</v>
      </c>
      <c r="V62" s="238">
        <v>2499</v>
      </c>
      <c r="W62" s="231">
        <v>0</v>
      </c>
      <c r="X62" s="232">
        <f t="shared" si="7"/>
        <v>1972</v>
      </c>
      <c r="Y62" s="233">
        <f t="shared" si="8"/>
        <v>0.21088435374149661</v>
      </c>
      <c r="Z62" s="238">
        <v>2499</v>
      </c>
      <c r="AA62" s="235">
        <v>0</v>
      </c>
      <c r="AB62" s="236">
        <f t="shared" si="9"/>
        <v>1972</v>
      </c>
      <c r="AC62" s="237">
        <f t="shared" si="12"/>
        <v>0.21088435374149661</v>
      </c>
    </row>
    <row r="63" spans="1:29" s="5" customFormat="1" ht="12.75" customHeight="1">
      <c r="A63" s="289" t="s">
        <v>442</v>
      </c>
      <c r="B63" s="36" t="s">
        <v>92</v>
      </c>
      <c r="C63" s="165" t="s">
        <v>5</v>
      </c>
      <c r="D63" s="44" t="s">
        <v>361</v>
      </c>
      <c r="E63" s="37" t="s">
        <v>443</v>
      </c>
      <c r="F63" s="75">
        <v>2321</v>
      </c>
      <c r="G63" s="75">
        <v>2110</v>
      </c>
      <c r="H63" s="75">
        <v>0</v>
      </c>
      <c r="I63" s="120">
        <v>1713</v>
      </c>
      <c r="J63" s="142">
        <v>0</v>
      </c>
      <c r="K63" s="194">
        <f t="shared" ref="K63:K64" si="17">IFERROR(I63-J63,I63)</f>
        <v>1713</v>
      </c>
      <c r="L63" s="244">
        <f t="shared" ref="L63:L64" si="18">IFERROR((G63-K63)/G63, " ")</f>
        <v>0.18815165876777251</v>
      </c>
      <c r="M63" s="224">
        <v>2110</v>
      </c>
      <c r="N63" s="224">
        <f t="shared" si="2"/>
        <v>1899</v>
      </c>
      <c r="O63" s="66">
        <v>0</v>
      </c>
      <c r="P63" s="67">
        <f t="shared" si="3"/>
        <v>1713</v>
      </c>
      <c r="Q63" s="17">
        <f t="shared" si="4"/>
        <v>9.7946287519747238E-2</v>
      </c>
      <c r="R63" s="228">
        <v>1899</v>
      </c>
      <c r="S63" s="63">
        <v>0</v>
      </c>
      <c r="T63" s="64">
        <f t="shared" si="5"/>
        <v>1713</v>
      </c>
      <c r="U63" s="270">
        <f t="shared" si="11"/>
        <v>9.7946287519747238E-2</v>
      </c>
      <c r="V63" s="221">
        <v>1899</v>
      </c>
      <c r="W63" s="66">
        <v>0</v>
      </c>
      <c r="X63" s="67">
        <f t="shared" si="7"/>
        <v>1713</v>
      </c>
      <c r="Y63" s="17">
        <f t="shared" si="8"/>
        <v>9.7946287519747238E-2</v>
      </c>
      <c r="Z63" s="221">
        <v>1899</v>
      </c>
      <c r="AA63" s="63">
        <v>0</v>
      </c>
      <c r="AB63" s="64">
        <f t="shared" si="9"/>
        <v>1713</v>
      </c>
      <c r="AC63" s="15">
        <f t="shared" si="12"/>
        <v>9.7946287519747238E-2</v>
      </c>
    </row>
    <row r="64" spans="1:29" s="5" customFormat="1" ht="12.75" customHeight="1" thickBot="1">
      <c r="A64" s="290" t="s">
        <v>444</v>
      </c>
      <c r="B64" s="35" t="s">
        <v>92</v>
      </c>
      <c r="C64" s="166" t="s">
        <v>5</v>
      </c>
      <c r="D64" s="45" t="s">
        <v>361</v>
      </c>
      <c r="E64" s="2" t="s">
        <v>443</v>
      </c>
      <c r="F64" s="76">
        <v>2199</v>
      </c>
      <c r="G64" s="76">
        <v>1999</v>
      </c>
      <c r="H64" s="76">
        <v>0</v>
      </c>
      <c r="I64" s="121">
        <v>1623</v>
      </c>
      <c r="J64" s="68">
        <v>0</v>
      </c>
      <c r="K64" s="194">
        <f t="shared" si="17"/>
        <v>1623</v>
      </c>
      <c r="L64" s="204">
        <f t="shared" si="18"/>
        <v>0.18809404702351176</v>
      </c>
      <c r="M64" s="225">
        <v>1999</v>
      </c>
      <c r="N64" s="225">
        <f t="shared" si="2"/>
        <v>1799.1</v>
      </c>
      <c r="O64" s="73">
        <v>0</v>
      </c>
      <c r="P64" s="74">
        <f t="shared" si="3"/>
        <v>1623</v>
      </c>
      <c r="Q64" s="18">
        <f t="shared" si="4"/>
        <v>9.7882274470568575E-2</v>
      </c>
      <c r="R64" s="227">
        <v>1799</v>
      </c>
      <c r="S64" s="70">
        <v>0</v>
      </c>
      <c r="T64" s="71">
        <f t="shared" si="5"/>
        <v>1623</v>
      </c>
      <c r="U64" s="272">
        <f t="shared" si="11"/>
        <v>9.7832128960533629E-2</v>
      </c>
      <c r="V64" s="220">
        <v>1799</v>
      </c>
      <c r="W64" s="73">
        <v>0</v>
      </c>
      <c r="X64" s="74">
        <f t="shared" si="7"/>
        <v>1623</v>
      </c>
      <c r="Y64" s="18">
        <f t="shared" si="8"/>
        <v>9.7832128960533629E-2</v>
      </c>
      <c r="Z64" s="220">
        <v>1799</v>
      </c>
      <c r="AA64" s="70">
        <v>0</v>
      </c>
      <c r="AB64" s="71">
        <f t="shared" si="9"/>
        <v>1623</v>
      </c>
      <c r="AC64" s="16">
        <f t="shared" si="12"/>
        <v>9.7832128960533629E-2</v>
      </c>
    </row>
    <row r="65" spans="1:29" s="5" customFormat="1" ht="12.75" customHeight="1">
      <c r="A65" s="292" t="s">
        <v>225</v>
      </c>
      <c r="B65" s="149" t="s">
        <v>92</v>
      </c>
      <c r="C65" s="150"/>
      <c r="D65" s="151" t="s">
        <v>361</v>
      </c>
      <c r="E65" s="152" t="s">
        <v>209</v>
      </c>
      <c r="F65" s="77">
        <v>2639</v>
      </c>
      <c r="G65" s="77">
        <v>2399</v>
      </c>
      <c r="H65" s="77">
        <v>2199</v>
      </c>
      <c r="I65" s="122">
        <v>1780</v>
      </c>
      <c r="J65" s="143">
        <v>0</v>
      </c>
      <c r="K65" s="190">
        <f t="shared" si="0"/>
        <v>1780</v>
      </c>
      <c r="L65" s="205">
        <f t="shared" si="1"/>
        <v>0.25802417674030848</v>
      </c>
      <c r="M65" s="95">
        <v>2399</v>
      </c>
      <c r="N65" s="226">
        <f t="shared" si="2"/>
        <v>2159.1</v>
      </c>
      <c r="O65" s="96">
        <v>0</v>
      </c>
      <c r="P65" s="98">
        <f t="shared" si="3"/>
        <v>1780</v>
      </c>
      <c r="Q65" s="19">
        <f t="shared" si="4"/>
        <v>0.17558241860034271</v>
      </c>
      <c r="R65" s="222">
        <v>2199</v>
      </c>
      <c r="S65" s="94">
        <v>0</v>
      </c>
      <c r="T65" s="97">
        <f t="shared" si="5"/>
        <v>1780</v>
      </c>
      <c r="U65" s="273">
        <f t="shared" si="11"/>
        <v>0.19054115507048658</v>
      </c>
      <c r="V65" s="222">
        <v>2199</v>
      </c>
      <c r="W65" s="96">
        <v>0</v>
      </c>
      <c r="X65" s="98">
        <f t="shared" si="7"/>
        <v>1780</v>
      </c>
      <c r="Y65" s="19">
        <f t="shared" si="8"/>
        <v>0.19054115507048658</v>
      </c>
      <c r="Z65" s="222">
        <v>2199</v>
      </c>
      <c r="AA65" s="94">
        <v>0</v>
      </c>
      <c r="AB65" s="97">
        <f t="shared" si="9"/>
        <v>1780</v>
      </c>
      <c r="AC65" s="14">
        <f t="shared" si="12"/>
        <v>0.19054115507048658</v>
      </c>
    </row>
    <row r="66" spans="1:29" s="5" customFormat="1" ht="12.75" customHeight="1">
      <c r="A66" s="291" t="s">
        <v>445</v>
      </c>
      <c r="B66" s="36" t="s">
        <v>92</v>
      </c>
      <c r="C66" s="165" t="s">
        <v>5</v>
      </c>
      <c r="D66" s="44" t="s">
        <v>361</v>
      </c>
      <c r="E66" s="7" t="s">
        <v>446</v>
      </c>
      <c r="F66" s="77">
        <v>3519</v>
      </c>
      <c r="G66" s="77">
        <v>3199</v>
      </c>
      <c r="H66" s="77">
        <v>2899</v>
      </c>
      <c r="I66" s="122">
        <v>2313</v>
      </c>
      <c r="J66" s="143">
        <v>0</v>
      </c>
      <c r="K66" s="193">
        <f t="shared" ref="K66:K67" si="19">IFERROR(I66-J66,I66)</f>
        <v>2313</v>
      </c>
      <c r="L66" s="205">
        <f t="shared" ref="L66:L67" si="20">IFERROR((G66-K66)/G66, " ")</f>
        <v>0.27696155048452642</v>
      </c>
      <c r="M66" s="65">
        <v>3199</v>
      </c>
      <c r="N66" s="224">
        <f t="shared" si="2"/>
        <v>2879.1</v>
      </c>
      <c r="O66" s="66">
        <v>0</v>
      </c>
      <c r="P66" s="67">
        <f t="shared" si="3"/>
        <v>2313</v>
      </c>
      <c r="Q66" s="17">
        <f t="shared" si="4"/>
        <v>0.19662394498280711</v>
      </c>
      <c r="R66" s="221">
        <v>2899</v>
      </c>
      <c r="S66" s="63">
        <v>0</v>
      </c>
      <c r="T66" s="64">
        <f t="shared" si="5"/>
        <v>2313</v>
      </c>
      <c r="U66" s="270">
        <f t="shared" si="11"/>
        <v>0.20213866850638151</v>
      </c>
      <c r="V66" s="221">
        <v>2899</v>
      </c>
      <c r="W66" s="66">
        <v>0</v>
      </c>
      <c r="X66" s="67">
        <f t="shared" si="7"/>
        <v>2313</v>
      </c>
      <c r="Y66" s="17">
        <f t="shared" si="8"/>
        <v>0.20213866850638151</v>
      </c>
      <c r="Z66" s="221">
        <v>2899</v>
      </c>
      <c r="AA66" s="63">
        <v>0</v>
      </c>
      <c r="AB66" s="64">
        <f t="shared" si="9"/>
        <v>2313</v>
      </c>
      <c r="AC66" s="15">
        <f t="shared" si="12"/>
        <v>0.20213866850638151</v>
      </c>
    </row>
    <row r="67" spans="1:29" s="5" customFormat="1" ht="12.75" customHeight="1">
      <c r="A67" s="291" t="s">
        <v>447</v>
      </c>
      <c r="B67" s="36" t="s">
        <v>92</v>
      </c>
      <c r="C67" s="165" t="s">
        <v>5</v>
      </c>
      <c r="D67" s="44" t="s">
        <v>361</v>
      </c>
      <c r="E67" s="7" t="s">
        <v>446</v>
      </c>
      <c r="F67" s="77">
        <v>3409</v>
      </c>
      <c r="G67" s="77">
        <v>3099</v>
      </c>
      <c r="H67" s="77">
        <v>2799</v>
      </c>
      <c r="I67" s="122">
        <v>2232</v>
      </c>
      <c r="J67" s="143">
        <v>0</v>
      </c>
      <c r="K67" s="193">
        <f t="shared" si="19"/>
        <v>2232</v>
      </c>
      <c r="L67" s="205">
        <f t="shared" si="20"/>
        <v>0.2797676669893514</v>
      </c>
      <c r="M67" s="65">
        <v>3099</v>
      </c>
      <c r="N67" s="224">
        <f t="shared" si="2"/>
        <v>2789.1</v>
      </c>
      <c r="O67" s="66">
        <v>0</v>
      </c>
      <c r="P67" s="67">
        <f t="shared" si="3"/>
        <v>2232</v>
      </c>
      <c r="Q67" s="17">
        <f t="shared" si="4"/>
        <v>0.19974185221039042</v>
      </c>
      <c r="R67" s="221">
        <v>2799</v>
      </c>
      <c r="S67" s="63">
        <v>0</v>
      </c>
      <c r="T67" s="64">
        <f t="shared" si="5"/>
        <v>2232</v>
      </c>
      <c r="U67" s="270">
        <f t="shared" si="11"/>
        <v>0.20257234726688103</v>
      </c>
      <c r="V67" s="221">
        <v>2799</v>
      </c>
      <c r="W67" s="66">
        <v>0</v>
      </c>
      <c r="X67" s="67">
        <f t="shared" si="7"/>
        <v>2232</v>
      </c>
      <c r="Y67" s="17">
        <f t="shared" si="8"/>
        <v>0.20257234726688103</v>
      </c>
      <c r="Z67" s="221">
        <v>2799</v>
      </c>
      <c r="AA67" s="63">
        <v>0</v>
      </c>
      <c r="AB67" s="64">
        <f t="shared" si="9"/>
        <v>2232</v>
      </c>
      <c r="AC67" s="15">
        <f t="shared" si="12"/>
        <v>0.20257234726688103</v>
      </c>
    </row>
    <row r="68" spans="1:29" s="5" customFormat="1" ht="12.75" customHeight="1">
      <c r="A68" s="289" t="s">
        <v>204</v>
      </c>
      <c r="B68" s="36" t="s">
        <v>92</v>
      </c>
      <c r="C68" s="165"/>
      <c r="D68" s="44" t="s">
        <v>361</v>
      </c>
      <c r="E68" s="37" t="s">
        <v>205</v>
      </c>
      <c r="F68" s="75">
        <v>2529</v>
      </c>
      <c r="G68" s="75">
        <v>2299</v>
      </c>
      <c r="H68" s="75">
        <v>2099</v>
      </c>
      <c r="I68" s="120">
        <v>1793</v>
      </c>
      <c r="J68" s="142">
        <v>0</v>
      </c>
      <c r="K68" s="191">
        <f t="shared" si="0"/>
        <v>1793</v>
      </c>
      <c r="L68" s="203">
        <f t="shared" si="1"/>
        <v>0.22009569377990432</v>
      </c>
      <c r="M68" s="65">
        <v>2299</v>
      </c>
      <c r="N68" s="224">
        <f t="shared" si="2"/>
        <v>2069.1</v>
      </c>
      <c r="O68" s="66">
        <v>0</v>
      </c>
      <c r="P68" s="67">
        <f t="shared" si="3"/>
        <v>1793</v>
      </c>
      <c r="Q68" s="17">
        <f t="shared" si="4"/>
        <v>0.13343965975544919</v>
      </c>
      <c r="R68" s="221">
        <v>2099</v>
      </c>
      <c r="S68" s="63">
        <v>0</v>
      </c>
      <c r="T68" s="64">
        <f t="shared" si="5"/>
        <v>1793</v>
      </c>
      <c r="U68" s="270">
        <f t="shared" si="11"/>
        <v>0.14578370652691758</v>
      </c>
      <c r="V68" s="221">
        <v>2099</v>
      </c>
      <c r="W68" s="66">
        <v>0</v>
      </c>
      <c r="X68" s="67">
        <f t="shared" si="7"/>
        <v>1793</v>
      </c>
      <c r="Y68" s="17">
        <f t="shared" si="8"/>
        <v>0.14578370652691758</v>
      </c>
      <c r="Z68" s="221">
        <v>2099</v>
      </c>
      <c r="AA68" s="63">
        <v>0</v>
      </c>
      <c r="AB68" s="64">
        <f t="shared" si="9"/>
        <v>1793</v>
      </c>
      <c r="AC68" s="15">
        <f t="shared" si="12"/>
        <v>0.14578370652691758</v>
      </c>
    </row>
    <row r="69" spans="1:29" s="5" customFormat="1" ht="12.75" customHeight="1">
      <c r="A69" s="289" t="s">
        <v>87</v>
      </c>
      <c r="B69" s="36" t="s">
        <v>92</v>
      </c>
      <c r="C69" s="4"/>
      <c r="D69" s="44">
        <v>4.16</v>
      </c>
      <c r="E69" s="37" t="s">
        <v>279</v>
      </c>
      <c r="F69" s="75">
        <v>3409</v>
      </c>
      <c r="G69" s="75">
        <v>3099</v>
      </c>
      <c r="H69" s="75">
        <v>2799</v>
      </c>
      <c r="I69" s="120">
        <v>2231</v>
      </c>
      <c r="J69" s="142">
        <v>82</v>
      </c>
      <c r="K69" s="191">
        <f t="shared" si="0"/>
        <v>2149</v>
      </c>
      <c r="L69" s="203">
        <f t="shared" si="1"/>
        <v>0.30655050016134239</v>
      </c>
      <c r="M69" s="65">
        <v>3099</v>
      </c>
      <c r="N69" s="224">
        <f t="shared" si="2"/>
        <v>2789.1</v>
      </c>
      <c r="O69" s="66">
        <v>0</v>
      </c>
      <c r="P69" s="67">
        <f t="shared" si="3"/>
        <v>2149</v>
      </c>
      <c r="Q69" s="17">
        <f t="shared" ref="Q69:Q136" si="21">(N69-P69)/N69</f>
        <v>0.22950055573482483</v>
      </c>
      <c r="R69" s="221">
        <v>2799</v>
      </c>
      <c r="S69" s="63">
        <v>0</v>
      </c>
      <c r="T69" s="64">
        <f t="shared" si="5"/>
        <v>2149</v>
      </c>
      <c r="U69" s="270">
        <f t="shared" si="11"/>
        <v>0.23222579492675954</v>
      </c>
      <c r="V69" s="221">
        <v>2799</v>
      </c>
      <c r="W69" s="66">
        <v>0</v>
      </c>
      <c r="X69" s="67">
        <f t="shared" si="7"/>
        <v>2149</v>
      </c>
      <c r="Y69" s="17">
        <f t="shared" si="8"/>
        <v>0.23222579492675954</v>
      </c>
      <c r="Z69" s="221">
        <v>2799</v>
      </c>
      <c r="AA69" s="63">
        <v>0</v>
      </c>
      <c r="AB69" s="64">
        <f t="shared" si="9"/>
        <v>2149</v>
      </c>
      <c r="AC69" s="15">
        <f t="shared" si="12"/>
        <v>0.23222579492675954</v>
      </c>
    </row>
    <row r="70" spans="1:29" s="5" customFormat="1" ht="12.75" customHeight="1">
      <c r="A70" s="289" t="s">
        <v>88</v>
      </c>
      <c r="B70" s="36" t="s">
        <v>92</v>
      </c>
      <c r="C70" s="4"/>
      <c r="D70" s="44">
        <v>4.16</v>
      </c>
      <c r="E70" s="37" t="s">
        <v>279</v>
      </c>
      <c r="F70" s="75">
        <v>3299</v>
      </c>
      <c r="G70" s="75">
        <v>2999</v>
      </c>
      <c r="H70" s="75">
        <v>2699</v>
      </c>
      <c r="I70" s="120">
        <v>2152</v>
      </c>
      <c r="J70" s="142">
        <v>78</v>
      </c>
      <c r="K70" s="191">
        <f t="shared" si="0"/>
        <v>2074</v>
      </c>
      <c r="L70" s="203">
        <f t="shared" si="1"/>
        <v>0.30843614538179392</v>
      </c>
      <c r="M70" s="65">
        <v>2999</v>
      </c>
      <c r="N70" s="224">
        <f t="shared" si="2"/>
        <v>2699.1</v>
      </c>
      <c r="O70" s="66">
        <v>0</v>
      </c>
      <c r="P70" s="67">
        <f t="shared" si="3"/>
        <v>2074</v>
      </c>
      <c r="Q70" s="17">
        <f t="shared" si="21"/>
        <v>0.23159571709088211</v>
      </c>
      <c r="R70" s="221">
        <v>2699</v>
      </c>
      <c r="S70" s="63">
        <v>0</v>
      </c>
      <c r="T70" s="64">
        <f t="shared" si="5"/>
        <v>2074</v>
      </c>
      <c r="U70" s="270">
        <f t="shared" si="11"/>
        <v>0.23156724712856613</v>
      </c>
      <c r="V70" s="221">
        <v>2699</v>
      </c>
      <c r="W70" s="66">
        <v>0</v>
      </c>
      <c r="X70" s="67">
        <f t="shared" si="7"/>
        <v>2074</v>
      </c>
      <c r="Y70" s="17">
        <f t="shared" si="8"/>
        <v>0.23156724712856613</v>
      </c>
      <c r="Z70" s="221">
        <v>2699</v>
      </c>
      <c r="AA70" s="63">
        <v>0</v>
      </c>
      <c r="AB70" s="64">
        <f t="shared" si="9"/>
        <v>2074</v>
      </c>
      <c r="AC70" s="15">
        <f t="shared" si="12"/>
        <v>0.23156724712856613</v>
      </c>
    </row>
    <row r="71" spans="1:29" s="5" customFormat="1" ht="12.75" customHeight="1">
      <c r="A71" s="289" t="s">
        <v>175</v>
      </c>
      <c r="B71" s="36" t="s">
        <v>92</v>
      </c>
      <c r="C71" s="4"/>
      <c r="D71" s="44">
        <v>4.16</v>
      </c>
      <c r="E71" s="37" t="s">
        <v>280</v>
      </c>
      <c r="F71" s="75">
        <v>4069</v>
      </c>
      <c r="G71" s="75">
        <v>3699</v>
      </c>
      <c r="H71" s="75">
        <v>3299</v>
      </c>
      <c r="I71" s="120">
        <v>2635</v>
      </c>
      <c r="J71" s="142">
        <v>53</v>
      </c>
      <c r="K71" s="191">
        <f t="shared" si="0"/>
        <v>2582</v>
      </c>
      <c r="L71" s="203">
        <f t="shared" si="1"/>
        <v>0.30197350635306841</v>
      </c>
      <c r="M71" s="65">
        <v>3699</v>
      </c>
      <c r="N71" s="224">
        <f t="shared" ref="N71:N141" si="22">M71-(M71*10%)</f>
        <v>3329.1</v>
      </c>
      <c r="O71" s="66">
        <v>0</v>
      </c>
      <c r="P71" s="67">
        <f t="shared" ref="P71:P133" si="23">K71-O71</f>
        <v>2582</v>
      </c>
      <c r="Q71" s="17">
        <f t="shared" si="21"/>
        <v>0.22441500705896486</v>
      </c>
      <c r="R71" s="221">
        <v>3299</v>
      </c>
      <c r="S71" s="63">
        <v>0</v>
      </c>
      <c r="T71" s="64">
        <f t="shared" ref="T71:T133" si="24">K71-S71</f>
        <v>2582</v>
      </c>
      <c r="U71" s="270">
        <f t="shared" si="11"/>
        <v>0.21733858745074264</v>
      </c>
      <c r="V71" s="221">
        <v>3299</v>
      </c>
      <c r="W71" s="66">
        <v>0</v>
      </c>
      <c r="X71" s="67">
        <f t="shared" ref="X71:X133" si="25">K71-W71</f>
        <v>2582</v>
      </c>
      <c r="Y71" s="17">
        <f t="shared" ref="Y71:Y133" si="26">(V71-X71)/V71</f>
        <v>0.21733858745074264</v>
      </c>
      <c r="Z71" s="221">
        <v>3299</v>
      </c>
      <c r="AA71" s="63">
        <v>0</v>
      </c>
      <c r="AB71" s="64">
        <f t="shared" ref="AB71:AB133" si="27">K71-AA71</f>
        <v>2582</v>
      </c>
      <c r="AC71" s="15">
        <f t="shared" si="12"/>
        <v>0.21733858745074264</v>
      </c>
    </row>
    <row r="72" spans="1:29" s="5" customFormat="1" ht="12.75" customHeight="1">
      <c r="A72" s="289" t="s">
        <v>176</v>
      </c>
      <c r="B72" s="36" t="s">
        <v>92</v>
      </c>
      <c r="C72" s="4"/>
      <c r="D72" s="44">
        <v>4.16</v>
      </c>
      <c r="E72" s="37" t="s">
        <v>280</v>
      </c>
      <c r="F72" s="75">
        <v>3849</v>
      </c>
      <c r="G72" s="75">
        <v>3499</v>
      </c>
      <c r="H72" s="75">
        <v>3199</v>
      </c>
      <c r="I72" s="120">
        <v>2556</v>
      </c>
      <c r="J72" s="142">
        <v>51</v>
      </c>
      <c r="K72" s="191">
        <f t="shared" si="0"/>
        <v>2505</v>
      </c>
      <c r="L72" s="203">
        <f t="shared" si="1"/>
        <v>0.2840811660474421</v>
      </c>
      <c r="M72" s="65">
        <v>3499</v>
      </c>
      <c r="N72" s="224">
        <f t="shared" si="22"/>
        <v>3149.1</v>
      </c>
      <c r="O72" s="66">
        <v>0</v>
      </c>
      <c r="P72" s="67">
        <f t="shared" si="23"/>
        <v>2505</v>
      </c>
      <c r="Q72" s="17">
        <f t="shared" si="21"/>
        <v>0.20453462894160235</v>
      </c>
      <c r="R72" s="221">
        <v>3199</v>
      </c>
      <c r="S72" s="63">
        <v>0</v>
      </c>
      <c r="T72" s="64">
        <f t="shared" si="24"/>
        <v>2505</v>
      </c>
      <c r="U72" s="270">
        <f t="shared" si="11"/>
        <v>0.21694279462331978</v>
      </c>
      <c r="V72" s="221">
        <v>3199</v>
      </c>
      <c r="W72" s="66">
        <v>0</v>
      </c>
      <c r="X72" s="67">
        <f t="shared" si="25"/>
        <v>2505</v>
      </c>
      <c r="Y72" s="17">
        <f t="shared" si="26"/>
        <v>0.21694279462331978</v>
      </c>
      <c r="Z72" s="221">
        <v>3199</v>
      </c>
      <c r="AA72" s="63">
        <v>0</v>
      </c>
      <c r="AB72" s="64">
        <f t="shared" si="27"/>
        <v>2505</v>
      </c>
      <c r="AC72" s="15">
        <f t="shared" si="12"/>
        <v>0.21694279462331978</v>
      </c>
    </row>
    <row r="73" spans="1:29" s="5" customFormat="1" ht="12.75" customHeight="1">
      <c r="A73" s="289" t="s">
        <v>14</v>
      </c>
      <c r="B73" s="36" t="s">
        <v>92</v>
      </c>
      <c r="C73" s="4"/>
      <c r="D73" s="44">
        <v>2.77</v>
      </c>
      <c r="E73" s="37" t="s">
        <v>281</v>
      </c>
      <c r="F73" s="75">
        <v>2529</v>
      </c>
      <c r="G73" s="75">
        <v>2299</v>
      </c>
      <c r="H73" s="75">
        <v>0</v>
      </c>
      <c r="I73" s="120">
        <v>1759</v>
      </c>
      <c r="J73" s="142">
        <v>3</v>
      </c>
      <c r="K73" s="191">
        <f t="shared" si="0"/>
        <v>1756</v>
      </c>
      <c r="L73" s="203">
        <f t="shared" si="1"/>
        <v>0.23618964767290127</v>
      </c>
      <c r="M73" s="65">
        <v>2299</v>
      </c>
      <c r="N73" s="224">
        <f t="shared" si="22"/>
        <v>2069.1</v>
      </c>
      <c r="O73" s="66">
        <v>0</v>
      </c>
      <c r="P73" s="67">
        <f t="shared" si="23"/>
        <v>1756</v>
      </c>
      <c r="Q73" s="17">
        <f t="shared" si="21"/>
        <v>0.15132183074766803</v>
      </c>
      <c r="R73" s="62">
        <v>2299</v>
      </c>
      <c r="S73" s="63">
        <v>0</v>
      </c>
      <c r="T73" s="64">
        <f t="shared" si="24"/>
        <v>1756</v>
      </c>
      <c r="U73" s="270">
        <f t="shared" si="11"/>
        <v>0.23618964767290127</v>
      </c>
      <c r="V73" s="65">
        <v>2299</v>
      </c>
      <c r="W73" s="66">
        <v>0</v>
      </c>
      <c r="X73" s="67">
        <f t="shared" si="25"/>
        <v>1756</v>
      </c>
      <c r="Y73" s="17">
        <f t="shared" si="26"/>
        <v>0.23618964767290127</v>
      </c>
      <c r="Z73" s="62">
        <v>2299</v>
      </c>
      <c r="AA73" s="63">
        <v>0</v>
      </c>
      <c r="AB73" s="64">
        <f t="shared" si="27"/>
        <v>1756</v>
      </c>
      <c r="AC73" s="15">
        <f t="shared" si="12"/>
        <v>0.23618964767290127</v>
      </c>
    </row>
    <row r="74" spans="1:29" s="5" customFormat="1" ht="12.75" customHeight="1">
      <c r="A74" s="289" t="s">
        <v>12</v>
      </c>
      <c r="B74" s="36" t="s">
        <v>92</v>
      </c>
      <c r="C74" s="4"/>
      <c r="D74" s="44">
        <v>3.57</v>
      </c>
      <c r="E74" s="37" t="s">
        <v>282</v>
      </c>
      <c r="F74" s="75">
        <v>1869</v>
      </c>
      <c r="G74" s="75">
        <v>1699</v>
      </c>
      <c r="H74" s="75">
        <v>0</v>
      </c>
      <c r="I74" s="120">
        <v>1340</v>
      </c>
      <c r="J74" s="142">
        <v>41</v>
      </c>
      <c r="K74" s="191">
        <f t="shared" si="0"/>
        <v>1299</v>
      </c>
      <c r="L74" s="203">
        <f t="shared" si="1"/>
        <v>0.23543260741612712</v>
      </c>
      <c r="M74" s="65">
        <v>1699</v>
      </c>
      <c r="N74" s="224">
        <f t="shared" si="22"/>
        <v>1529.1</v>
      </c>
      <c r="O74" s="66">
        <v>0</v>
      </c>
      <c r="P74" s="67">
        <f t="shared" si="23"/>
        <v>1299</v>
      </c>
      <c r="Q74" s="17">
        <f t="shared" si="21"/>
        <v>0.15048067490680789</v>
      </c>
      <c r="R74" s="62">
        <v>1699</v>
      </c>
      <c r="S74" s="63">
        <v>0</v>
      </c>
      <c r="T74" s="64">
        <f t="shared" si="24"/>
        <v>1299</v>
      </c>
      <c r="U74" s="270">
        <f t="shared" si="11"/>
        <v>0.23543260741612712</v>
      </c>
      <c r="V74" s="65">
        <v>1699</v>
      </c>
      <c r="W74" s="66">
        <v>0</v>
      </c>
      <c r="X74" s="67">
        <f t="shared" si="25"/>
        <v>1299</v>
      </c>
      <c r="Y74" s="17">
        <f t="shared" si="26"/>
        <v>0.23543260741612712</v>
      </c>
      <c r="Z74" s="62">
        <v>1699</v>
      </c>
      <c r="AA74" s="63">
        <v>0</v>
      </c>
      <c r="AB74" s="64">
        <f t="shared" si="27"/>
        <v>1299</v>
      </c>
      <c r="AC74" s="15">
        <f t="shared" si="12"/>
        <v>0.23543260741612712</v>
      </c>
    </row>
    <row r="75" spans="1:29" s="5" customFormat="1" ht="12.75" customHeight="1">
      <c r="A75" s="289" t="s">
        <v>234</v>
      </c>
      <c r="B75" s="36" t="s">
        <v>92</v>
      </c>
      <c r="C75" s="165"/>
      <c r="D75" s="44" t="s">
        <v>361</v>
      </c>
      <c r="E75" s="37" t="s">
        <v>352</v>
      </c>
      <c r="F75" s="75">
        <v>1869</v>
      </c>
      <c r="G75" s="75">
        <v>1699</v>
      </c>
      <c r="H75" s="75">
        <v>0</v>
      </c>
      <c r="I75" s="120">
        <v>1379</v>
      </c>
      <c r="J75" s="142">
        <v>0</v>
      </c>
      <c r="K75" s="191">
        <f t="shared" si="0"/>
        <v>1379</v>
      </c>
      <c r="L75" s="203">
        <f t="shared" si="1"/>
        <v>0.1883460859329017</v>
      </c>
      <c r="M75" s="221">
        <v>1443</v>
      </c>
      <c r="N75" s="228">
        <f t="shared" si="22"/>
        <v>1298.7</v>
      </c>
      <c r="O75" s="217">
        <v>158</v>
      </c>
      <c r="P75" s="67">
        <f t="shared" si="23"/>
        <v>1221</v>
      </c>
      <c r="Q75" s="17">
        <f t="shared" si="21"/>
        <v>5.9829059829059859E-2</v>
      </c>
      <c r="R75" s="62">
        <v>1699</v>
      </c>
      <c r="S75" s="63">
        <v>0</v>
      </c>
      <c r="T75" s="64">
        <f t="shared" si="24"/>
        <v>1379</v>
      </c>
      <c r="U75" s="270">
        <f t="shared" si="11"/>
        <v>0.1883460859329017</v>
      </c>
      <c r="V75" s="65">
        <v>1699</v>
      </c>
      <c r="W75" s="66">
        <v>0</v>
      </c>
      <c r="X75" s="67">
        <f t="shared" si="25"/>
        <v>1379</v>
      </c>
      <c r="Y75" s="17">
        <f t="shared" si="26"/>
        <v>0.1883460859329017</v>
      </c>
      <c r="Z75" s="62">
        <v>1699</v>
      </c>
      <c r="AA75" s="63">
        <v>0</v>
      </c>
      <c r="AB75" s="64">
        <f t="shared" si="27"/>
        <v>1379</v>
      </c>
      <c r="AC75" s="15">
        <f t="shared" si="12"/>
        <v>0.1883460859329017</v>
      </c>
    </row>
    <row r="76" spans="1:29" s="5" customFormat="1" ht="12.75" customHeight="1">
      <c r="A76" s="289" t="s">
        <v>507</v>
      </c>
      <c r="B76" s="36" t="s">
        <v>92</v>
      </c>
      <c r="C76" s="165" t="s">
        <v>5</v>
      </c>
      <c r="D76" s="44">
        <v>3.12</v>
      </c>
      <c r="E76" s="37" t="s">
        <v>508</v>
      </c>
      <c r="F76" s="75">
        <v>1587</v>
      </c>
      <c r="G76" s="75">
        <v>1443</v>
      </c>
      <c r="H76" s="75">
        <v>0</v>
      </c>
      <c r="I76" s="120">
        <v>1188</v>
      </c>
      <c r="J76" s="142">
        <v>0</v>
      </c>
      <c r="K76" s="191">
        <f t="shared" si="0"/>
        <v>1188</v>
      </c>
      <c r="L76" s="203">
        <f t="shared" si="1"/>
        <v>0.17671517671517672</v>
      </c>
      <c r="M76" s="65">
        <v>1443</v>
      </c>
      <c r="N76" s="224">
        <v>1443</v>
      </c>
      <c r="O76" s="66">
        <v>0</v>
      </c>
      <c r="P76" s="67">
        <f t="shared" si="23"/>
        <v>1188</v>
      </c>
      <c r="Q76" s="17">
        <f t="shared" ref="Q76:Q87" si="28">(N76-P76)/N76</f>
        <v>0.17671517671517672</v>
      </c>
      <c r="R76" s="62">
        <v>1443</v>
      </c>
      <c r="S76" s="63">
        <v>0</v>
      </c>
      <c r="T76" s="64">
        <f t="shared" si="24"/>
        <v>1188</v>
      </c>
      <c r="U76" s="270">
        <f t="shared" si="11"/>
        <v>0.17671517671517672</v>
      </c>
      <c r="V76" s="221">
        <v>1299</v>
      </c>
      <c r="W76" s="66">
        <v>0</v>
      </c>
      <c r="X76" s="67">
        <f t="shared" si="25"/>
        <v>1188</v>
      </c>
      <c r="Y76" s="17">
        <f t="shared" si="26"/>
        <v>8.5450346420323328E-2</v>
      </c>
      <c r="Z76" s="221">
        <v>1299</v>
      </c>
      <c r="AA76" s="63">
        <v>0</v>
      </c>
      <c r="AB76" s="64">
        <f t="shared" si="27"/>
        <v>1188</v>
      </c>
      <c r="AC76" s="15">
        <f t="shared" si="12"/>
        <v>8.5450346420323328E-2</v>
      </c>
    </row>
    <row r="77" spans="1:29" s="5" customFormat="1" ht="12.75" customHeight="1">
      <c r="A77" s="289" t="s">
        <v>509</v>
      </c>
      <c r="B77" s="36" t="s">
        <v>92</v>
      </c>
      <c r="C77" s="165" t="s">
        <v>5</v>
      </c>
      <c r="D77" s="44">
        <v>3.12</v>
      </c>
      <c r="E77" s="37" t="s">
        <v>510</v>
      </c>
      <c r="F77" s="75">
        <v>1709</v>
      </c>
      <c r="G77" s="75">
        <v>1554</v>
      </c>
      <c r="H77" s="75">
        <v>0</v>
      </c>
      <c r="I77" s="120">
        <v>1280</v>
      </c>
      <c r="J77" s="142">
        <v>23</v>
      </c>
      <c r="K77" s="191">
        <f t="shared" si="0"/>
        <v>1257</v>
      </c>
      <c r="L77" s="203">
        <f t="shared" si="1"/>
        <v>0.19111969111969113</v>
      </c>
      <c r="M77" s="65">
        <v>1554</v>
      </c>
      <c r="N77" s="224">
        <v>1554</v>
      </c>
      <c r="O77" s="66">
        <v>0</v>
      </c>
      <c r="P77" s="67">
        <f t="shared" si="23"/>
        <v>1257</v>
      </c>
      <c r="Q77" s="17">
        <f t="shared" si="28"/>
        <v>0.19111969111969113</v>
      </c>
      <c r="R77" s="62">
        <v>1554</v>
      </c>
      <c r="S77" s="63">
        <v>0</v>
      </c>
      <c r="T77" s="64">
        <f t="shared" si="24"/>
        <v>1257</v>
      </c>
      <c r="U77" s="270">
        <f t="shared" si="11"/>
        <v>0.19111969111969113</v>
      </c>
      <c r="V77" s="221">
        <v>1399</v>
      </c>
      <c r="W77" s="66">
        <v>0</v>
      </c>
      <c r="X77" s="67">
        <f t="shared" si="25"/>
        <v>1257</v>
      </c>
      <c r="Y77" s="17">
        <f t="shared" si="26"/>
        <v>0.10150107219442459</v>
      </c>
      <c r="Z77" s="221">
        <v>1399</v>
      </c>
      <c r="AA77" s="63">
        <v>0</v>
      </c>
      <c r="AB77" s="64">
        <f t="shared" si="27"/>
        <v>1257</v>
      </c>
      <c r="AC77" s="15">
        <f t="shared" si="12"/>
        <v>0.10150107219442459</v>
      </c>
    </row>
    <row r="78" spans="1:29" s="5" customFormat="1" ht="12.75" customHeight="1">
      <c r="A78" s="289" t="s">
        <v>9</v>
      </c>
      <c r="B78" s="36" t="s">
        <v>92</v>
      </c>
      <c r="C78" s="4"/>
      <c r="D78" s="44">
        <v>3.12</v>
      </c>
      <c r="E78" s="37" t="s">
        <v>210</v>
      </c>
      <c r="F78" s="75">
        <v>1649</v>
      </c>
      <c r="G78" s="75">
        <v>1499</v>
      </c>
      <c r="H78" s="75">
        <v>0</v>
      </c>
      <c r="I78" s="120">
        <v>1182</v>
      </c>
      <c r="J78" s="142">
        <v>23</v>
      </c>
      <c r="K78" s="191">
        <f t="shared" si="0"/>
        <v>1159</v>
      </c>
      <c r="L78" s="203">
        <f t="shared" si="1"/>
        <v>0.2268178785857238</v>
      </c>
      <c r="M78" s="221">
        <v>1332</v>
      </c>
      <c r="N78" s="228">
        <f t="shared" si="22"/>
        <v>1198.8</v>
      </c>
      <c r="O78" s="217">
        <v>130</v>
      </c>
      <c r="P78" s="67">
        <f t="shared" si="23"/>
        <v>1029</v>
      </c>
      <c r="Q78" s="17">
        <f t="shared" si="28"/>
        <v>0.14164164164164161</v>
      </c>
      <c r="R78" s="62">
        <v>1499</v>
      </c>
      <c r="S78" s="63">
        <v>0</v>
      </c>
      <c r="T78" s="64">
        <f t="shared" si="24"/>
        <v>1159</v>
      </c>
      <c r="U78" s="270">
        <f t="shared" si="11"/>
        <v>0.2268178785857238</v>
      </c>
      <c r="V78" s="65">
        <v>1499</v>
      </c>
      <c r="W78" s="66">
        <v>0</v>
      </c>
      <c r="X78" s="67">
        <f t="shared" si="25"/>
        <v>1159</v>
      </c>
      <c r="Y78" s="17">
        <f t="shared" si="26"/>
        <v>0.2268178785857238</v>
      </c>
      <c r="Z78" s="62">
        <v>1499</v>
      </c>
      <c r="AA78" s="63">
        <v>0</v>
      </c>
      <c r="AB78" s="64">
        <f t="shared" si="27"/>
        <v>1159</v>
      </c>
      <c r="AC78" s="15">
        <f t="shared" si="12"/>
        <v>0.2268178785857238</v>
      </c>
    </row>
    <row r="79" spans="1:29" s="5" customFormat="1" ht="12.75" customHeight="1">
      <c r="A79" s="289" t="s">
        <v>511</v>
      </c>
      <c r="B79" s="36" t="s">
        <v>92</v>
      </c>
      <c r="C79" s="165" t="s">
        <v>5</v>
      </c>
      <c r="D79" s="44">
        <v>3.12</v>
      </c>
      <c r="E79" s="37" t="s">
        <v>512</v>
      </c>
      <c r="F79" s="75">
        <v>1587</v>
      </c>
      <c r="G79" s="75">
        <v>1443</v>
      </c>
      <c r="H79" s="75">
        <v>0</v>
      </c>
      <c r="I79" s="120">
        <v>1188</v>
      </c>
      <c r="J79" s="142">
        <v>0</v>
      </c>
      <c r="K79" s="191">
        <f t="shared" si="0"/>
        <v>1188</v>
      </c>
      <c r="L79" s="203">
        <f t="shared" si="1"/>
        <v>0.17671517671517672</v>
      </c>
      <c r="M79" s="65">
        <v>1443</v>
      </c>
      <c r="N79" s="224">
        <v>1443</v>
      </c>
      <c r="O79" s="66">
        <v>0</v>
      </c>
      <c r="P79" s="67">
        <f t="shared" si="23"/>
        <v>1188</v>
      </c>
      <c r="Q79" s="17">
        <f t="shared" si="28"/>
        <v>0.17671517671517672</v>
      </c>
      <c r="R79" s="62">
        <v>1443</v>
      </c>
      <c r="S79" s="63">
        <v>0</v>
      </c>
      <c r="T79" s="64">
        <f t="shared" si="24"/>
        <v>1188</v>
      </c>
      <c r="U79" s="270">
        <f t="shared" si="11"/>
        <v>0.17671517671517672</v>
      </c>
      <c r="V79" s="221">
        <v>1299</v>
      </c>
      <c r="W79" s="66">
        <v>0</v>
      </c>
      <c r="X79" s="67">
        <f t="shared" si="25"/>
        <v>1188</v>
      </c>
      <c r="Y79" s="17">
        <f t="shared" si="26"/>
        <v>8.5450346420323328E-2</v>
      </c>
      <c r="Z79" s="221">
        <v>1299</v>
      </c>
      <c r="AA79" s="63">
        <v>0</v>
      </c>
      <c r="AB79" s="64">
        <f t="shared" si="27"/>
        <v>1188</v>
      </c>
      <c r="AC79" s="15">
        <f t="shared" si="12"/>
        <v>8.5450346420323328E-2</v>
      </c>
    </row>
    <row r="80" spans="1:29" s="5" customFormat="1" ht="12.75" customHeight="1">
      <c r="A80" s="289" t="s">
        <v>513</v>
      </c>
      <c r="B80" s="36" t="s">
        <v>92</v>
      </c>
      <c r="C80" s="165" t="s">
        <v>5</v>
      </c>
      <c r="D80" s="44">
        <v>3.12</v>
      </c>
      <c r="E80" s="37" t="s">
        <v>514</v>
      </c>
      <c r="F80" s="75">
        <v>1587</v>
      </c>
      <c r="G80" s="75">
        <v>1443</v>
      </c>
      <c r="H80" s="75">
        <v>0</v>
      </c>
      <c r="I80" s="120">
        <v>1188</v>
      </c>
      <c r="J80" s="142">
        <v>0</v>
      </c>
      <c r="K80" s="191">
        <f t="shared" si="0"/>
        <v>1188</v>
      </c>
      <c r="L80" s="203">
        <f t="shared" si="1"/>
        <v>0.17671517671517672</v>
      </c>
      <c r="M80" s="65">
        <v>1443</v>
      </c>
      <c r="N80" s="224">
        <v>1443</v>
      </c>
      <c r="O80" s="66">
        <v>0</v>
      </c>
      <c r="P80" s="67">
        <f t="shared" si="23"/>
        <v>1188</v>
      </c>
      <c r="Q80" s="17">
        <f t="shared" si="28"/>
        <v>0.17671517671517672</v>
      </c>
      <c r="R80" s="62">
        <v>1443</v>
      </c>
      <c r="S80" s="63">
        <v>0</v>
      </c>
      <c r="T80" s="64">
        <f t="shared" si="24"/>
        <v>1188</v>
      </c>
      <c r="U80" s="270">
        <f t="shared" si="11"/>
        <v>0.17671517671517672</v>
      </c>
      <c r="V80" s="221">
        <v>1299</v>
      </c>
      <c r="W80" s="66">
        <v>0</v>
      </c>
      <c r="X80" s="67">
        <f t="shared" si="25"/>
        <v>1188</v>
      </c>
      <c r="Y80" s="17">
        <f t="shared" si="26"/>
        <v>8.5450346420323328E-2</v>
      </c>
      <c r="Z80" s="221">
        <v>1299</v>
      </c>
      <c r="AA80" s="63">
        <v>0</v>
      </c>
      <c r="AB80" s="64">
        <f t="shared" si="27"/>
        <v>1188</v>
      </c>
      <c r="AC80" s="15">
        <f t="shared" si="12"/>
        <v>8.5450346420323328E-2</v>
      </c>
    </row>
    <row r="81" spans="1:29" s="5" customFormat="1" ht="12.75" customHeight="1">
      <c r="A81" s="289" t="s">
        <v>515</v>
      </c>
      <c r="B81" s="36" t="s">
        <v>92</v>
      </c>
      <c r="C81" s="165" t="s">
        <v>5</v>
      </c>
      <c r="D81" s="44">
        <v>3.12</v>
      </c>
      <c r="E81" s="37" t="s">
        <v>516</v>
      </c>
      <c r="F81" s="75">
        <v>2199</v>
      </c>
      <c r="G81" s="75">
        <v>1999</v>
      </c>
      <c r="H81" s="75">
        <v>0</v>
      </c>
      <c r="I81" s="120">
        <v>1646</v>
      </c>
      <c r="J81" s="142">
        <v>53</v>
      </c>
      <c r="K81" s="191">
        <f t="shared" si="0"/>
        <v>1593</v>
      </c>
      <c r="L81" s="203">
        <f t="shared" si="1"/>
        <v>0.20310155077538769</v>
      </c>
      <c r="M81" s="65">
        <v>1999</v>
      </c>
      <c r="N81" s="224">
        <v>1999</v>
      </c>
      <c r="O81" s="66">
        <v>0</v>
      </c>
      <c r="P81" s="67">
        <f t="shared" si="23"/>
        <v>1593</v>
      </c>
      <c r="Q81" s="17">
        <f t="shared" si="28"/>
        <v>0.20310155077538769</v>
      </c>
      <c r="R81" s="62">
        <v>1999</v>
      </c>
      <c r="S81" s="63">
        <v>0</v>
      </c>
      <c r="T81" s="64">
        <f t="shared" si="24"/>
        <v>1593</v>
      </c>
      <c r="U81" s="270">
        <f t="shared" si="11"/>
        <v>0.20310155077538769</v>
      </c>
      <c r="V81" s="221">
        <v>1799</v>
      </c>
      <c r="W81" s="66">
        <v>0</v>
      </c>
      <c r="X81" s="67">
        <f t="shared" si="25"/>
        <v>1593</v>
      </c>
      <c r="Y81" s="17">
        <f t="shared" si="26"/>
        <v>0.11450806003335186</v>
      </c>
      <c r="Z81" s="221">
        <v>1799</v>
      </c>
      <c r="AA81" s="63">
        <v>0</v>
      </c>
      <c r="AB81" s="64">
        <f t="shared" si="27"/>
        <v>1593</v>
      </c>
      <c r="AC81" s="15">
        <f t="shared" si="12"/>
        <v>0.11450806003335186</v>
      </c>
    </row>
    <row r="82" spans="1:29" s="5" customFormat="1" ht="12.75" customHeight="1">
      <c r="A82" s="289" t="s">
        <v>11</v>
      </c>
      <c r="B82" s="36" t="s">
        <v>92</v>
      </c>
      <c r="C82" s="4"/>
      <c r="D82" s="44">
        <v>3.12</v>
      </c>
      <c r="E82" s="37" t="s">
        <v>283</v>
      </c>
      <c r="F82" s="75">
        <v>2089</v>
      </c>
      <c r="G82" s="75">
        <v>1899</v>
      </c>
      <c r="H82" s="75">
        <v>0</v>
      </c>
      <c r="I82" s="120">
        <v>1498</v>
      </c>
      <c r="J82" s="142">
        <v>53</v>
      </c>
      <c r="K82" s="191">
        <f t="shared" si="0"/>
        <v>1445</v>
      </c>
      <c r="L82" s="203">
        <f t="shared" si="1"/>
        <v>0.23907319641916799</v>
      </c>
      <c r="M82" s="65">
        <v>1899</v>
      </c>
      <c r="N82" s="224">
        <f t="shared" si="22"/>
        <v>1709.1</v>
      </c>
      <c r="O82" s="66">
        <v>0</v>
      </c>
      <c r="P82" s="67">
        <f t="shared" si="23"/>
        <v>1445</v>
      </c>
      <c r="Q82" s="17">
        <f t="shared" si="28"/>
        <v>0.15452577379907551</v>
      </c>
      <c r="R82" s="62">
        <v>1899</v>
      </c>
      <c r="S82" s="63">
        <v>0</v>
      </c>
      <c r="T82" s="64">
        <f t="shared" si="24"/>
        <v>1445</v>
      </c>
      <c r="U82" s="270">
        <f t="shared" si="11"/>
        <v>0.23907319641916799</v>
      </c>
      <c r="V82" s="65">
        <v>1899</v>
      </c>
      <c r="W82" s="66">
        <v>0</v>
      </c>
      <c r="X82" s="67">
        <f t="shared" si="25"/>
        <v>1445</v>
      </c>
      <c r="Y82" s="17">
        <f t="shared" si="26"/>
        <v>0.23907319641916799</v>
      </c>
      <c r="Z82" s="62">
        <v>1899</v>
      </c>
      <c r="AA82" s="63">
        <v>0</v>
      </c>
      <c r="AB82" s="64">
        <f t="shared" si="27"/>
        <v>1445</v>
      </c>
      <c r="AC82" s="15">
        <f t="shared" si="12"/>
        <v>0.23907319641916799</v>
      </c>
    </row>
    <row r="83" spans="1:29" s="5" customFormat="1" ht="12.75" customHeight="1">
      <c r="A83" s="289" t="s">
        <v>517</v>
      </c>
      <c r="B83" s="36" t="s">
        <v>92</v>
      </c>
      <c r="C83" s="165" t="s">
        <v>5</v>
      </c>
      <c r="D83" s="44">
        <v>3.12</v>
      </c>
      <c r="E83" s="37" t="s">
        <v>516</v>
      </c>
      <c r="F83" s="75">
        <v>2077</v>
      </c>
      <c r="G83" s="75">
        <v>1888</v>
      </c>
      <c r="H83" s="75">
        <v>0</v>
      </c>
      <c r="I83" s="120">
        <v>1556</v>
      </c>
      <c r="J83" s="142">
        <v>51</v>
      </c>
      <c r="K83" s="191">
        <f t="shared" si="0"/>
        <v>1505</v>
      </c>
      <c r="L83" s="203">
        <f t="shared" si="1"/>
        <v>0.20286016949152541</v>
      </c>
      <c r="M83" s="65">
        <v>1888</v>
      </c>
      <c r="N83" s="224">
        <v>1888</v>
      </c>
      <c r="O83" s="66">
        <v>0</v>
      </c>
      <c r="P83" s="67">
        <f t="shared" si="23"/>
        <v>1505</v>
      </c>
      <c r="Q83" s="17">
        <f t="shared" si="28"/>
        <v>0.20286016949152541</v>
      </c>
      <c r="R83" s="62">
        <v>1888</v>
      </c>
      <c r="S83" s="63">
        <v>0</v>
      </c>
      <c r="T83" s="64">
        <f t="shared" si="24"/>
        <v>1505</v>
      </c>
      <c r="U83" s="270">
        <f t="shared" si="11"/>
        <v>0.20286016949152541</v>
      </c>
      <c r="V83" s="221">
        <v>1699</v>
      </c>
      <c r="W83" s="66">
        <v>0</v>
      </c>
      <c r="X83" s="67">
        <f t="shared" si="25"/>
        <v>1505</v>
      </c>
      <c r="Y83" s="17">
        <f t="shared" si="26"/>
        <v>0.11418481459682166</v>
      </c>
      <c r="Z83" s="221">
        <v>1699</v>
      </c>
      <c r="AA83" s="63">
        <v>0</v>
      </c>
      <c r="AB83" s="64">
        <f t="shared" si="27"/>
        <v>1505</v>
      </c>
      <c r="AC83" s="15">
        <f t="shared" si="12"/>
        <v>0.11418481459682166</v>
      </c>
    </row>
    <row r="84" spans="1:29" s="5" customFormat="1" ht="12.75" customHeight="1">
      <c r="A84" s="289" t="s">
        <v>10</v>
      </c>
      <c r="B84" s="36" t="s">
        <v>92</v>
      </c>
      <c r="C84" s="4"/>
      <c r="D84" s="44">
        <v>3.12</v>
      </c>
      <c r="E84" s="37" t="s">
        <v>283</v>
      </c>
      <c r="F84" s="75">
        <v>1979</v>
      </c>
      <c r="G84" s="75">
        <v>1799</v>
      </c>
      <c r="H84" s="75">
        <v>0</v>
      </c>
      <c r="I84" s="120">
        <v>1419</v>
      </c>
      <c r="J84" s="142">
        <v>51</v>
      </c>
      <c r="K84" s="191">
        <f t="shared" si="0"/>
        <v>1368</v>
      </c>
      <c r="L84" s="203">
        <f t="shared" si="1"/>
        <v>0.23957754307948861</v>
      </c>
      <c r="M84" s="65">
        <v>1799</v>
      </c>
      <c r="N84" s="224">
        <f t="shared" si="22"/>
        <v>1619.1</v>
      </c>
      <c r="O84" s="66">
        <v>0</v>
      </c>
      <c r="P84" s="67">
        <f t="shared" si="23"/>
        <v>1368</v>
      </c>
      <c r="Q84" s="17">
        <f t="shared" si="28"/>
        <v>0.15508615897720951</v>
      </c>
      <c r="R84" s="62">
        <v>1799</v>
      </c>
      <c r="S84" s="63">
        <v>0</v>
      </c>
      <c r="T84" s="64">
        <f t="shared" si="24"/>
        <v>1368</v>
      </c>
      <c r="U84" s="270">
        <f t="shared" si="11"/>
        <v>0.23957754307948861</v>
      </c>
      <c r="V84" s="65">
        <v>1799</v>
      </c>
      <c r="W84" s="66">
        <v>0</v>
      </c>
      <c r="X84" s="67">
        <f t="shared" si="25"/>
        <v>1368</v>
      </c>
      <c r="Y84" s="17">
        <f t="shared" si="26"/>
        <v>0.23957754307948861</v>
      </c>
      <c r="Z84" s="62">
        <v>1799</v>
      </c>
      <c r="AA84" s="63">
        <v>0</v>
      </c>
      <c r="AB84" s="64">
        <f t="shared" si="27"/>
        <v>1368</v>
      </c>
      <c r="AC84" s="15">
        <f t="shared" si="12"/>
        <v>0.23957754307948861</v>
      </c>
    </row>
    <row r="85" spans="1:29" s="5" customFormat="1" ht="12.75" customHeight="1">
      <c r="A85" s="289" t="s">
        <v>518</v>
      </c>
      <c r="B85" s="36" t="s">
        <v>92</v>
      </c>
      <c r="C85" s="165" t="s">
        <v>5</v>
      </c>
      <c r="D85" s="44">
        <v>3.12</v>
      </c>
      <c r="E85" s="37" t="s">
        <v>519</v>
      </c>
      <c r="F85" s="75">
        <v>2199</v>
      </c>
      <c r="G85" s="75">
        <v>1999</v>
      </c>
      <c r="H85" s="75">
        <v>0</v>
      </c>
      <c r="I85" s="120">
        <v>1646</v>
      </c>
      <c r="J85" s="142">
        <v>0</v>
      </c>
      <c r="K85" s="191">
        <f>IFERROR(I85-J85,I85)</f>
        <v>1646</v>
      </c>
      <c r="L85" s="203">
        <f>IFERROR((G85-K85)/G85, " ")</f>
        <v>0.17658829414707353</v>
      </c>
      <c r="M85" s="65">
        <v>1999</v>
      </c>
      <c r="N85" s="224">
        <v>1999</v>
      </c>
      <c r="O85" s="66">
        <v>0</v>
      </c>
      <c r="P85" s="67">
        <f t="shared" si="23"/>
        <v>1646</v>
      </c>
      <c r="Q85" s="17">
        <f t="shared" si="28"/>
        <v>0.17658829414707353</v>
      </c>
      <c r="R85" s="62">
        <v>1999</v>
      </c>
      <c r="S85" s="63">
        <v>0</v>
      </c>
      <c r="T85" s="64">
        <f t="shared" si="24"/>
        <v>1646</v>
      </c>
      <c r="U85" s="270">
        <f>(R85-T85)/R85</f>
        <v>0.17658829414707353</v>
      </c>
      <c r="V85" s="221">
        <v>1799</v>
      </c>
      <c r="W85" s="66">
        <v>0</v>
      </c>
      <c r="X85" s="67">
        <f t="shared" si="25"/>
        <v>1646</v>
      </c>
      <c r="Y85" s="17">
        <f>(V85-X85)/V85</f>
        <v>8.5047248471372988E-2</v>
      </c>
      <c r="Z85" s="221">
        <v>1799</v>
      </c>
      <c r="AA85" s="63">
        <v>0</v>
      </c>
      <c r="AB85" s="64">
        <f t="shared" si="27"/>
        <v>1646</v>
      </c>
      <c r="AC85" s="15">
        <f>(Z85-AB85)/Z85</f>
        <v>8.5047248471372988E-2</v>
      </c>
    </row>
    <row r="86" spans="1:29" s="5" customFormat="1" ht="12.75" customHeight="1">
      <c r="A86" s="289" t="s">
        <v>520</v>
      </c>
      <c r="B86" s="36" t="s">
        <v>92</v>
      </c>
      <c r="C86" s="165" t="s">
        <v>5</v>
      </c>
      <c r="D86" s="44">
        <v>3.12</v>
      </c>
      <c r="E86" s="37" t="s">
        <v>519</v>
      </c>
      <c r="F86" s="75">
        <v>2077</v>
      </c>
      <c r="G86" s="75">
        <v>1888</v>
      </c>
      <c r="H86" s="75">
        <v>0</v>
      </c>
      <c r="I86" s="120">
        <v>1555</v>
      </c>
      <c r="J86" s="142">
        <v>0</v>
      </c>
      <c r="K86" s="191">
        <f>IFERROR(I86-J86,I86)</f>
        <v>1555</v>
      </c>
      <c r="L86" s="203">
        <f>IFERROR((G86-K86)/G86, " ")</f>
        <v>0.1763771186440678</v>
      </c>
      <c r="M86" s="65">
        <v>1888</v>
      </c>
      <c r="N86" s="224">
        <v>1888</v>
      </c>
      <c r="O86" s="66">
        <v>0</v>
      </c>
      <c r="P86" s="67">
        <f t="shared" si="23"/>
        <v>1555</v>
      </c>
      <c r="Q86" s="17">
        <f t="shared" si="28"/>
        <v>0.1763771186440678</v>
      </c>
      <c r="R86" s="62">
        <v>1888</v>
      </c>
      <c r="S86" s="63">
        <v>0</v>
      </c>
      <c r="T86" s="64">
        <f t="shared" si="24"/>
        <v>1555</v>
      </c>
      <c r="U86" s="270">
        <f>(R86-T86)/R86</f>
        <v>0.1763771186440678</v>
      </c>
      <c r="V86" s="221">
        <v>1699</v>
      </c>
      <c r="W86" s="66">
        <v>0</v>
      </c>
      <c r="X86" s="67">
        <f t="shared" si="25"/>
        <v>1555</v>
      </c>
      <c r="Y86" s="17">
        <f>(V86-X86)/V86</f>
        <v>8.4755738669805764E-2</v>
      </c>
      <c r="Z86" s="221">
        <v>1699</v>
      </c>
      <c r="AA86" s="63">
        <v>0</v>
      </c>
      <c r="AB86" s="64">
        <f t="shared" si="27"/>
        <v>1555</v>
      </c>
      <c r="AC86" s="15">
        <f>(Z86-AB86)/Z86</f>
        <v>8.4755738669805764E-2</v>
      </c>
    </row>
    <row r="87" spans="1:29" s="5" customFormat="1" ht="12.75" customHeight="1" thickBot="1">
      <c r="A87" s="293" t="s">
        <v>13</v>
      </c>
      <c r="B87" s="144" t="s">
        <v>92</v>
      </c>
      <c r="C87" s="137"/>
      <c r="D87" s="145">
        <v>3.12</v>
      </c>
      <c r="E87" s="138" t="s">
        <v>284</v>
      </c>
      <c r="F87" s="75">
        <v>2419</v>
      </c>
      <c r="G87" s="75">
        <v>2199</v>
      </c>
      <c r="H87" s="75">
        <v>0</v>
      </c>
      <c r="I87" s="120">
        <v>1734</v>
      </c>
      <c r="J87" s="142">
        <v>0</v>
      </c>
      <c r="K87" s="194">
        <f t="shared" si="0"/>
        <v>1734</v>
      </c>
      <c r="L87" s="213">
        <f t="shared" si="1"/>
        <v>0.21145975443383355</v>
      </c>
      <c r="M87" s="66">
        <v>2199</v>
      </c>
      <c r="N87" s="66">
        <f t="shared" si="22"/>
        <v>1979.1</v>
      </c>
      <c r="O87" s="66">
        <v>0</v>
      </c>
      <c r="P87" s="67">
        <f t="shared" si="23"/>
        <v>1734</v>
      </c>
      <c r="Q87" s="17">
        <f t="shared" si="28"/>
        <v>0.12384417159314837</v>
      </c>
      <c r="R87" s="63">
        <v>2199</v>
      </c>
      <c r="S87" s="63">
        <v>0</v>
      </c>
      <c r="T87" s="64">
        <f t="shared" si="24"/>
        <v>1734</v>
      </c>
      <c r="U87" s="272">
        <f t="shared" si="11"/>
        <v>0.21145975443383355</v>
      </c>
      <c r="V87" s="65">
        <v>2199</v>
      </c>
      <c r="W87" s="66">
        <v>0</v>
      </c>
      <c r="X87" s="67">
        <f t="shared" si="25"/>
        <v>1734</v>
      </c>
      <c r="Y87" s="17">
        <f t="shared" si="26"/>
        <v>0.21145975443383355</v>
      </c>
      <c r="Z87" s="62">
        <v>2199</v>
      </c>
      <c r="AA87" s="63">
        <v>0</v>
      </c>
      <c r="AB87" s="64">
        <f t="shared" si="27"/>
        <v>1734</v>
      </c>
      <c r="AC87" s="16">
        <f t="shared" ref="AC87:AC100" si="29">(Z87-AB87)/Z87</f>
        <v>0.21145975443383355</v>
      </c>
    </row>
    <row r="88" spans="1:29" s="5" customFormat="1" ht="12.75" customHeight="1">
      <c r="A88" s="292" t="s">
        <v>448</v>
      </c>
      <c r="B88" s="149" t="s">
        <v>94</v>
      </c>
      <c r="C88" s="150"/>
      <c r="D88" s="151">
        <v>0.71</v>
      </c>
      <c r="E88" s="152" t="s">
        <v>449</v>
      </c>
      <c r="F88" s="153">
        <v>934</v>
      </c>
      <c r="G88" s="153">
        <v>849</v>
      </c>
      <c r="H88" s="153">
        <v>0</v>
      </c>
      <c r="I88" s="134">
        <v>670</v>
      </c>
      <c r="J88" s="154">
        <v>0</v>
      </c>
      <c r="K88" s="154">
        <f>IFERROR(I88-J88,I88)</f>
        <v>670</v>
      </c>
      <c r="L88" s="206">
        <f>IFERROR((G88-K88)/G88, " ")</f>
        <v>0.21083627797408716</v>
      </c>
      <c r="M88" s="223">
        <v>849</v>
      </c>
      <c r="N88" s="223">
        <f t="shared" si="22"/>
        <v>764.1</v>
      </c>
      <c r="O88" s="160">
        <v>0</v>
      </c>
      <c r="P88" s="161">
        <f t="shared" si="23"/>
        <v>670</v>
      </c>
      <c r="Q88" s="162">
        <f t="shared" si="21"/>
        <v>0.12315141997120799</v>
      </c>
      <c r="R88" s="249">
        <v>849</v>
      </c>
      <c r="S88" s="156">
        <v>0</v>
      </c>
      <c r="T88" s="157">
        <f t="shared" si="24"/>
        <v>670</v>
      </c>
      <c r="U88" s="271">
        <f t="shared" ref="U88:U100" si="30">(R88-T88)/R88</f>
        <v>0.21083627797408716</v>
      </c>
      <c r="V88" s="159">
        <v>849</v>
      </c>
      <c r="W88" s="160">
        <v>0</v>
      </c>
      <c r="X88" s="161">
        <f t="shared" si="25"/>
        <v>670</v>
      </c>
      <c r="Y88" s="162">
        <f t="shared" si="26"/>
        <v>0.21083627797408716</v>
      </c>
      <c r="Z88" s="155">
        <v>849</v>
      </c>
      <c r="AA88" s="156">
        <v>0</v>
      </c>
      <c r="AB88" s="157">
        <f t="shared" si="27"/>
        <v>670</v>
      </c>
      <c r="AC88" s="158">
        <f t="shared" si="29"/>
        <v>0.21083627797408716</v>
      </c>
    </row>
    <row r="89" spans="1:29" s="5" customFormat="1" ht="12.75" customHeight="1">
      <c r="A89" s="291" t="s">
        <v>450</v>
      </c>
      <c r="B89" s="33" t="s">
        <v>94</v>
      </c>
      <c r="C89" s="165" t="s">
        <v>5</v>
      </c>
      <c r="D89" s="46">
        <v>0.71</v>
      </c>
      <c r="E89" s="7" t="s">
        <v>451</v>
      </c>
      <c r="F89" s="77">
        <v>769</v>
      </c>
      <c r="G89" s="77">
        <v>699</v>
      </c>
      <c r="H89" s="77">
        <v>599</v>
      </c>
      <c r="I89" s="122">
        <v>515</v>
      </c>
      <c r="J89" s="143">
        <v>0</v>
      </c>
      <c r="K89" s="143">
        <f t="shared" ref="K89:K94" si="31">IFERROR(I89-J89,I89)</f>
        <v>515</v>
      </c>
      <c r="L89" s="205">
        <f t="shared" ref="L89:L94" si="32">IFERROR((G89-K89)/G89, " ")</f>
        <v>0.26323319027181691</v>
      </c>
      <c r="M89" s="229">
        <v>588</v>
      </c>
      <c r="N89" s="229">
        <f t="shared" si="22"/>
        <v>529.20000000000005</v>
      </c>
      <c r="O89" s="216">
        <v>10</v>
      </c>
      <c r="P89" s="98">
        <f t="shared" si="23"/>
        <v>505</v>
      </c>
      <c r="Q89" s="19">
        <f t="shared" si="21"/>
        <v>4.57294028722601E-2</v>
      </c>
      <c r="R89" s="250">
        <v>699</v>
      </c>
      <c r="S89" s="94">
        <v>0</v>
      </c>
      <c r="T89" s="97">
        <f t="shared" si="24"/>
        <v>515</v>
      </c>
      <c r="U89" s="273">
        <f t="shared" si="30"/>
        <v>0.26323319027181691</v>
      </c>
      <c r="V89" s="95">
        <v>699</v>
      </c>
      <c r="W89" s="96">
        <v>0</v>
      </c>
      <c r="X89" s="98">
        <f t="shared" si="25"/>
        <v>515</v>
      </c>
      <c r="Y89" s="19">
        <f t="shared" si="26"/>
        <v>0.26323319027181691</v>
      </c>
      <c r="Z89" s="93">
        <v>699</v>
      </c>
      <c r="AA89" s="94">
        <v>0</v>
      </c>
      <c r="AB89" s="97">
        <f t="shared" si="27"/>
        <v>515</v>
      </c>
      <c r="AC89" s="14">
        <f t="shared" si="29"/>
        <v>0.26323319027181691</v>
      </c>
    </row>
    <row r="90" spans="1:29" s="5" customFormat="1" ht="12.75" customHeight="1">
      <c r="A90" s="289" t="s">
        <v>184</v>
      </c>
      <c r="B90" s="36" t="s">
        <v>94</v>
      </c>
      <c r="C90" s="163" t="s">
        <v>452</v>
      </c>
      <c r="D90" s="44">
        <v>0.71</v>
      </c>
      <c r="E90" s="37" t="s">
        <v>285</v>
      </c>
      <c r="F90" s="75">
        <v>824</v>
      </c>
      <c r="G90" s="75">
        <v>749</v>
      </c>
      <c r="H90" s="75">
        <v>0</v>
      </c>
      <c r="I90" s="120">
        <v>546</v>
      </c>
      <c r="J90" s="142">
        <v>11</v>
      </c>
      <c r="K90" s="142">
        <f t="shared" si="31"/>
        <v>535</v>
      </c>
      <c r="L90" s="203">
        <f t="shared" si="32"/>
        <v>0.2857142857142857</v>
      </c>
      <c r="M90" s="224">
        <v>749</v>
      </c>
      <c r="N90" s="224">
        <f t="shared" si="22"/>
        <v>674.1</v>
      </c>
      <c r="O90" s="66">
        <v>0</v>
      </c>
      <c r="P90" s="67">
        <f t="shared" si="23"/>
        <v>535</v>
      </c>
      <c r="Q90" s="17">
        <f t="shared" si="21"/>
        <v>0.20634920634920637</v>
      </c>
      <c r="R90" s="247">
        <v>749</v>
      </c>
      <c r="S90" s="63">
        <v>0</v>
      </c>
      <c r="T90" s="64">
        <f t="shared" si="24"/>
        <v>535</v>
      </c>
      <c r="U90" s="270">
        <f t="shared" si="30"/>
        <v>0.2857142857142857</v>
      </c>
      <c r="V90" s="65">
        <v>749</v>
      </c>
      <c r="W90" s="66">
        <v>0</v>
      </c>
      <c r="X90" s="67">
        <f t="shared" si="25"/>
        <v>535</v>
      </c>
      <c r="Y90" s="17">
        <f t="shared" si="26"/>
        <v>0.2857142857142857</v>
      </c>
      <c r="Z90" s="62">
        <v>749</v>
      </c>
      <c r="AA90" s="63">
        <v>0</v>
      </c>
      <c r="AB90" s="64">
        <f t="shared" si="27"/>
        <v>535</v>
      </c>
      <c r="AC90" s="15">
        <f t="shared" si="29"/>
        <v>0.2857142857142857</v>
      </c>
    </row>
    <row r="91" spans="1:29" s="5" customFormat="1" ht="12.75" customHeight="1">
      <c r="A91" s="289" t="s">
        <v>453</v>
      </c>
      <c r="B91" s="36" t="s">
        <v>94</v>
      </c>
      <c r="C91" s="165" t="s">
        <v>5</v>
      </c>
      <c r="D91" s="44">
        <v>0.71</v>
      </c>
      <c r="E91" s="37" t="s">
        <v>454</v>
      </c>
      <c r="F91" s="75">
        <v>769</v>
      </c>
      <c r="G91" s="75">
        <v>699</v>
      </c>
      <c r="H91" s="75">
        <v>599</v>
      </c>
      <c r="I91" s="120">
        <v>504</v>
      </c>
      <c r="J91" s="142">
        <v>0</v>
      </c>
      <c r="K91" s="142">
        <f t="shared" si="31"/>
        <v>504</v>
      </c>
      <c r="L91" s="203">
        <f t="shared" si="32"/>
        <v>0.27896995708154504</v>
      </c>
      <c r="M91" s="224">
        <v>699</v>
      </c>
      <c r="N91" s="224">
        <f t="shared" si="22"/>
        <v>629.1</v>
      </c>
      <c r="O91" s="66">
        <v>0</v>
      </c>
      <c r="P91" s="67">
        <f t="shared" si="23"/>
        <v>504</v>
      </c>
      <c r="Q91" s="17">
        <f t="shared" si="21"/>
        <v>0.19885550786838344</v>
      </c>
      <c r="R91" s="247">
        <v>699</v>
      </c>
      <c r="S91" s="63">
        <v>0</v>
      </c>
      <c r="T91" s="64">
        <f t="shared" si="24"/>
        <v>504</v>
      </c>
      <c r="U91" s="270">
        <f t="shared" si="30"/>
        <v>0.27896995708154504</v>
      </c>
      <c r="V91" s="65">
        <v>699</v>
      </c>
      <c r="W91" s="66">
        <v>0</v>
      </c>
      <c r="X91" s="67">
        <f t="shared" si="25"/>
        <v>504</v>
      </c>
      <c r="Y91" s="17">
        <f t="shared" si="26"/>
        <v>0.27896995708154504</v>
      </c>
      <c r="Z91" s="62">
        <v>699</v>
      </c>
      <c r="AA91" s="63">
        <v>0</v>
      </c>
      <c r="AB91" s="64">
        <f t="shared" si="27"/>
        <v>504</v>
      </c>
      <c r="AC91" s="15">
        <f t="shared" si="29"/>
        <v>0.27896995708154504</v>
      </c>
    </row>
    <row r="92" spans="1:29" s="5" customFormat="1" ht="12.75" customHeight="1">
      <c r="A92" s="289" t="s">
        <v>455</v>
      </c>
      <c r="B92" s="36" t="s">
        <v>94</v>
      </c>
      <c r="C92" s="165" t="s">
        <v>5</v>
      </c>
      <c r="D92" s="44">
        <v>0.71</v>
      </c>
      <c r="E92" s="37" t="s">
        <v>456</v>
      </c>
      <c r="F92" s="75">
        <v>934</v>
      </c>
      <c r="G92" s="75">
        <v>849</v>
      </c>
      <c r="H92" s="75">
        <v>749</v>
      </c>
      <c r="I92" s="120">
        <v>629</v>
      </c>
      <c r="J92" s="142">
        <v>12</v>
      </c>
      <c r="K92" s="142">
        <f t="shared" si="31"/>
        <v>617</v>
      </c>
      <c r="L92" s="203">
        <f t="shared" si="32"/>
        <v>0.27326266195524146</v>
      </c>
      <c r="M92" s="228">
        <v>832</v>
      </c>
      <c r="N92" s="228">
        <f t="shared" si="22"/>
        <v>748.8</v>
      </c>
      <c r="O92" s="66">
        <v>0</v>
      </c>
      <c r="P92" s="67">
        <f t="shared" si="23"/>
        <v>617</v>
      </c>
      <c r="Q92" s="17">
        <f t="shared" si="21"/>
        <v>0.17601495726495722</v>
      </c>
      <c r="R92" s="247">
        <v>849</v>
      </c>
      <c r="S92" s="63">
        <v>0</v>
      </c>
      <c r="T92" s="64">
        <f t="shared" si="24"/>
        <v>617</v>
      </c>
      <c r="U92" s="270">
        <f t="shared" si="30"/>
        <v>0.27326266195524146</v>
      </c>
      <c r="V92" s="65">
        <v>849</v>
      </c>
      <c r="W92" s="66">
        <v>0</v>
      </c>
      <c r="X92" s="67">
        <f t="shared" si="25"/>
        <v>617</v>
      </c>
      <c r="Y92" s="17">
        <f t="shared" si="26"/>
        <v>0.27326266195524146</v>
      </c>
      <c r="Z92" s="62">
        <v>849</v>
      </c>
      <c r="AA92" s="63">
        <v>0</v>
      </c>
      <c r="AB92" s="64">
        <f t="shared" si="27"/>
        <v>617</v>
      </c>
      <c r="AC92" s="15">
        <f t="shared" si="29"/>
        <v>0.27326266195524146</v>
      </c>
    </row>
    <row r="93" spans="1:29" s="5" customFormat="1" ht="12.75" customHeight="1">
      <c r="A93" s="289" t="s">
        <v>457</v>
      </c>
      <c r="B93" s="36" t="s">
        <v>94</v>
      </c>
      <c r="C93" s="165" t="s">
        <v>5</v>
      </c>
      <c r="D93" s="44">
        <v>0.71</v>
      </c>
      <c r="E93" s="37" t="s">
        <v>458</v>
      </c>
      <c r="F93" s="75">
        <v>879</v>
      </c>
      <c r="G93" s="75">
        <v>799</v>
      </c>
      <c r="H93" s="75">
        <v>699</v>
      </c>
      <c r="I93" s="120">
        <v>588</v>
      </c>
      <c r="J93" s="142">
        <v>12</v>
      </c>
      <c r="K93" s="142">
        <f t="shared" si="31"/>
        <v>576</v>
      </c>
      <c r="L93" s="203">
        <f t="shared" si="32"/>
        <v>0.27909887359198998</v>
      </c>
      <c r="M93" s="228">
        <v>777</v>
      </c>
      <c r="N93" s="228">
        <f t="shared" si="22"/>
        <v>699.3</v>
      </c>
      <c r="O93" s="66">
        <v>0</v>
      </c>
      <c r="P93" s="67">
        <f t="shared" si="23"/>
        <v>576</v>
      </c>
      <c r="Q93" s="17">
        <f t="shared" si="21"/>
        <v>0.17631917631917626</v>
      </c>
      <c r="R93" s="247">
        <v>799</v>
      </c>
      <c r="S93" s="63">
        <v>0</v>
      </c>
      <c r="T93" s="64">
        <f t="shared" si="24"/>
        <v>576</v>
      </c>
      <c r="U93" s="270">
        <f t="shared" si="30"/>
        <v>0.27909887359198998</v>
      </c>
      <c r="V93" s="65">
        <v>799</v>
      </c>
      <c r="W93" s="66">
        <v>0</v>
      </c>
      <c r="X93" s="67">
        <f t="shared" si="25"/>
        <v>576</v>
      </c>
      <c r="Y93" s="17">
        <f t="shared" si="26"/>
        <v>0.27909887359198998</v>
      </c>
      <c r="Z93" s="62">
        <v>799</v>
      </c>
      <c r="AA93" s="63">
        <v>0</v>
      </c>
      <c r="AB93" s="64">
        <f t="shared" si="27"/>
        <v>576</v>
      </c>
      <c r="AC93" s="15">
        <f t="shared" si="29"/>
        <v>0.27909887359198998</v>
      </c>
    </row>
    <row r="94" spans="1:29" s="5" customFormat="1" ht="12.75" customHeight="1" thickBot="1">
      <c r="A94" s="290" t="s">
        <v>459</v>
      </c>
      <c r="B94" s="35" t="s">
        <v>94</v>
      </c>
      <c r="C94" s="166" t="s">
        <v>5</v>
      </c>
      <c r="D94" s="45">
        <v>0.71</v>
      </c>
      <c r="E94" s="2" t="s">
        <v>454</v>
      </c>
      <c r="F94" s="76">
        <v>769</v>
      </c>
      <c r="G94" s="76">
        <v>699</v>
      </c>
      <c r="H94" s="76">
        <v>599</v>
      </c>
      <c r="I94" s="121">
        <v>504</v>
      </c>
      <c r="J94" s="68">
        <v>0</v>
      </c>
      <c r="K94" s="68">
        <f t="shared" si="31"/>
        <v>504</v>
      </c>
      <c r="L94" s="204">
        <f t="shared" si="32"/>
        <v>0.27896995708154504</v>
      </c>
      <c r="M94" s="225">
        <v>699</v>
      </c>
      <c r="N94" s="225">
        <f t="shared" si="22"/>
        <v>629.1</v>
      </c>
      <c r="O94" s="73">
        <v>0</v>
      </c>
      <c r="P94" s="74">
        <f t="shared" si="23"/>
        <v>504</v>
      </c>
      <c r="Q94" s="18">
        <f t="shared" si="21"/>
        <v>0.19885550786838344</v>
      </c>
      <c r="R94" s="248">
        <v>699</v>
      </c>
      <c r="S94" s="70">
        <v>0</v>
      </c>
      <c r="T94" s="71">
        <f t="shared" si="24"/>
        <v>504</v>
      </c>
      <c r="U94" s="272">
        <f t="shared" si="30"/>
        <v>0.27896995708154504</v>
      </c>
      <c r="V94" s="72">
        <v>699</v>
      </c>
      <c r="W94" s="73">
        <v>0</v>
      </c>
      <c r="X94" s="74">
        <f t="shared" si="25"/>
        <v>504</v>
      </c>
      <c r="Y94" s="18">
        <f t="shared" si="26"/>
        <v>0.27896995708154504</v>
      </c>
      <c r="Z94" s="69">
        <v>699</v>
      </c>
      <c r="AA94" s="70">
        <v>0</v>
      </c>
      <c r="AB94" s="71">
        <f t="shared" si="27"/>
        <v>504</v>
      </c>
      <c r="AC94" s="16">
        <f t="shared" si="29"/>
        <v>0.27896995708154504</v>
      </c>
    </row>
    <row r="95" spans="1:29" s="5" customFormat="1" ht="12.75" customHeight="1">
      <c r="A95" s="289" t="s">
        <v>117</v>
      </c>
      <c r="B95" s="36" t="s">
        <v>94</v>
      </c>
      <c r="C95" s="164" t="s">
        <v>460</v>
      </c>
      <c r="D95" s="44">
        <v>0.71</v>
      </c>
      <c r="E95" s="37" t="s">
        <v>286</v>
      </c>
      <c r="F95" s="77">
        <v>989</v>
      </c>
      <c r="G95" s="77">
        <v>899</v>
      </c>
      <c r="H95" s="77">
        <v>0</v>
      </c>
      <c r="I95" s="122">
        <v>646</v>
      </c>
      <c r="J95" s="143">
        <v>7</v>
      </c>
      <c r="K95" s="191">
        <f t="shared" ref="K95:K136" si="33">IFERROR(I95-J95,I95)</f>
        <v>639</v>
      </c>
      <c r="L95" s="203">
        <f t="shared" ref="L95:L136" si="34">IFERROR((G95-K95)/G95, " ")</f>
        <v>0.28921023359288101</v>
      </c>
      <c r="M95" s="95">
        <v>899</v>
      </c>
      <c r="N95" s="226">
        <f t="shared" si="22"/>
        <v>809.1</v>
      </c>
      <c r="O95" s="96">
        <v>0</v>
      </c>
      <c r="P95" s="98">
        <f t="shared" si="23"/>
        <v>639</v>
      </c>
      <c r="Q95" s="19">
        <f t="shared" si="21"/>
        <v>0.2102335928809789</v>
      </c>
      <c r="R95" s="93">
        <v>899</v>
      </c>
      <c r="S95" s="94">
        <v>0</v>
      </c>
      <c r="T95" s="97">
        <f t="shared" si="24"/>
        <v>639</v>
      </c>
      <c r="U95" s="273">
        <f t="shared" si="30"/>
        <v>0.28921023359288101</v>
      </c>
      <c r="V95" s="95">
        <v>899</v>
      </c>
      <c r="W95" s="96">
        <v>0</v>
      </c>
      <c r="X95" s="98">
        <f t="shared" si="25"/>
        <v>639</v>
      </c>
      <c r="Y95" s="19">
        <f t="shared" si="26"/>
        <v>0.28921023359288101</v>
      </c>
      <c r="Z95" s="93">
        <v>899</v>
      </c>
      <c r="AA95" s="94">
        <v>0</v>
      </c>
      <c r="AB95" s="97">
        <f t="shared" si="27"/>
        <v>639</v>
      </c>
      <c r="AC95" s="14">
        <f t="shared" si="29"/>
        <v>0.28921023359288101</v>
      </c>
    </row>
    <row r="96" spans="1:29" s="5" customFormat="1" ht="12.75" customHeight="1">
      <c r="A96" s="289" t="s">
        <v>142</v>
      </c>
      <c r="B96" s="36" t="s">
        <v>94</v>
      </c>
      <c r="C96" s="4"/>
      <c r="D96" s="44">
        <v>0.71</v>
      </c>
      <c r="E96" s="37" t="s">
        <v>289</v>
      </c>
      <c r="F96" s="75">
        <v>1044</v>
      </c>
      <c r="G96" s="75">
        <v>949</v>
      </c>
      <c r="H96" s="75">
        <v>849</v>
      </c>
      <c r="I96" s="120">
        <v>686</v>
      </c>
      <c r="J96" s="142">
        <v>4</v>
      </c>
      <c r="K96" s="191">
        <f t="shared" si="33"/>
        <v>682</v>
      </c>
      <c r="L96" s="203">
        <f t="shared" si="34"/>
        <v>0.28134878819810327</v>
      </c>
      <c r="M96" s="65">
        <v>949</v>
      </c>
      <c r="N96" s="224">
        <f t="shared" si="22"/>
        <v>854.1</v>
      </c>
      <c r="O96" s="66">
        <v>0</v>
      </c>
      <c r="P96" s="67">
        <f t="shared" si="23"/>
        <v>682</v>
      </c>
      <c r="Q96" s="17">
        <f t="shared" si="21"/>
        <v>0.20149865355344809</v>
      </c>
      <c r="R96" s="62">
        <v>949</v>
      </c>
      <c r="S96" s="63">
        <v>0</v>
      </c>
      <c r="T96" s="64">
        <f t="shared" si="24"/>
        <v>682</v>
      </c>
      <c r="U96" s="270">
        <f t="shared" si="30"/>
        <v>0.28134878819810327</v>
      </c>
      <c r="V96" s="65">
        <v>949</v>
      </c>
      <c r="W96" s="66">
        <v>0</v>
      </c>
      <c r="X96" s="67">
        <f t="shared" si="25"/>
        <v>682</v>
      </c>
      <c r="Y96" s="17">
        <f t="shared" si="26"/>
        <v>0.28134878819810327</v>
      </c>
      <c r="Z96" s="62">
        <v>949</v>
      </c>
      <c r="AA96" s="63">
        <v>0</v>
      </c>
      <c r="AB96" s="64">
        <f t="shared" si="27"/>
        <v>682</v>
      </c>
      <c r="AC96" s="15">
        <f t="shared" si="29"/>
        <v>0.28134878819810327</v>
      </c>
    </row>
    <row r="97" spans="1:29" s="5" customFormat="1" ht="12.75" customHeight="1">
      <c r="A97" s="289" t="s">
        <v>201</v>
      </c>
      <c r="B97" s="36" t="s">
        <v>94</v>
      </c>
      <c r="C97" s="163" t="s">
        <v>460</v>
      </c>
      <c r="D97" s="44">
        <v>0.71</v>
      </c>
      <c r="E97" s="37" t="s">
        <v>286</v>
      </c>
      <c r="F97" s="75">
        <v>934</v>
      </c>
      <c r="G97" s="75">
        <v>849</v>
      </c>
      <c r="H97" s="75">
        <v>0</v>
      </c>
      <c r="I97" s="120">
        <v>622</v>
      </c>
      <c r="J97" s="142">
        <v>17</v>
      </c>
      <c r="K97" s="191">
        <f t="shared" si="33"/>
        <v>605</v>
      </c>
      <c r="L97" s="203">
        <f t="shared" si="34"/>
        <v>0.28739693757361601</v>
      </c>
      <c r="M97" s="65">
        <v>849</v>
      </c>
      <c r="N97" s="224">
        <f t="shared" si="22"/>
        <v>764.1</v>
      </c>
      <c r="O97" s="66">
        <v>0</v>
      </c>
      <c r="P97" s="67">
        <f t="shared" si="23"/>
        <v>605</v>
      </c>
      <c r="Q97" s="17">
        <f t="shared" si="21"/>
        <v>0.20821881952624005</v>
      </c>
      <c r="R97" s="62">
        <v>849</v>
      </c>
      <c r="S97" s="63">
        <v>0</v>
      </c>
      <c r="T97" s="64">
        <f t="shared" si="24"/>
        <v>605</v>
      </c>
      <c r="U97" s="270">
        <f t="shared" si="30"/>
        <v>0.28739693757361601</v>
      </c>
      <c r="V97" s="65">
        <v>849</v>
      </c>
      <c r="W97" s="66">
        <v>0</v>
      </c>
      <c r="X97" s="67">
        <f t="shared" si="25"/>
        <v>605</v>
      </c>
      <c r="Y97" s="17">
        <f t="shared" si="26"/>
        <v>0.28739693757361601</v>
      </c>
      <c r="Z97" s="62">
        <v>849</v>
      </c>
      <c r="AA97" s="63">
        <v>0</v>
      </c>
      <c r="AB97" s="64">
        <f t="shared" si="27"/>
        <v>605</v>
      </c>
      <c r="AC97" s="15">
        <f t="shared" si="29"/>
        <v>0.28739693757361601</v>
      </c>
    </row>
    <row r="98" spans="1:29" s="5" customFormat="1" ht="12.75" customHeight="1" thickBot="1">
      <c r="A98" s="290" t="s">
        <v>202</v>
      </c>
      <c r="B98" s="35" t="s">
        <v>94</v>
      </c>
      <c r="C98" s="8"/>
      <c r="D98" s="45">
        <v>0.71</v>
      </c>
      <c r="E98" s="2" t="s">
        <v>289</v>
      </c>
      <c r="F98" s="76">
        <v>989</v>
      </c>
      <c r="G98" s="76">
        <v>899</v>
      </c>
      <c r="H98" s="76">
        <v>799</v>
      </c>
      <c r="I98" s="121">
        <v>664</v>
      </c>
      <c r="J98" s="68">
        <v>21</v>
      </c>
      <c r="K98" s="192">
        <f t="shared" si="33"/>
        <v>643</v>
      </c>
      <c r="L98" s="204">
        <f t="shared" si="34"/>
        <v>0.28476084538375973</v>
      </c>
      <c r="M98" s="72">
        <v>899</v>
      </c>
      <c r="N98" s="225">
        <f t="shared" si="22"/>
        <v>809.1</v>
      </c>
      <c r="O98" s="73">
        <v>0</v>
      </c>
      <c r="P98" s="74">
        <f t="shared" si="23"/>
        <v>643</v>
      </c>
      <c r="Q98" s="18">
        <f t="shared" si="21"/>
        <v>0.20528982820417752</v>
      </c>
      <c r="R98" s="69">
        <v>899</v>
      </c>
      <c r="S98" s="70">
        <v>0</v>
      </c>
      <c r="T98" s="71">
        <f t="shared" si="24"/>
        <v>643</v>
      </c>
      <c r="U98" s="272">
        <f t="shared" si="30"/>
        <v>0.28476084538375973</v>
      </c>
      <c r="V98" s="72">
        <v>899</v>
      </c>
      <c r="W98" s="73">
        <v>0</v>
      </c>
      <c r="X98" s="74">
        <f t="shared" si="25"/>
        <v>643</v>
      </c>
      <c r="Y98" s="18">
        <f t="shared" si="26"/>
        <v>0.28476084538375973</v>
      </c>
      <c r="Z98" s="69">
        <v>899</v>
      </c>
      <c r="AA98" s="70">
        <v>0</v>
      </c>
      <c r="AB98" s="71">
        <f t="shared" si="27"/>
        <v>643</v>
      </c>
      <c r="AC98" s="16">
        <f t="shared" si="29"/>
        <v>0.28476084538375973</v>
      </c>
    </row>
    <row r="99" spans="1:29" s="5" customFormat="1" ht="12.75" customHeight="1">
      <c r="A99" s="289" t="s">
        <v>358</v>
      </c>
      <c r="B99" s="36" t="s">
        <v>94</v>
      </c>
      <c r="C99" s="4"/>
      <c r="D99" s="44">
        <v>0.71</v>
      </c>
      <c r="E99" s="37" t="s">
        <v>287</v>
      </c>
      <c r="F99" s="75">
        <v>1209</v>
      </c>
      <c r="G99" s="75">
        <v>1099</v>
      </c>
      <c r="H99" s="75">
        <v>949</v>
      </c>
      <c r="I99" s="120">
        <v>770</v>
      </c>
      <c r="J99" s="142">
        <v>0</v>
      </c>
      <c r="K99" s="191">
        <f t="shared" si="33"/>
        <v>770</v>
      </c>
      <c r="L99" s="203">
        <f t="shared" si="34"/>
        <v>0.29936305732484075</v>
      </c>
      <c r="M99" s="65">
        <v>1099</v>
      </c>
      <c r="N99" s="224">
        <f t="shared" si="22"/>
        <v>989.1</v>
      </c>
      <c r="O99" s="66">
        <v>0</v>
      </c>
      <c r="P99" s="67">
        <f t="shared" si="23"/>
        <v>770</v>
      </c>
      <c r="Q99" s="17">
        <f t="shared" si="21"/>
        <v>0.22151450813871199</v>
      </c>
      <c r="R99" s="62">
        <v>1099</v>
      </c>
      <c r="S99" s="63">
        <v>0</v>
      </c>
      <c r="T99" s="64">
        <f t="shared" si="24"/>
        <v>770</v>
      </c>
      <c r="U99" s="270">
        <f t="shared" si="30"/>
        <v>0.29936305732484075</v>
      </c>
      <c r="V99" s="221">
        <v>949</v>
      </c>
      <c r="W99" s="66">
        <v>0</v>
      </c>
      <c r="X99" s="67">
        <f t="shared" si="25"/>
        <v>770</v>
      </c>
      <c r="Y99" s="17">
        <f t="shared" si="26"/>
        <v>0.18861959957850369</v>
      </c>
      <c r="Z99" s="62">
        <v>1099</v>
      </c>
      <c r="AA99" s="63">
        <v>0</v>
      </c>
      <c r="AB99" s="64">
        <f t="shared" si="27"/>
        <v>770</v>
      </c>
      <c r="AC99" s="15">
        <f t="shared" si="29"/>
        <v>0.29936305732484075</v>
      </c>
    </row>
    <row r="100" spans="1:29" s="5" customFormat="1" ht="12.75" customHeight="1">
      <c r="A100" s="289" t="s">
        <v>357</v>
      </c>
      <c r="B100" s="36" t="s">
        <v>94</v>
      </c>
      <c r="C100" s="4"/>
      <c r="D100" s="44">
        <v>0.71</v>
      </c>
      <c r="E100" s="37" t="s">
        <v>287</v>
      </c>
      <c r="F100" s="75">
        <v>1154</v>
      </c>
      <c r="G100" s="75">
        <v>1049</v>
      </c>
      <c r="H100" s="75">
        <v>899</v>
      </c>
      <c r="I100" s="120">
        <v>730</v>
      </c>
      <c r="J100" s="142">
        <v>0</v>
      </c>
      <c r="K100" s="191">
        <f t="shared" si="33"/>
        <v>730</v>
      </c>
      <c r="L100" s="203">
        <f t="shared" si="34"/>
        <v>0.30409914204003813</v>
      </c>
      <c r="M100" s="65">
        <v>1049</v>
      </c>
      <c r="N100" s="224">
        <f t="shared" si="22"/>
        <v>944.1</v>
      </c>
      <c r="O100" s="66">
        <v>0</v>
      </c>
      <c r="P100" s="67">
        <f t="shared" si="23"/>
        <v>730</v>
      </c>
      <c r="Q100" s="17">
        <f t="shared" si="21"/>
        <v>0.22677682448893127</v>
      </c>
      <c r="R100" s="62">
        <v>1049</v>
      </c>
      <c r="S100" s="63">
        <v>0</v>
      </c>
      <c r="T100" s="64">
        <f t="shared" si="24"/>
        <v>730</v>
      </c>
      <c r="U100" s="270">
        <f t="shared" si="30"/>
        <v>0.30409914204003813</v>
      </c>
      <c r="V100" s="221">
        <v>899</v>
      </c>
      <c r="W100" s="66">
        <v>0</v>
      </c>
      <c r="X100" s="67">
        <f t="shared" si="25"/>
        <v>730</v>
      </c>
      <c r="Y100" s="17">
        <f t="shared" si="26"/>
        <v>0.18798665183537264</v>
      </c>
      <c r="Z100" s="62">
        <v>1049</v>
      </c>
      <c r="AA100" s="63">
        <v>0</v>
      </c>
      <c r="AB100" s="64">
        <f t="shared" si="27"/>
        <v>730</v>
      </c>
      <c r="AC100" s="15">
        <f t="shared" si="29"/>
        <v>0.30409914204003813</v>
      </c>
    </row>
    <row r="101" spans="1:29" s="5" customFormat="1" ht="12.75" customHeight="1">
      <c r="A101" s="289" t="s">
        <v>116</v>
      </c>
      <c r="B101" s="36" t="s">
        <v>94</v>
      </c>
      <c r="C101" s="4"/>
      <c r="D101" s="44">
        <v>0.71</v>
      </c>
      <c r="E101" s="37" t="s">
        <v>290</v>
      </c>
      <c r="F101" s="75">
        <v>1374</v>
      </c>
      <c r="G101" s="75">
        <v>1249</v>
      </c>
      <c r="H101" s="75">
        <v>1049</v>
      </c>
      <c r="I101" s="120">
        <v>826</v>
      </c>
      <c r="J101" s="142">
        <v>20</v>
      </c>
      <c r="K101" s="191">
        <f t="shared" si="33"/>
        <v>806</v>
      </c>
      <c r="L101" s="203">
        <f t="shared" si="34"/>
        <v>0.35468374699759808</v>
      </c>
      <c r="M101" s="221">
        <v>1166</v>
      </c>
      <c r="N101" s="228">
        <f t="shared" si="22"/>
        <v>1049.4000000000001</v>
      </c>
      <c r="O101" s="66">
        <v>0</v>
      </c>
      <c r="P101" s="67">
        <f t="shared" si="23"/>
        <v>806</v>
      </c>
      <c r="Q101" s="17">
        <f t="shared" si="21"/>
        <v>0.23194206213074145</v>
      </c>
      <c r="R101" s="62">
        <v>1249</v>
      </c>
      <c r="S101" s="63">
        <v>0</v>
      </c>
      <c r="T101" s="64">
        <f t="shared" si="24"/>
        <v>806</v>
      </c>
      <c r="U101" s="270">
        <f>(R101-T101)/R101</f>
        <v>0.35468374699759808</v>
      </c>
      <c r="V101" s="221">
        <v>1049</v>
      </c>
      <c r="W101" s="66">
        <v>0</v>
      </c>
      <c r="X101" s="67">
        <f t="shared" si="25"/>
        <v>806</v>
      </c>
      <c r="Y101" s="17">
        <f t="shared" si="26"/>
        <v>0.23164918970448045</v>
      </c>
      <c r="Z101" s="62">
        <v>1249</v>
      </c>
      <c r="AA101" s="63">
        <v>0</v>
      </c>
      <c r="AB101" s="64">
        <f t="shared" si="27"/>
        <v>806</v>
      </c>
      <c r="AC101" s="15">
        <f>(Z101-AB101)/Z101</f>
        <v>0.35468374699759808</v>
      </c>
    </row>
    <row r="102" spans="1:29" s="5" customFormat="1" ht="12.75" customHeight="1">
      <c r="A102" s="289" t="s">
        <v>190</v>
      </c>
      <c r="B102" s="36" t="s">
        <v>94</v>
      </c>
      <c r="C102" s="4"/>
      <c r="D102" s="44">
        <v>0.71</v>
      </c>
      <c r="E102" s="37" t="s">
        <v>288</v>
      </c>
      <c r="F102" s="75">
        <v>1374</v>
      </c>
      <c r="G102" s="75">
        <v>1249</v>
      </c>
      <c r="H102" s="75">
        <v>1049</v>
      </c>
      <c r="I102" s="120">
        <v>827</v>
      </c>
      <c r="J102" s="142">
        <v>0</v>
      </c>
      <c r="K102" s="191">
        <f t="shared" si="33"/>
        <v>827</v>
      </c>
      <c r="L102" s="203">
        <f t="shared" si="34"/>
        <v>0.33787029623698961</v>
      </c>
      <c r="M102" s="221">
        <v>1166</v>
      </c>
      <c r="N102" s="228">
        <f t="shared" si="22"/>
        <v>1049.4000000000001</v>
      </c>
      <c r="O102" s="66">
        <v>0</v>
      </c>
      <c r="P102" s="67">
        <f t="shared" si="23"/>
        <v>827</v>
      </c>
      <c r="Q102" s="17">
        <f t="shared" si="21"/>
        <v>0.21193062702496671</v>
      </c>
      <c r="R102" s="62">
        <v>1249</v>
      </c>
      <c r="S102" s="63">
        <v>0</v>
      </c>
      <c r="T102" s="64">
        <f t="shared" si="24"/>
        <v>827</v>
      </c>
      <c r="U102" s="270">
        <f t="shared" ref="U102:U139" si="35">(R102-T102)/R102</f>
        <v>0.33787029623698961</v>
      </c>
      <c r="V102" s="221">
        <v>1049</v>
      </c>
      <c r="W102" s="66">
        <v>0</v>
      </c>
      <c r="X102" s="67">
        <f t="shared" si="25"/>
        <v>827</v>
      </c>
      <c r="Y102" s="17">
        <f t="shared" si="26"/>
        <v>0.21163012392755004</v>
      </c>
      <c r="Z102" s="62">
        <v>1249</v>
      </c>
      <c r="AA102" s="63">
        <v>0</v>
      </c>
      <c r="AB102" s="64">
        <f t="shared" si="27"/>
        <v>827</v>
      </c>
      <c r="AC102" s="15">
        <f t="shared" ref="AC102:AC139" si="36">(Z102-AB102)/Z102</f>
        <v>0.33787029623698961</v>
      </c>
    </row>
    <row r="103" spans="1:29" s="5" customFormat="1" ht="12.75" customHeight="1">
      <c r="A103" s="289" t="s">
        <v>196</v>
      </c>
      <c r="B103" s="36" t="s">
        <v>94</v>
      </c>
      <c r="C103" s="4"/>
      <c r="D103" s="44">
        <v>0.71</v>
      </c>
      <c r="E103" s="37" t="s">
        <v>288</v>
      </c>
      <c r="F103" s="75">
        <v>1319</v>
      </c>
      <c r="G103" s="75">
        <v>1199</v>
      </c>
      <c r="H103" s="75">
        <v>999</v>
      </c>
      <c r="I103" s="120">
        <v>787</v>
      </c>
      <c r="J103" s="142">
        <v>0</v>
      </c>
      <c r="K103" s="191">
        <f t="shared" si="33"/>
        <v>787</v>
      </c>
      <c r="L103" s="203">
        <f t="shared" si="34"/>
        <v>0.34361968306922436</v>
      </c>
      <c r="M103" s="221">
        <v>1110</v>
      </c>
      <c r="N103" s="228">
        <f t="shared" si="22"/>
        <v>999</v>
      </c>
      <c r="O103" s="66">
        <v>0</v>
      </c>
      <c r="P103" s="67">
        <f t="shared" si="23"/>
        <v>787</v>
      </c>
      <c r="Q103" s="17">
        <f t="shared" si="21"/>
        <v>0.2122122122122122</v>
      </c>
      <c r="R103" s="62">
        <v>1199</v>
      </c>
      <c r="S103" s="63">
        <v>0</v>
      </c>
      <c r="T103" s="64">
        <f t="shared" si="24"/>
        <v>787</v>
      </c>
      <c r="U103" s="270">
        <f t="shared" si="35"/>
        <v>0.34361968306922436</v>
      </c>
      <c r="V103" s="221">
        <v>999</v>
      </c>
      <c r="W103" s="66">
        <v>0</v>
      </c>
      <c r="X103" s="67">
        <f t="shared" si="25"/>
        <v>787</v>
      </c>
      <c r="Y103" s="17">
        <f t="shared" si="26"/>
        <v>0.2122122122122122</v>
      </c>
      <c r="Z103" s="62">
        <v>1199</v>
      </c>
      <c r="AA103" s="63">
        <v>0</v>
      </c>
      <c r="AB103" s="64">
        <f t="shared" si="27"/>
        <v>787</v>
      </c>
      <c r="AC103" s="15">
        <f t="shared" si="36"/>
        <v>0.34361968306922436</v>
      </c>
    </row>
    <row r="104" spans="1:29" s="5" customFormat="1" ht="12.75" customHeight="1" thickBot="1">
      <c r="A104" s="290" t="s">
        <v>173</v>
      </c>
      <c r="B104" s="35" t="s">
        <v>94</v>
      </c>
      <c r="C104" s="8"/>
      <c r="D104" s="45">
        <v>0.71</v>
      </c>
      <c r="E104" s="2" t="s">
        <v>290</v>
      </c>
      <c r="F104" s="76">
        <v>1319</v>
      </c>
      <c r="G104" s="76">
        <v>1199</v>
      </c>
      <c r="H104" s="76">
        <v>999</v>
      </c>
      <c r="I104" s="121">
        <v>787</v>
      </c>
      <c r="J104" s="68">
        <v>19</v>
      </c>
      <c r="K104" s="192">
        <f t="shared" si="33"/>
        <v>768</v>
      </c>
      <c r="L104" s="204">
        <f t="shared" si="34"/>
        <v>0.35946622185154298</v>
      </c>
      <c r="M104" s="220">
        <v>1110</v>
      </c>
      <c r="N104" s="227">
        <f t="shared" si="22"/>
        <v>999</v>
      </c>
      <c r="O104" s="73">
        <v>0</v>
      </c>
      <c r="P104" s="74">
        <f t="shared" si="23"/>
        <v>768</v>
      </c>
      <c r="Q104" s="18">
        <f t="shared" si="21"/>
        <v>0.23123123123123124</v>
      </c>
      <c r="R104" s="69">
        <v>1199</v>
      </c>
      <c r="S104" s="70">
        <v>0</v>
      </c>
      <c r="T104" s="71">
        <f t="shared" si="24"/>
        <v>768</v>
      </c>
      <c r="U104" s="272">
        <f t="shared" si="35"/>
        <v>0.35946622185154298</v>
      </c>
      <c r="V104" s="220">
        <v>999</v>
      </c>
      <c r="W104" s="73">
        <v>0</v>
      </c>
      <c r="X104" s="74">
        <f t="shared" si="25"/>
        <v>768</v>
      </c>
      <c r="Y104" s="18">
        <f t="shared" si="26"/>
        <v>0.23123123123123124</v>
      </c>
      <c r="Z104" s="69">
        <v>1199</v>
      </c>
      <c r="AA104" s="70">
        <v>0</v>
      </c>
      <c r="AB104" s="71">
        <f t="shared" si="27"/>
        <v>768</v>
      </c>
      <c r="AC104" s="16">
        <f t="shared" si="36"/>
        <v>0.35946622185154298</v>
      </c>
    </row>
    <row r="105" spans="1:29" s="5" customFormat="1" ht="12.75" customHeight="1" thickBot="1">
      <c r="A105" s="289" t="s">
        <v>44</v>
      </c>
      <c r="B105" s="36" t="s">
        <v>82</v>
      </c>
      <c r="C105" s="163" t="s">
        <v>218</v>
      </c>
      <c r="D105" s="44">
        <v>0.66</v>
      </c>
      <c r="E105" s="37" t="s">
        <v>292</v>
      </c>
      <c r="F105" s="75">
        <v>1759</v>
      </c>
      <c r="G105" s="75">
        <v>1599</v>
      </c>
      <c r="H105" s="85">
        <v>0</v>
      </c>
      <c r="I105" s="305">
        <v>1186</v>
      </c>
      <c r="J105" s="305">
        <v>0</v>
      </c>
      <c r="K105" s="191">
        <f t="shared" si="33"/>
        <v>1186</v>
      </c>
      <c r="L105" s="203">
        <f t="shared" si="34"/>
        <v>0.25828642901813631</v>
      </c>
      <c r="M105" s="262">
        <v>1221</v>
      </c>
      <c r="N105" s="263">
        <f t="shared" si="22"/>
        <v>1098.9000000000001</v>
      </c>
      <c r="O105" s="217">
        <v>272</v>
      </c>
      <c r="P105" s="67">
        <f t="shared" si="23"/>
        <v>914</v>
      </c>
      <c r="Q105" s="17">
        <f t="shared" si="21"/>
        <v>0.16825916825916834</v>
      </c>
      <c r="R105" s="62">
        <v>1599</v>
      </c>
      <c r="S105" s="63">
        <v>0</v>
      </c>
      <c r="T105" s="64">
        <f t="shared" si="24"/>
        <v>1186</v>
      </c>
      <c r="U105" s="270">
        <f t="shared" si="35"/>
        <v>0.25828642901813631</v>
      </c>
      <c r="V105" s="262">
        <v>1199</v>
      </c>
      <c r="W105" s="217">
        <v>192</v>
      </c>
      <c r="X105" s="67">
        <f t="shared" si="25"/>
        <v>994</v>
      </c>
      <c r="Y105" s="17">
        <f t="shared" si="26"/>
        <v>0.17097581317764804</v>
      </c>
      <c r="Z105" s="62">
        <v>1599</v>
      </c>
      <c r="AA105" s="63">
        <v>0</v>
      </c>
      <c r="AB105" s="64">
        <f t="shared" si="27"/>
        <v>1186</v>
      </c>
      <c r="AC105" s="15">
        <f t="shared" si="36"/>
        <v>0.25828642901813631</v>
      </c>
    </row>
    <row r="106" spans="1:29" s="5" customFormat="1" ht="12.75" customHeight="1">
      <c r="A106" s="289" t="s">
        <v>163</v>
      </c>
      <c r="B106" s="36" t="s">
        <v>82</v>
      </c>
      <c r="C106" s="163" t="s">
        <v>218</v>
      </c>
      <c r="D106" s="44">
        <v>0.66</v>
      </c>
      <c r="E106" s="37" t="s">
        <v>291</v>
      </c>
      <c r="F106" s="75">
        <v>1869</v>
      </c>
      <c r="G106" s="75">
        <v>1699</v>
      </c>
      <c r="H106" s="85">
        <v>0</v>
      </c>
      <c r="I106" s="142">
        <v>1275</v>
      </c>
      <c r="J106" s="142">
        <v>0</v>
      </c>
      <c r="K106" s="191">
        <f t="shared" si="33"/>
        <v>1275</v>
      </c>
      <c r="L106" s="205">
        <f t="shared" si="34"/>
        <v>0.24955856386109476</v>
      </c>
      <c r="M106" s="222">
        <v>1332</v>
      </c>
      <c r="N106" s="229">
        <f t="shared" si="22"/>
        <v>1198.8</v>
      </c>
      <c r="O106" s="218">
        <v>267</v>
      </c>
      <c r="P106" s="161">
        <f t="shared" si="23"/>
        <v>1008</v>
      </c>
      <c r="Q106" s="162">
        <f t="shared" si="21"/>
        <v>0.15915915915915912</v>
      </c>
      <c r="R106" s="155">
        <v>1699</v>
      </c>
      <c r="S106" s="156">
        <v>0</v>
      </c>
      <c r="T106" s="157">
        <f t="shared" si="24"/>
        <v>1275</v>
      </c>
      <c r="U106" s="271">
        <f t="shared" si="35"/>
        <v>0.24955856386109476</v>
      </c>
      <c r="V106" s="222">
        <v>1299</v>
      </c>
      <c r="W106" s="218">
        <v>186</v>
      </c>
      <c r="X106" s="161">
        <f t="shared" si="25"/>
        <v>1089</v>
      </c>
      <c r="Y106" s="162">
        <f t="shared" si="26"/>
        <v>0.16166281755196305</v>
      </c>
      <c r="Z106" s="155">
        <v>1699</v>
      </c>
      <c r="AA106" s="156">
        <v>0</v>
      </c>
      <c r="AB106" s="157">
        <f t="shared" si="27"/>
        <v>1275</v>
      </c>
      <c r="AC106" s="158">
        <f t="shared" si="36"/>
        <v>0.24955856386109476</v>
      </c>
    </row>
    <row r="107" spans="1:29" s="5" customFormat="1" ht="12.75" customHeight="1">
      <c r="A107" s="289" t="s">
        <v>242</v>
      </c>
      <c r="B107" s="36" t="s">
        <v>82</v>
      </c>
      <c r="C107" s="4" t="s">
        <v>264</v>
      </c>
      <c r="D107" s="44">
        <v>0.66</v>
      </c>
      <c r="E107" s="37" t="s">
        <v>291</v>
      </c>
      <c r="F107" s="75">
        <v>1979</v>
      </c>
      <c r="G107" s="75">
        <v>1799</v>
      </c>
      <c r="H107" s="85">
        <v>0</v>
      </c>
      <c r="I107" s="120">
        <v>1350</v>
      </c>
      <c r="J107" s="120">
        <v>0</v>
      </c>
      <c r="K107" s="191">
        <f t="shared" si="33"/>
        <v>1350</v>
      </c>
      <c r="L107" s="203">
        <f t="shared" si="34"/>
        <v>0.24958310172317955</v>
      </c>
      <c r="M107" s="65">
        <v>1799</v>
      </c>
      <c r="N107" s="224">
        <f t="shared" si="22"/>
        <v>1619.1</v>
      </c>
      <c r="O107" s="66">
        <v>0</v>
      </c>
      <c r="P107" s="67">
        <f t="shared" si="23"/>
        <v>1350</v>
      </c>
      <c r="Q107" s="17">
        <f t="shared" si="21"/>
        <v>0.16620344635908835</v>
      </c>
      <c r="R107" s="62">
        <v>1799</v>
      </c>
      <c r="S107" s="63">
        <v>0</v>
      </c>
      <c r="T107" s="64">
        <f t="shared" si="24"/>
        <v>1350</v>
      </c>
      <c r="U107" s="270">
        <f t="shared" si="35"/>
        <v>0.24958310172317955</v>
      </c>
      <c r="V107" s="65">
        <v>1799</v>
      </c>
      <c r="W107" s="66">
        <v>0</v>
      </c>
      <c r="X107" s="67">
        <f t="shared" si="25"/>
        <v>1350</v>
      </c>
      <c r="Y107" s="17">
        <f t="shared" si="26"/>
        <v>0.24958310172317955</v>
      </c>
      <c r="Z107" s="62">
        <v>1799</v>
      </c>
      <c r="AA107" s="63">
        <v>0</v>
      </c>
      <c r="AB107" s="64">
        <f t="shared" si="27"/>
        <v>1350</v>
      </c>
      <c r="AC107" s="15">
        <f t="shared" si="36"/>
        <v>0.24958310172317955</v>
      </c>
    </row>
    <row r="108" spans="1:29" s="5" customFormat="1" ht="12.75" customHeight="1">
      <c r="A108" s="289" t="s">
        <v>241</v>
      </c>
      <c r="B108" s="36" t="s">
        <v>82</v>
      </c>
      <c r="C108" s="4" t="s">
        <v>264</v>
      </c>
      <c r="D108" s="44">
        <v>0.66</v>
      </c>
      <c r="E108" s="37" t="s">
        <v>291</v>
      </c>
      <c r="F108" s="75">
        <v>1869</v>
      </c>
      <c r="G108" s="75">
        <v>1699</v>
      </c>
      <c r="H108" s="85">
        <v>0</v>
      </c>
      <c r="I108" s="120">
        <v>1275</v>
      </c>
      <c r="J108" s="120">
        <v>0</v>
      </c>
      <c r="K108" s="191">
        <f t="shared" si="33"/>
        <v>1275</v>
      </c>
      <c r="L108" s="203">
        <f t="shared" si="34"/>
        <v>0.24955856386109476</v>
      </c>
      <c r="M108" s="65">
        <v>1699</v>
      </c>
      <c r="N108" s="224">
        <f t="shared" si="22"/>
        <v>1529.1</v>
      </c>
      <c r="O108" s="66">
        <v>0</v>
      </c>
      <c r="P108" s="67">
        <f t="shared" si="23"/>
        <v>1275</v>
      </c>
      <c r="Q108" s="17">
        <f t="shared" si="21"/>
        <v>0.16617618206788301</v>
      </c>
      <c r="R108" s="62">
        <v>1699</v>
      </c>
      <c r="S108" s="63">
        <v>0</v>
      </c>
      <c r="T108" s="64">
        <f t="shared" si="24"/>
        <v>1275</v>
      </c>
      <c r="U108" s="270">
        <f t="shared" si="35"/>
        <v>0.24955856386109476</v>
      </c>
      <c r="V108" s="65">
        <v>1699</v>
      </c>
      <c r="W108" s="66">
        <v>0</v>
      </c>
      <c r="X108" s="67">
        <f t="shared" si="25"/>
        <v>1275</v>
      </c>
      <c r="Y108" s="17">
        <f t="shared" si="26"/>
        <v>0.24955856386109476</v>
      </c>
      <c r="Z108" s="62">
        <v>1699</v>
      </c>
      <c r="AA108" s="63">
        <v>0</v>
      </c>
      <c r="AB108" s="64">
        <f t="shared" si="27"/>
        <v>1275</v>
      </c>
      <c r="AC108" s="15">
        <f t="shared" si="36"/>
        <v>0.24955856386109476</v>
      </c>
    </row>
    <row r="109" spans="1:29" s="5" customFormat="1" ht="12.75" customHeight="1" thickBot="1">
      <c r="A109" s="290" t="s">
        <v>414</v>
      </c>
      <c r="B109" s="35" t="s">
        <v>82</v>
      </c>
      <c r="C109" s="8"/>
      <c r="D109" s="45">
        <v>1.1100000000000001</v>
      </c>
      <c r="E109" s="2" t="s">
        <v>415</v>
      </c>
      <c r="F109" s="76">
        <v>2309</v>
      </c>
      <c r="G109" s="76">
        <v>2099</v>
      </c>
      <c r="H109" s="86">
        <v>0</v>
      </c>
      <c r="I109" s="121">
        <v>1575</v>
      </c>
      <c r="J109" s="121">
        <v>0</v>
      </c>
      <c r="K109" s="192">
        <f t="shared" si="33"/>
        <v>1575</v>
      </c>
      <c r="L109" s="204">
        <f t="shared" si="34"/>
        <v>0.24964268699380657</v>
      </c>
      <c r="M109" s="220">
        <v>1666</v>
      </c>
      <c r="N109" s="227">
        <f t="shared" si="22"/>
        <v>1499.4</v>
      </c>
      <c r="O109" s="215">
        <v>315</v>
      </c>
      <c r="P109" s="74">
        <f t="shared" si="23"/>
        <v>1260</v>
      </c>
      <c r="Q109" s="18">
        <f t="shared" si="21"/>
        <v>0.15966386554621853</v>
      </c>
      <c r="R109" s="69">
        <v>2099</v>
      </c>
      <c r="S109" s="70">
        <v>0</v>
      </c>
      <c r="T109" s="71">
        <f t="shared" si="24"/>
        <v>1575</v>
      </c>
      <c r="U109" s="272">
        <f t="shared" si="35"/>
        <v>0.24964268699380657</v>
      </c>
      <c r="V109" s="220">
        <v>1599</v>
      </c>
      <c r="W109" s="215">
        <v>233</v>
      </c>
      <c r="X109" s="74">
        <f t="shared" si="25"/>
        <v>1342</v>
      </c>
      <c r="Y109" s="18">
        <f t="shared" si="26"/>
        <v>0.16072545340838024</v>
      </c>
      <c r="Z109" s="69">
        <v>2099</v>
      </c>
      <c r="AA109" s="70">
        <v>0</v>
      </c>
      <c r="AB109" s="71">
        <f t="shared" si="27"/>
        <v>1575</v>
      </c>
      <c r="AC109" s="16">
        <f t="shared" si="36"/>
        <v>0.24964268699380657</v>
      </c>
    </row>
    <row r="110" spans="1:29" s="5" customFormat="1" ht="12.75" customHeight="1">
      <c r="A110" s="291" t="s">
        <v>45</v>
      </c>
      <c r="B110" s="33" t="s">
        <v>82</v>
      </c>
      <c r="C110" s="164" t="s">
        <v>218</v>
      </c>
      <c r="D110" s="46">
        <v>0.66</v>
      </c>
      <c r="E110" s="7" t="s">
        <v>99</v>
      </c>
      <c r="F110" s="77">
        <v>1099</v>
      </c>
      <c r="G110" s="77">
        <v>999</v>
      </c>
      <c r="H110" s="84">
        <v>0</v>
      </c>
      <c r="I110" s="122">
        <v>765</v>
      </c>
      <c r="J110" s="122">
        <v>17</v>
      </c>
      <c r="K110" s="193">
        <f t="shared" si="33"/>
        <v>748</v>
      </c>
      <c r="L110" s="205">
        <f t="shared" si="34"/>
        <v>0.25125125125125125</v>
      </c>
      <c r="M110" s="95">
        <v>999</v>
      </c>
      <c r="N110" s="226">
        <f t="shared" si="22"/>
        <v>899.1</v>
      </c>
      <c r="O110" s="96">
        <v>0</v>
      </c>
      <c r="P110" s="98">
        <f t="shared" si="23"/>
        <v>748</v>
      </c>
      <c r="Q110" s="19">
        <f t="shared" si="21"/>
        <v>0.16805694583472364</v>
      </c>
      <c r="R110" s="93">
        <v>999</v>
      </c>
      <c r="S110" s="94">
        <v>0</v>
      </c>
      <c r="T110" s="97">
        <f t="shared" si="24"/>
        <v>748</v>
      </c>
      <c r="U110" s="273">
        <f t="shared" si="35"/>
        <v>0.25125125125125125</v>
      </c>
      <c r="V110" s="95">
        <v>999</v>
      </c>
      <c r="W110" s="96">
        <v>0</v>
      </c>
      <c r="X110" s="98">
        <f t="shared" si="25"/>
        <v>748</v>
      </c>
      <c r="Y110" s="19">
        <f t="shared" si="26"/>
        <v>0.25125125125125125</v>
      </c>
      <c r="Z110" s="93">
        <v>999</v>
      </c>
      <c r="AA110" s="94">
        <v>0</v>
      </c>
      <c r="AB110" s="97">
        <f t="shared" si="27"/>
        <v>748</v>
      </c>
      <c r="AC110" s="14">
        <f t="shared" si="36"/>
        <v>0.25125125125125125</v>
      </c>
    </row>
    <row r="111" spans="1:29" s="5" customFormat="1" ht="12.75" customHeight="1">
      <c r="A111" s="294" t="s">
        <v>46</v>
      </c>
      <c r="B111" s="36" t="s">
        <v>82</v>
      </c>
      <c r="C111" s="163" t="s">
        <v>218</v>
      </c>
      <c r="D111" s="44">
        <v>0.66</v>
      </c>
      <c r="E111" s="37" t="s">
        <v>100</v>
      </c>
      <c r="F111" s="75">
        <v>1099</v>
      </c>
      <c r="G111" s="75">
        <v>999</v>
      </c>
      <c r="H111" s="85">
        <v>0</v>
      </c>
      <c r="I111" s="120">
        <v>765</v>
      </c>
      <c r="J111" s="120">
        <v>0</v>
      </c>
      <c r="K111" s="191">
        <f t="shared" si="33"/>
        <v>765</v>
      </c>
      <c r="L111" s="203">
        <f t="shared" si="34"/>
        <v>0.23423423423423423</v>
      </c>
      <c r="M111" s="65">
        <v>999</v>
      </c>
      <c r="N111" s="224">
        <f t="shared" si="22"/>
        <v>899.1</v>
      </c>
      <c r="O111" s="66">
        <v>0</v>
      </c>
      <c r="P111" s="67">
        <f t="shared" si="23"/>
        <v>765</v>
      </c>
      <c r="Q111" s="17">
        <f t="shared" si="21"/>
        <v>0.14914914914914917</v>
      </c>
      <c r="R111" s="62">
        <v>999</v>
      </c>
      <c r="S111" s="63">
        <v>0</v>
      </c>
      <c r="T111" s="64">
        <f t="shared" si="24"/>
        <v>765</v>
      </c>
      <c r="U111" s="270">
        <f t="shared" si="35"/>
        <v>0.23423423423423423</v>
      </c>
      <c r="V111" s="65">
        <v>999</v>
      </c>
      <c r="W111" s="66">
        <v>0</v>
      </c>
      <c r="X111" s="67">
        <f t="shared" si="25"/>
        <v>765</v>
      </c>
      <c r="Y111" s="17">
        <f t="shared" si="26"/>
        <v>0.23423423423423423</v>
      </c>
      <c r="Z111" s="62">
        <v>999</v>
      </c>
      <c r="AA111" s="63">
        <v>0</v>
      </c>
      <c r="AB111" s="64">
        <f t="shared" si="27"/>
        <v>765</v>
      </c>
      <c r="AC111" s="15">
        <f t="shared" si="36"/>
        <v>0.23423423423423423</v>
      </c>
    </row>
    <row r="112" spans="1:29" s="5" customFormat="1" ht="12.75" customHeight="1">
      <c r="A112" s="289" t="s">
        <v>239</v>
      </c>
      <c r="B112" s="36" t="s">
        <v>82</v>
      </c>
      <c r="C112" s="4" t="s">
        <v>359</v>
      </c>
      <c r="D112" s="44">
        <v>0.66</v>
      </c>
      <c r="E112" s="37" t="s">
        <v>293</v>
      </c>
      <c r="F112" s="75">
        <v>1429</v>
      </c>
      <c r="G112" s="75">
        <v>1299</v>
      </c>
      <c r="H112" s="85">
        <v>0</v>
      </c>
      <c r="I112" s="120">
        <v>995</v>
      </c>
      <c r="J112" s="120">
        <v>0</v>
      </c>
      <c r="K112" s="191">
        <f t="shared" si="33"/>
        <v>995</v>
      </c>
      <c r="L112" s="203">
        <f t="shared" si="34"/>
        <v>0.2340261739799846</v>
      </c>
      <c r="M112" s="221">
        <v>999</v>
      </c>
      <c r="N112" s="228">
        <f t="shared" si="22"/>
        <v>899.1</v>
      </c>
      <c r="O112" s="217">
        <v>225</v>
      </c>
      <c r="P112" s="67">
        <f t="shared" si="23"/>
        <v>770</v>
      </c>
      <c r="Q112" s="17">
        <f t="shared" si="21"/>
        <v>0.1435880324769214</v>
      </c>
      <c r="R112" s="62">
        <v>1299</v>
      </c>
      <c r="S112" s="63">
        <v>0</v>
      </c>
      <c r="T112" s="64">
        <f t="shared" si="24"/>
        <v>995</v>
      </c>
      <c r="U112" s="270">
        <f t="shared" si="35"/>
        <v>0.2340261739799846</v>
      </c>
      <c r="V112" s="221">
        <v>1099</v>
      </c>
      <c r="W112" s="217">
        <v>57</v>
      </c>
      <c r="X112" s="67">
        <f t="shared" si="25"/>
        <v>938</v>
      </c>
      <c r="Y112" s="17">
        <f t="shared" si="26"/>
        <v>0.1464968152866242</v>
      </c>
      <c r="Z112" s="62">
        <v>1299</v>
      </c>
      <c r="AA112" s="63">
        <v>0</v>
      </c>
      <c r="AB112" s="64">
        <f t="shared" si="27"/>
        <v>995</v>
      </c>
      <c r="AC112" s="15">
        <f t="shared" si="36"/>
        <v>0.2340261739799846</v>
      </c>
    </row>
    <row r="113" spans="1:29" s="5" customFormat="1" ht="12.75" customHeight="1">
      <c r="A113" s="294" t="s">
        <v>240</v>
      </c>
      <c r="B113" s="36" t="s">
        <v>82</v>
      </c>
      <c r="C113" s="4" t="s">
        <v>359</v>
      </c>
      <c r="D113" s="44">
        <v>0.66</v>
      </c>
      <c r="E113" s="37" t="s">
        <v>294</v>
      </c>
      <c r="F113" s="75">
        <v>1429</v>
      </c>
      <c r="G113" s="75">
        <v>1299</v>
      </c>
      <c r="H113" s="85">
        <v>0</v>
      </c>
      <c r="I113" s="120">
        <v>995</v>
      </c>
      <c r="J113" s="120">
        <v>0</v>
      </c>
      <c r="K113" s="191">
        <f t="shared" si="33"/>
        <v>995</v>
      </c>
      <c r="L113" s="203">
        <f t="shared" si="34"/>
        <v>0.2340261739799846</v>
      </c>
      <c r="M113" s="221">
        <v>999</v>
      </c>
      <c r="N113" s="228">
        <f t="shared" si="22"/>
        <v>899.1</v>
      </c>
      <c r="O113" s="217">
        <v>225</v>
      </c>
      <c r="P113" s="67">
        <f t="shared" si="23"/>
        <v>770</v>
      </c>
      <c r="Q113" s="17">
        <f t="shared" si="21"/>
        <v>0.1435880324769214</v>
      </c>
      <c r="R113" s="62">
        <v>1299</v>
      </c>
      <c r="S113" s="63">
        <v>0</v>
      </c>
      <c r="T113" s="64">
        <f t="shared" si="24"/>
        <v>995</v>
      </c>
      <c r="U113" s="270">
        <f t="shared" si="35"/>
        <v>0.2340261739799846</v>
      </c>
      <c r="V113" s="221">
        <v>1099</v>
      </c>
      <c r="W113" s="217">
        <v>57</v>
      </c>
      <c r="X113" s="67">
        <f t="shared" si="25"/>
        <v>938</v>
      </c>
      <c r="Y113" s="17">
        <f t="shared" si="26"/>
        <v>0.1464968152866242</v>
      </c>
      <c r="Z113" s="62">
        <v>1299</v>
      </c>
      <c r="AA113" s="63">
        <v>0</v>
      </c>
      <c r="AB113" s="64">
        <f t="shared" si="27"/>
        <v>995</v>
      </c>
      <c r="AC113" s="15">
        <f t="shared" si="36"/>
        <v>0.2340261739799846</v>
      </c>
    </row>
    <row r="114" spans="1:29" s="5" customFormat="1" ht="12.75" customHeight="1">
      <c r="A114" s="289" t="s">
        <v>237</v>
      </c>
      <c r="B114" s="36" t="s">
        <v>82</v>
      </c>
      <c r="C114" s="4" t="s">
        <v>359</v>
      </c>
      <c r="D114" s="44">
        <v>0.66</v>
      </c>
      <c r="E114" s="37" t="s">
        <v>293</v>
      </c>
      <c r="F114" s="75">
        <v>1319</v>
      </c>
      <c r="G114" s="75">
        <v>1199</v>
      </c>
      <c r="H114" s="85">
        <v>0</v>
      </c>
      <c r="I114" s="120">
        <v>917</v>
      </c>
      <c r="J114" s="120">
        <v>7</v>
      </c>
      <c r="K114" s="191">
        <f t="shared" si="33"/>
        <v>910</v>
      </c>
      <c r="L114" s="203">
        <f t="shared" si="34"/>
        <v>0.24103419516263552</v>
      </c>
      <c r="M114" s="221">
        <v>888</v>
      </c>
      <c r="N114" s="228">
        <f t="shared" si="22"/>
        <v>799.2</v>
      </c>
      <c r="O114" s="217">
        <v>234</v>
      </c>
      <c r="P114" s="67">
        <f t="shared" si="23"/>
        <v>676</v>
      </c>
      <c r="Q114" s="17">
        <f t="shared" si="21"/>
        <v>0.1541541541541542</v>
      </c>
      <c r="R114" s="62">
        <v>1199</v>
      </c>
      <c r="S114" s="63">
        <v>0</v>
      </c>
      <c r="T114" s="64">
        <f t="shared" si="24"/>
        <v>910</v>
      </c>
      <c r="U114" s="270">
        <f t="shared" si="35"/>
        <v>0.24103419516263552</v>
      </c>
      <c r="V114" s="221">
        <v>999</v>
      </c>
      <c r="W114" s="217">
        <v>65</v>
      </c>
      <c r="X114" s="67">
        <f t="shared" si="25"/>
        <v>845</v>
      </c>
      <c r="Y114" s="17">
        <f t="shared" si="26"/>
        <v>0.15415415415415415</v>
      </c>
      <c r="Z114" s="62">
        <v>1199</v>
      </c>
      <c r="AA114" s="63">
        <v>0</v>
      </c>
      <c r="AB114" s="64">
        <f t="shared" si="27"/>
        <v>910</v>
      </c>
      <c r="AC114" s="15">
        <f t="shared" si="36"/>
        <v>0.24103419516263552</v>
      </c>
    </row>
    <row r="115" spans="1:29" s="5" customFormat="1" ht="12.75" customHeight="1" thickBot="1">
      <c r="A115" s="295" t="s">
        <v>238</v>
      </c>
      <c r="B115" s="35" t="s">
        <v>82</v>
      </c>
      <c r="C115" s="8" t="s">
        <v>359</v>
      </c>
      <c r="D115" s="45">
        <v>0.66</v>
      </c>
      <c r="E115" s="2" t="s">
        <v>294</v>
      </c>
      <c r="F115" s="76">
        <v>1319</v>
      </c>
      <c r="G115" s="76">
        <v>1199</v>
      </c>
      <c r="H115" s="86">
        <v>0</v>
      </c>
      <c r="I115" s="121">
        <v>917</v>
      </c>
      <c r="J115" s="121">
        <v>7</v>
      </c>
      <c r="K115" s="192">
        <f t="shared" si="33"/>
        <v>910</v>
      </c>
      <c r="L115" s="204">
        <f t="shared" si="34"/>
        <v>0.24103419516263552</v>
      </c>
      <c r="M115" s="220">
        <v>888</v>
      </c>
      <c r="N115" s="227">
        <f t="shared" si="22"/>
        <v>799.2</v>
      </c>
      <c r="O115" s="215">
        <v>234</v>
      </c>
      <c r="P115" s="74">
        <f t="shared" si="23"/>
        <v>676</v>
      </c>
      <c r="Q115" s="18">
        <f t="shared" si="21"/>
        <v>0.1541541541541542</v>
      </c>
      <c r="R115" s="69">
        <v>1199</v>
      </c>
      <c r="S115" s="70">
        <v>0</v>
      </c>
      <c r="T115" s="71">
        <f t="shared" si="24"/>
        <v>910</v>
      </c>
      <c r="U115" s="272">
        <f t="shared" si="35"/>
        <v>0.24103419516263552</v>
      </c>
      <c r="V115" s="220">
        <v>999</v>
      </c>
      <c r="W115" s="215">
        <v>65</v>
      </c>
      <c r="X115" s="74">
        <f t="shared" si="25"/>
        <v>845</v>
      </c>
      <c r="Y115" s="18">
        <f t="shared" si="26"/>
        <v>0.15415415415415415</v>
      </c>
      <c r="Z115" s="69">
        <v>1199</v>
      </c>
      <c r="AA115" s="70">
        <v>0</v>
      </c>
      <c r="AB115" s="71">
        <f t="shared" si="27"/>
        <v>910</v>
      </c>
      <c r="AC115" s="16">
        <f t="shared" si="36"/>
        <v>0.24103419516263552</v>
      </c>
    </row>
    <row r="116" spans="1:29" s="5" customFormat="1" ht="12.75" customHeight="1">
      <c r="A116" s="291" t="s">
        <v>243</v>
      </c>
      <c r="B116" s="33" t="s">
        <v>82</v>
      </c>
      <c r="C116" s="6"/>
      <c r="D116" s="46">
        <v>0.83</v>
      </c>
      <c r="E116" s="7" t="s">
        <v>211</v>
      </c>
      <c r="F116" s="77">
        <v>934</v>
      </c>
      <c r="G116" s="77">
        <v>849</v>
      </c>
      <c r="H116" s="84">
        <v>749</v>
      </c>
      <c r="I116" s="122">
        <v>655</v>
      </c>
      <c r="J116" s="122">
        <v>36</v>
      </c>
      <c r="K116" s="193">
        <f t="shared" si="33"/>
        <v>619</v>
      </c>
      <c r="L116" s="205">
        <f t="shared" si="34"/>
        <v>0.27090694935217902</v>
      </c>
      <c r="M116" s="95">
        <v>849</v>
      </c>
      <c r="N116" s="226">
        <f t="shared" si="22"/>
        <v>764.1</v>
      </c>
      <c r="O116" s="96">
        <v>0</v>
      </c>
      <c r="P116" s="98">
        <f t="shared" si="23"/>
        <v>619</v>
      </c>
      <c r="Q116" s="19">
        <f t="shared" si="21"/>
        <v>0.18989661039131006</v>
      </c>
      <c r="R116" s="93">
        <v>849</v>
      </c>
      <c r="S116" s="94">
        <v>0</v>
      </c>
      <c r="T116" s="97">
        <f t="shared" si="24"/>
        <v>619</v>
      </c>
      <c r="U116" s="273">
        <f t="shared" si="35"/>
        <v>0.27090694935217902</v>
      </c>
      <c r="V116" s="95">
        <v>849</v>
      </c>
      <c r="W116" s="96">
        <v>0</v>
      </c>
      <c r="X116" s="98">
        <f t="shared" si="25"/>
        <v>619</v>
      </c>
      <c r="Y116" s="19">
        <f t="shared" si="26"/>
        <v>0.27090694935217902</v>
      </c>
      <c r="Z116" s="93">
        <v>849</v>
      </c>
      <c r="AA116" s="94">
        <v>0</v>
      </c>
      <c r="AB116" s="97">
        <f t="shared" si="27"/>
        <v>619</v>
      </c>
      <c r="AC116" s="14">
        <f t="shared" si="36"/>
        <v>0.27090694935217902</v>
      </c>
    </row>
    <row r="117" spans="1:29" s="5" customFormat="1" ht="12.75" customHeight="1">
      <c r="A117" s="294" t="s">
        <v>244</v>
      </c>
      <c r="B117" s="36" t="s">
        <v>82</v>
      </c>
      <c r="C117" s="4"/>
      <c r="D117" s="44">
        <v>1.1100000000000001</v>
      </c>
      <c r="E117" s="37" t="s">
        <v>212</v>
      </c>
      <c r="F117" s="75">
        <v>934</v>
      </c>
      <c r="G117" s="75">
        <v>849</v>
      </c>
      <c r="H117" s="85">
        <v>749</v>
      </c>
      <c r="I117" s="120">
        <v>655</v>
      </c>
      <c r="J117" s="120">
        <v>36</v>
      </c>
      <c r="K117" s="191">
        <f t="shared" si="33"/>
        <v>619</v>
      </c>
      <c r="L117" s="203">
        <f t="shared" si="34"/>
        <v>0.27090694935217902</v>
      </c>
      <c r="M117" s="65">
        <v>849</v>
      </c>
      <c r="N117" s="224">
        <f t="shared" si="22"/>
        <v>764.1</v>
      </c>
      <c r="O117" s="66">
        <v>0</v>
      </c>
      <c r="P117" s="67">
        <f t="shared" si="23"/>
        <v>619</v>
      </c>
      <c r="Q117" s="17">
        <f t="shared" si="21"/>
        <v>0.18989661039131006</v>
      </c>
      <c r="R117" s="62">
        <v>849</v>
      </c>
      <c r="S117" s="63">
        <v>0</v>
      </c>
      <c r="T117" s="64">
        <f t="shared" si="24"/>
        <v>619</v>
      </c>
      <c r="U117" s="270">
        <f t="shared" si="35"/>
        <v>0.27090694935217902</v>
      </c>
      <c r="V117" s="65">
        <v>849</v>
      </c>
      <c r="W117" s="66">
        <v>0</v>
      </c>
      <c r="X117" s="67">
        <f t="shared" si="25"/>
        <v>619</v>
      </c>
      <c r="Y117" s="17">
        <f t="shared" si="26"/>
        <v>0.27090694935217902</v>
      </c>
      <c r="Z117" s="62">
        <v>849</v>
      </c>
      <c r="AA117" s="63">
        <v>0</v>
      </c>
      <c r="AB117" s="64">
        <f t="shared" si="27"/>
        <v>619</v>
      </c>
      <c r="AC117" s="15">
        <f t="shared" si="36"/>
        <v>0.27090694935217902</v>
      </c>
    </row>
    <row r="118" spans="1:29" s="5" customFormat="1" ht="12.75" customHeight="1">
      <c r="A118" s="294" t="s">
        <v>245</v>
      </c>
      <c r="B118" s="36" t="s">
        <v>82</v>
      </c>
      <c r="C118" s="4"/>
      <c r="D118" s="44">
        <v>1.1100000000000001</v>
      </c>
      <c r="E118" s="37" t="s">
        <v>213</v>
      </c>
      <c r="F118" s="75">
        <v>1044</v>
      </c>
      <c r="G118" s="75">
        <v>949</v>
      </c>
      <c r="H118" s="85">
        <v>849</v>
      </c>
      <c r="I118" s="120">
        <v>742</v>
      </c>
      <c r="J118" s="120">
        <v>40</v>
      </c>
      <c r="K118" s="191">
        <f t="shared" si="33"/>
        <v>702</v>
      </c>
      <c r="L118" s="203">
        <f t="shared" si="34"/>
        <v>0.26027397260273971</v>
      </c>
      <c r="M118" s="65">
        <v>949</v>
      </c>
      <c r="N118" s="224">
        <f t="shared" si="22"/>
        <v>854.1</v>
      </c>
      <c r="O118" s="66">
        <v>0</v>
      </c>
      <c r="P118" s="67">
        <f t="shared" si="23"/>
        <v>702</v>
      </c>
      <c r="Q118" s="17">
        <f t="shared" si="21"/>
        <v>0.17808219178082194</v>
      </c>
      <c r="R118" s="62">
        <v>949</v>
      </c>
      <c r="S118" s="63">
        <v>0</v>
      </c>
      <c r="T118" s="64">
        <f t="shared" si="24"/>
        <v>702</v>
      </c>
      <c r="U118" s="270">
        <f t="shared" si="35"/>
        <v>0.26027397260273971</v>
      </c>
      <c r="V118" s="65">
        <v>949</v>
      </c>
      <c r="W118" s="66">
        <v>0</v>
      </c>
      <c r="X118" s="67">
        <f t="shared" si="25"/>
        <v>702</v>
      </c>
      <c r="Y118" s="17">
        <f t="shared" si="26"/>
        <v>0.26027397260273971</v>
      </c>
      <c r="Z118" s="62">
        <v>949</v>
      </c>
      <c r="AA118" s="63">
        <v>0</v>
      </c>
      <c r="AB118" s="64">
        <f t="shared" si="27"/>
        <v>702</v>
      </c>
      <c r="AC118" s="15">
        <f t="shared" si="36"/>
        <v>0.26027397260273971</v>
      </c>
    </row>
    <row r="119" spans="1:29" s="5" customFormat="1" ht="12.75" customHeight="1">
      <c r="A119" s="289" t="s">
        <v>371</v>
      </c>
      <c r="B119" s="36" t="s">
        <v>82</v>
      </c>
      <c r="C119" s="4"/>
      <c r="D119" s="46">
        <v>0.83</v>
      </c>
      <c r="E119" s="37" t="s">
        <v>379</v>
      </c>
      <c r="F119" s="75">
        <v>1154</v>
      </c>
      <c r="G119" s="75">
        <v>1049</v>
      </c>
      <c r="H119" s="85">
        <v>949</v>
      </c>
      <c r="I119" s="120">
        <v>809</v>
      </c>
      <c r="J119" s="120">
        <v>27</v>
      </c>
      <c r="K119" s="191">
        <f t="shared" si="33"/>
        <v>782</v>
      </c>
      <c r="L119" s="203">
        <f t="shared" si="34"/>
        <v>0.25452812202097236</v>
      </c>
      <c r="M119" s="65">
        <v>1049</v>
      </c>
      <c r="N119" s="224">
        <f t="shared" si="22"/>
        <v>944.1</v>
      </c>
      <c r="O119" s="66">
        <v>0</v>
      </c>
      <c r="P119" s="67">
        <f t="shared" si="23"/>
        <v>782</v>
      </c>
      <c r="Q119" s="17">
        <f>(N119-P119)/N119</f>
        <v>0.17169791335663598</v>
      </c>
      <c r="R119" s="62">
        <v>1049</v>
      </c>
      <c r="S119" s="63">
        <v>0</v>
      </c>
      <c r="T119" s="64">
        <f t="shared" si="24"/>
        <v>782</v>
      </c>
      <c r="U119" s="270">
        <f t="shared" si="35"/>
        <v>0.25452812202097236</v>
      </c>
      <c r="V119" s="221">
        <v>949</v>
      </c>
      <c r="W119" s="66">
        <v>0</v>
      </c>
      <c r="X119" s="67">
        <f t="shared" si="25"/>
        <v>782</v>
      </c>
      <c r="Y119" s="17">
        <f t="shared" si="26"/>
        <v>0.17597471022128555</v>
      </c>
      <c r="Z119" s="62">
        <v>1049</v>
      </c>
      <c r="AA119" s="63">
        <v>0</v>
      </c>
      <c r="AB119" s="64">
        <f t="shared" si="27"/>
        <v>782</v>
      </c>
      <c r="AC119" s="15">
        <f t="shared" si="36"/>
        <v>0.25452812202097236</v>
      </c>
    </row>
    <row r="120" spans="1:29" s="5" customFormat="1" ht="12.75" customHeight="1">
      <c r="A120" s="294" t="s">
        <v>373</v>
      </c>
      <c r="B120" s="36" t="s">
        <v>82</v>
      </c>
      <c r="C120" s="4"/>
      <c r="D120" s="44">
        <v>1.1100000000000001</v>
      </c>
      <c r="E120" s="37" t="s">
        <v>377</v>
      </c>
      <c r="F120" s="75">
        <v>1154</v>
      </c>
      <c r="G120" s="75">
        <v>1049</v>
      </c>
      <c r="H120" s="85">
        <v>949</v>
      </c>
      <c r="I120" s="120">
        <v>809</v>
      </c>
      <c r="J120" s="120">
        <v>27</v>
      </c>
      <c r="K120" s="191">
        <f t="shared" si="33"/>
        <v>782</v>
      </c>
      <c r="L120" s="203">
        <f t="shared" si="34"/>
        <v>0.25452812202097236</v>
      </c>
      <c r="M120" s="65">
        <v>1049</v>
      </c>
      <c r="N120" s="224">
        <f t="shared" si="22"/>
        <v>944.1</v>
      </c>
      <c r="O120" s="66">
        <v>0</v>
      </c>
      <c r="P120" s="67">
        <f t="shared" si="23"/>
        <v>782</v>
      </c>
      <c r="Q120" s="17">
        <f t="shared" si="21"/>
        <v>0.17169791335663598</v>
      </c>
      <c r="R120" s="62">
        <v>1049</v>
      </c>
      <c r="S120" s="63">
        <v>0</v>
      </c>
      <c r="T120" s="64">
        <f t="shared" si="24"/>
        <v>782</v>
      </c>
      <c r="U120" s="270">
        <f t="shared" si="35"/>
        <v>0.25452812202097236</v>
      </c>
      <c r="V120" s="221">
        <v>949</v>
      </c>
      <c r="W120" s="66">
        <v>0</v>
      </c>
      <c r="X120" s="67">
        <f t="shared" si="25"/>
        <v>782</v>
      </c>
      <c r="Y120" s="17">
        <f t="shared" si="26"/>
        <v>0.17597471022128555</v>
      </c>
      <c r="Z120" s="62">
        <v>1049</v>
      </c>
      <c r="AA120" s="63">
        <v>0</v>
      </c>
      <c r="AB120" s="64">
        <f t="shared" si="27"/>
        <v>782</v>
      </c>
      <c r="AC120" s="15">
        <f t="shared" si="36"/>
        <v>0.25452812202097236</v>
      </c>
    </row>
    <row r="121" spans="1:29" s="5" customFormat="1" ht="12.75" customHeight="1">
      <c r="A121" s="294" t="s">
        <v>374</v>
      </c>
      <c r="B121" s="36" t="s">
        <v>82</v>
      </c>
      <c r="C121" s="4"/>
      <c r="D121" s="44">
        <v>1.1100000000000001</v>
      </c>
      <c r="E121" s="37" t="s">
        <v>378</v>
      </c>
      <c r="F121" s="75">
        <v>1264</v>
      </c>
      <c r="G121" s="75">
        <v>1149</v>
      </c>
      <c r="H121" s="85">
        <v>1049</v>
      </c>
      <c r="I121" s="120">
        <v>894</v>
      </c>
      <c r="J121" s="120">
        <v>30</v>
      </c>
      <c r="K121" s="191">
        <f t="shared" si="33"/>
        <v>864</v>
      </c>
      <c r="L121" s="203">
        <f t="shared" si="34"/>
        <v>0.24804177545691905</v>
      </c>
      <c r="M121" s="65">
        <v>1149</v>
      </c>
      <c r="N121" s="224">
        <f t="shared" si="22"/>
        <v>1034.0999999999999</v>
      </c>
      <c r="O121" s="66">
        <v>0</v>
      </c>
      <c r="P121" s="67">
        <f t="shared" si="23"/>
        <v>864</v>
      </c>
      <c r="Q121" s="17">
        <f t="shared" si="21"/>
        <v>0.16449086161879889</v>
      </c>
      <c r="R121" s="62">
        <v>1149</v>
      </c>
      <c r="S121" s="63">
        <v>0</v>
      </c>
      <c r="T121" s="64">
        <f t="shared" si="24"/>
        <v>864</v>
      </c>
      <c r="U121" s="270">
        <f t="shared" si="35"/>
        <v>0.24804177545691905</v>
      </c>
      <c r="V121" s="221">
        <v>1049</v>
      </c>
      <c r="W121" s="66">
        <v>0</v>
      </c>
      <c r="X121" s="67">
        <f t="shared" si="25"/>
        <v>864</v>
      </c>
      <c r="Y121" s="17">
        <f t="shared" si="26"/>
        <v>0.17635843660629172</v>
      </c>
      <c r="Z121" s="62">
        <v>1149</v>
      </c>
      <c r="AA121" s="63">
        <v>0</v>
      </c>
      <c r="AB121" s="64">
        <f t="shared" si="27"/>
        <v>864</v>
      </c>
      <c r="AC121" s="15">
        <f t="shared" si="36"/>
        <v>0.24804177545691905</v>
      </c>
    </row>
    <row r="122" spans="1:29" s="5" customFormat="1" ht="12.75" customHeight="1">
      <c r="A122" s="289" t="s">
        <v>372</v>
      </c>
      <c r="B122" s="36" t="s">
        <v>82</v>
      </c>
      <c r="C122" s="4"/>
      <c r="D122" s="46">
        <v>0.83</v>
      </c>
      <c r="E122" s="37" t="s">
        <v>379</v>
      </c>
      <c r="F122" s="75">
        <v>1044</v>
      </c>
      <c r="G122" s="75">
        <v>949</v>
      </c>
      <c r="H122" s="85">
        <v>849</v>
      </c>
      <c r="I122" s="120">
        <v>724</v>
      </c>
      <c r="J122" s="122">
        <v>24</v>
      </c>
      <c r="K122" s="191">
        <f t="shared" si="33"/>
        <v>700</v>
      </c>
      <c r="L122" s="203">
        <f t="shared" si="34"/>
        <v>0.2623814541622761</v>
      </c>
      <c r="M122" s="221">
        <v>888</v>
      </c>
      <c r="N122" s="228">
        <f t="shared" si="22"/>
        <v>799.2</v>
      </c>
      <c r="O122" s="217">
        <v>18</v>
      </c>
      <c r="P122" s="67">
        <f t="shared" si="23"/>
        <v>682</v>
      </c>
      <c r="Q122" s="17">
        <f t="shared" si="21"/>
        <v>0.1466466466466467</v>
      </c>
      <c r="R122" s="62">
        <v>949</v>
      </c>
      <c r="S122" s="63">
        <v>0</v>
      </c>
      <c r="T122" s="64">
        <f t="shared" si="24"/>
        <v>700</v>
      </c>
      <c r="U122" s="270">
        <f t="shared" si="35"/>
        <v>0.2623814541622761</v>
      </c>
      <c r="V122" s="221">
        <v>849</v>
      </c>
      <c r="W122" s="66">
        <v>0</v>
      </c>
      <c r="X122" s="67">
        <f t="shared" si="25"/>
        <v>700</v>
      </c>
      <c r="Y122" s="17">
        <f t="shared" si="26"/>
        <v>0.17550058892815076</v>
      </c>
      <c r="Z122" s="62">
        <v>949</v>
      </c>
      <c r="AA122" s="63">
        <v>0</v>
      </c>
      <c r="AB122" s="64">
        <f t="shared" si="27"/>
        <v>700</v>
      </c>
      <c r="AC122" s="15">
        <f t="shared" si="36"/>
        <v>0.2623814541622761</v>
      </c>
    </row>
    <row r="123" spans="1:29" s="5" customFormat="1" ht="12.75" customHeight="1">
      <c r="A123" s="294" t="s">
        <v>375</v>
      </c>
      <c r="B123" s="36" t="s">
        <v>82</v>
      </c>
      <c r="C123" s="4"/>
      <c r="D123" s="44">
        <v>1.1100000000000001</v>
      </c>
      <c r="E123" s="37" t="s">
        <v>377</v>
      </c>
      <c r="F123" s="75">
        <v>1044</v>
      </c>
      <c r="G123" s="75">
        <v>949</v>
      </c>
      <c r="H123" s="85">
        <v>849</v>
      </c>
      <c r="I123" s="120">
        <v>724</v>
      </c>
      <c r="J123" s="120">
        <v>24</v>
      </c>
      <c r="K123" s="191">
        <f t="shared" si="33"/>
        <v>700</v>
      </c>
      <c r="L123" s="203">
        <f t="shared" si="34"/>
        <v>0.2623814541622761</v>
      </c>
      <c r="M123" s="221">
        <v>888</v>
      </c>
      <c r="N123" s="228">
        <f t="shared" si="22"/>
        <v>799.2</v>
      </c>
      <c r="O123" s="217">
        <v>18</v>
      </c>
      <c r="P123" s="67">
        <f t="shared" si="23"/>
        <v>682</v>
      </c>
      <c r="Q123" s="17">
        <f t="shared" si="21"/>
        <v>0.1466466466466467</v>
      </c>
      <c r="R123" s="62">
        <v>949</v>
      </c>
      <c r="S123" s="63">
        <v>0</v>
      </c>
      <c r="T123" s="64">
        <f t="shared" si="24"/>
        <v>700</v>
      </c>
      <c r="U123" s="270">
        <f t="shared" si="35"/>
        <v>0.2623814541622761</v>
      </c>
      <c r="V123" s="221">
        <v>849</v>
      </c>
      <c r="W123" s="66">
        <v>0</v>
      </c>
      <c r="X123" s="67">
        <f t="shared" si="25"/>
        <v>700</v>
      </c>
      <c r="Y123" s="17">
        <f t="shared" si="26"/>
        <v>0.17550058892815076</v>
      </c>
      <c r="Z123" s="62">
        <v>949</v>
      </c>
      <c r="AA123" s="63">
        <v>0</v>
      </c>
      <c r="AB123" s="64">
        <f t="shared" si="27"/>
        <v>700</v>
      </c>
      <c r="AC123" s="15">
        <f t="shared" si="36"/>
        <v>0.2623814541622761</v>
      </c>
    </row>
    <row r="124" spans="1:29" s="5" customFormat="1" ht="12.75" customHeight="1">
      <c r="A124" s="294" t="s">
        <v>376</v>
      </c>
      <c r="B124" s="36" t="s">
        <v>82</v>
      </c>
      <c r="C124" s="4"/>
      <c r="D124" s="44">
        <v>1.1100000000000001</v>
      </c>
      <c r="E124" s="37" t="s">
        <v>378</v>
      </c>
      <c r="F124" s="75">
        <v>1154</v>
      </c>
      <c r="G124" s="75">
        <v>1049</v>
      </c>
      <c r="H124" s="85">
        <v>949</v>
      </c>
      <c r="I124" s="120">
        <v>809</v>
      </c>
      <c r="J124" s="120">
        <v>27</v>
      </c>
      <c r="K124" s="191">
        <f t="shared" si="33"/>
        <v>782</v>
      </c>
      <c r="L124" s="203">
        <f t="shared" si="34"/>
        <v>0.25452812202097236</v>
      </c>
      <c r="M124" s="221">
        <v>999</v>
      </c>
      <c r="N124" s="228">
        <f t="shared" si="22"/>
        <v>899.1</v>
      </c>
      <c r="O124" s="217">
        <v>15</v>
      </c>
      <c r="P124" s="67">
        <f t="shared" si="23"/>
        <v>767</v>
      </c>
      <c r="Q124" s="17">
        <f t="shared" si="21"/>
        <v>0.14692470248025805</v>
      </c>
      <c r="R124" s="62">
        <v>1049</v>
      </c>
      <c r="S124" s="63">
        <v>0</v>
      </c>
      <c r="T124" s="64">
        <f t="shared" si="24"/>
        <v>782</v>
      </c>
      <c r="U124" s="270">
        <f t="shared" si="35"/>
        <v>0.25452812202097236</v>
      </c>
      <c r="V124" s="221">
        <v>949</v>
      </c>
      <c r="W124" s="66">
        <v>0</v>
      </c>
      <c r="X124" s="67">
        <f t="shared" si="25"/>
        <v>782</v>
      </c>
      <c r="Y124" s="17">
        <f t="shared" si="26"/>
        <v>0.17597471022128555</v>
      </c>
      <c r="Z124" s="62">
        <v>1049</v>
      </c>
      <c r="AA124" s="63">
        <v>0</v>
      </c>
      <c r="AB124" s="64">
        <f t="shared" si="27"/>
        <v>782</v>
      </c>
      <c r="AC124" s="15">
        <f t="shared" si="36"/>
        <v>0.25452812202097236</v>
      </c>
    </row>
    <row r="125" spans="1:29" s="5" customFormat="1" ht="12.75" customHeight="1">
      <c r="A125" s="289" t="s">
        <v>380</v>
      </c>
      <c r="B125" s="36" t="s">
        <v>82</v>
      </c>
      <c r="C125" s="4"/>
      <c r="D125" s="46">
        <v>0.83</v>
      </c>
      <c r="E125" s="37" t="s">
        <v>386</v>
      </c>
      <c r="F125" s="75">
        <v>1264</v>
      </c>
      <c r="G125" s="75">
        <v>1149</v>
      </c>
      <c r="H125" s="85">
        <v>1049</v>
      </c>
      <c r="I125" s="120">
        <v>861</v>
      </c>
      <c r="J125" s="120">
        <v>25</v>
      </c>
      <c r="K125" s="191">
        <f t="shared" si="33"/>
        <v>836</v>
      </c>
      <c r="L125" s="203">
        <f t="shared" si="34"/>
        <v>0.27241079199303742</v>
      </c>
      <c r="M125" s="221">
        <v>1110</v>
      </c>
      <c r="N125" s="228">
        <f t="shared" si="22"/>
        <v>999</v>
      </c>
      <c r="O125" s="217">
        <v>14</v>
      </c>
      <c r="P125" s="67">
        <f t="shared" si="23"/>
        <v>822</v>
      </c>
      <c r="Q125" s="17">
        <f t="shared" si="21"/>
        <v>0.17717717717717718</v>
      </c>
      <c r="R125" s="62">
        <v>1149</v>
      </c>
      <c r="S125" s="63">
        <v>0</v>
      </c>
      <c r="T125" s="64">
        <f t="shared" si="24"/>
        <v>836</v>
      </c>
      <c r="U125" s="270">
        <f t="shared" si="35"/>
        <v>0.27241079199303742</v>
      </c>
      <c r="V125" s="221">
        <v>1049</v>
      </c>
      <c r="W125" s="66">
        <v>0</v>
      </c>
      <c r="X125" s="67">
        <f t="shared" si="25"/>
        <v>836</v>
      </c>
      <c r="Y125" s="17">
        <f t="shared" si="26"/>
        <v>0.20305052430886558</v>
      </c>
      <c r="Z125" s="62">
        <v>1149</v>
      </c>
      <c r="AA125" s="63">
        <v>0</v>
      </c>
      <c r="AB125" s="64">
        <f t="shared" si="27"/>
        <v>836</v>
      </c>
      <c r="AC125" s="15">
        <f t="shared" si="36"/>
        <v>0.27241079199303742</v>
      </c>
    </row>
    <row r="126" spans="1:29" s="5" customFormat="1" ht="12.75" customHeight="1">
      <c r="A126" s="294" t="s">
        <v>381</v>
      </c>
      <c r="B126" s="36" t="s">
        <v>82</v>
      </c>
      <c r="C126" s="4"/>
      <c r="D126" s="44">
        <v>1.1100000000000001</v>
      </c>
      <c r="E126" s="37" t="s">
        <v>387</v>
      </c>
      <c r="F126" s="75">
        <v>1264</v>
      </c>
      <c r="G126" s="75">
        <v>1149</v>
      </c>
      <c r="H126" s="85">
        <v>1049</v>
      </c>
      <c r="I126" s="120">
        <v>861</v>
      </c>
      <c r="J126" s="120">
        <v>20</v>
      </c>
      <c r="K126" s="191">
        <f t="shared" si="33"/>
        <v>841</v>
      </c>
      <c r="L126" s="203">
        <f t="shared" si="34"/>
        <v>0.26805918189730199</v>
      </c>
      <c r="M126" s="221">
        <v>1110</v>
      </c>
      <c r="N126" s="228">
        <f t="shared" si="22"/>
        <v>999</v>
      </c>
      <c r="O126" s="217">
        <v>14</v>
      </c>
      <c r="P126" s="67">
        <f t="shared" si="23"/>
        <v>827</v>
      </c>
      <c r="Q126" s="17">
        <f t="shared" si="21"/>
        <v>0.17217217217217218</v>
      </c>
      <c r="R126" s="62">
        <v>1149</v>
      </c>
      <c r="S126" s="63">
        <v>0</v>
      </c>
      <c r="T126" s="64">
        <f t="shared" si="24"/>
        <v>841</v>
      </c>
      <c r="U126" s="270">
        <f t="shared" si="35"/>
        <v>0.26805918189730199</v>
      </c>
      <c r="V126" s="221">
        <v>1049</v>
      </c>
      <c r="W126" s="66">
        <v>0</v>
      </c>
      <c r="X126" s="67">
        <f t="shared" si="25"/>
        <v>841</v>
      </c>
      <c r="Y126" s="17">
        <f t="shared" si="26"/>
        <v>0.19828408007626311</v>
      </c>
      <c r="Z126" s="62">
        <v>1149</v>
      </c>
      <c r="AA126" s="63">
        <v>0</v>
      </c>
      <c r="AB126" s="64">
        <f t="shared" si="27"/>
        <v>841</v>
      </c>
      <c r="AC126" s="15">
        <f t="shared" si="36"/>
        <v>0.26805918189730199</v>
      </c>
    </row>
    <row r="127" spans="1:29" s="5" customFormat="1" ht="12.75" customHeight="1">
      <c r="A127" s="294" t="s">
        <v>382</v>
      </c>
      <c r="B127" s="36" t="s">
        <v>82</v>
      </c>
      <c r="C127" s="4"/>
      <c r="D127" s="44">
        <v>1.1100000000000001</v>
      </c>
      <c r="E127" s="37" t="s">
        <v>388</v>
      </c>
      <c r="F127" s="75">
        <v>1374</v>
      </c>
      <c r="G127" s="75">
        <v>1249</v>
      </c>
      <c r="H127" s="85">
        <v>1149</v>
      </c>
      <c r="I127" s="120">
        <v>943</v>
      </c>
      <c r="J127" s="120">
        <v>26</v>
      </c>
      <c r="K127" s="191">
        <f t="shared" si="33"/>
        <v>917</v>
      </c>
      <c r="L127" s="203">
        <f t="shared" si="34"/>
        <v>0.26581265012009608</v>
      </c>
      <c r="M127" s="221">
        <v>1221</v>
      </c>
      <c r="N127" s="228">
        <f t="shared" si="22"/>
        <v>1098.9000000000001</v>
      </c>
      <c r="O127" s="217">
        <v>12</v>
      </c>
      <c r="P127" s="67">
        <f t="shared" si="23"/>
        <v>905</v>
      </c>
      <c r="Q127" s="17">
        <f t="shared" si="21"/>
        <v>0.17644917644917651</v>
      </c>
      <c r="R127" s="62">
        <v>1249</v>
      </c>
      <c r="S127" s="63">
        <v>0</v>
      </c>
      <c r="T127" s="64">
        <f t="shared" si="24"/>
        <v>917</v>
      </c>
      <c r="U127" s="270">
        <f t="shared" si="35"/>
        <v>0.26581265012009608</v>
      </c>
      <c r="V127" s="221">
        <v>1149</v>
      </c>
      <c r="W127" s="66">
        <v>0</v>
      </c>
      <c r="X127" s="67">
        <f t="shared" si="25"/>
        <v>917</v>
      </c>
      <c r="Y127" s="17">
        <f t="shared" si="26"/>
        <v>0.20191470844212359</v>
      </c>
      <c r="Z127" s="62">
        <v>1249</v>
      </c>
      <c r="AA127" s="63">
        <v>0</v>
      </c>
      <c r="AB127" s="64">
        <f t="shared" si="27"/>
        <v>917</v>
      </c>
      <c r="AC127" s="15">
        <f t="shared" si="36"/>
        <v>0.26581265012009608</v>
      </c>
    </row>
    <row r="128" spans="1:29" s="5" customFormat="1" ht="12.75" customHeight="1">
      <c r="A128" s="289" t="s">
        <v>383</v>
      </c>
      <c r="B128" s="36" t="s">
        <v>82</v>
      </c>
      <c r="C128" s="4"/>
      <c r="D128" s="46">
        <v>0.83</v>
      </c>
      <c r="E128" s="37" t="s">
        <v>386</v>
      </c>
      <c r="F128" s="75">
        <v>1154</v>
      </c>
      <c r="G128" s="75">
        <v>1049</v>
      </c>
      <c r="H128" s="85">
        <v>949</v>
      </c>
      <c r="I128" s="120">
        <v>779</v>
      </c>
      <c r="J128" s="120">
        <v>21</v>
      </c>
      <c r="K128" s="191">
        <f t="shared" si="33"/>
        <v>758</v>
      </c>
      <c r="L128" s="203">
        <f t="shared" si="34"/>
        <v>0.27740705433746427</v>
      </c>
      <c r="M128" s="221">
        <v>999</v>
      </c>
      <c r="N128" s="228">
        <f t="shared" si="22"/>
        <v>899.1</v>
      </c>
      <c r="O128" s="217">
        <v>17</v>
      </c>
      <c r="P128" s="67">
        <f t="shared" si="23"/>
        <v>741</v>
      </c>
      <c r="Q128" s="17">
        <f t="shared" si="21"/>
        <v>0.17584250917584254</v>
      </c>
      <c r="R128" s="62">
        <v>1049</v>
      </c>
      <c r="S128" s="63">
        <v>0</v>
      </c>
      <c r="T128" s="64">
        <f t="shared" si="24"/>
        <v>758</v>
      </c>
      <c r="U128" s="270">
        <f t="shared" si="35"/>
        <v>0.27740705433746427</v>
      </c>
      <c r="V128" s="221">
        <v>949</v>
      </c>
      <c r="W128" s="66">
        <v>0</v>
      </c>
      <c r="X128" s="67">
        <f t="shared" si="25"/>
        <v>758</v>
      </c>
      <c r="Y128" s="17">
        <f t="shared" si="26"/>
        <v>0.20126448893572182</v>
      </c>
      <c r="Z128" s="62">
        <v>1049</v>
      </c>
      <c r="AA128" s="63">
        <v>0</v>
      </c>
      <c r="AB128" s="64">
        <f t="shared" si="27"/>
        <v>758</v>
      </c>
      <c r="AC128" s="15">
        <f t="shared" si="36"/>
        <v>0.27740705433746427</v>
      </c>
    </row>
    <row r="129" spans="1:29" s="5" customFormat="1" ht="12.75" customHeight="1">
      <c r="A129" s="294" t="s">
        <v>384</v>
      </c>
      <c r="B129" s="36" t="s">
        <v>82</v>
      </c>
      <c r="C129" s="4"/>
      <c r="D129" s="44">
        <v>1.1100000000000001</v>
      </c>
      <c r="E129" s="37" t="s">
        <v>387</v>
      </c>
      <c r="F129" s="75">
        <v>1154</v>
      </c>
      <c r="G129" s="75">
        <v>1049</v>
      </c>
      <c r="H129" s="85">
        <v>949</v>
      </c>
      <c r="I129" s="120">
        <v>779</v>
      </c>
      <c r="J129" s="120">
        <v>15</v>
      </c>
      <c r="K129" s="191">
        <f t="shared" si="33"/>
        <v>764</v>
      </c>
      <c r="L129" s="203">
        <f t="shared" si="34"/>
        <v>0.27168732125834127</v>
      </c>
      <c r="M129" s="221">
        <v>999</v>
      </c>
      <c r="N129" s="228">
        <f t="shared" si="22"/>
        <v>899.1</v>
      </c>
      <c r="O129" s="217">
        <v>17</v>
      </c>
      <c r="P129" s="67">
        <f t="shared" si="23"/>
        <v>747</v>
      </c>
      <c r="Q129" s="17">
        <f t="shared" si="21"/>
        <v>0.16916916916916919</v>
      </c>
      <c r="R129" s="62">
        <v>1049</v>
      </c>
      <c r="S129" s="63">
        <v>0</v>
      </c>
      <c r="T129" s="64">
        <f t="shared" si="24"/>
        <v>764</v>
      </c>
      <c r="U129" s="270">
        <f t="shared" si="35"/>
        <v>0.27168732125834127</v>
      </c>
      <c r="V129" s="221">
        <v>949</v>
      </c>
      <c r="W129" s="66">
        <v>0</v>
      </c>
      <c r="X129" s="67">
        <f t="shared" si="25"/>
        <v>764</v>
      </c>
      <c r="Y129" s="17">
        <f t="shared" si="26"/>
        <v>0.19494204425711276</v>
      </c>
      <c r="Z129" s="62">
        <v>1049</v>
      </c>
      <c r="AA129" s="63">
        <v>0</v>
      </c>
      <c r="AB129" s="64">
        <f t="shared" si="27"/>
        <v>764</v>
      </c>
      <c r="AC129" s="15">
        <f t="shared" si="36"/>
        <v>0.27168732125834127</v>
      </c>
    </row>
    <row r="130" spans="1:29" s="5" customFormat="1" ht="12.75" customHeight="1">
      <c r="A130" s="294" t="s">
        <v>385</v>
      </c>
      <c r="B130" s="36" t="s">
        <v>82</v>
      </c>
      <c r="C130" s="4"/>
      <c r="D130" s="44">
        <v>1.1100000000000001</v>
      </c>
      <c r="E130" s="37" t="s">
        <v>388</v>
      </c>
      <c r="F130" s="75">
        <v>1264</v>
      </c>
      <c r="G130" s="75">
        <v>1149</v>
      </c>
      <c r="H130" s="85">
        <v>1049</v>
      </c>
      <c r="I130" s="120">
        <v>861</v>
      </c>
      <c r="J130" s="120">
        <v>25</v>
      </c>
      <c r="K130" s="191">
        <f t="shared" si="33"/>
        <v>836</v>
      </c>
      <c r="L130" s="203">
        <f t="shared" si="34"/>
        <v>0.27241079199303742</v>
      </c>
      <c r="M130" s="221">
        <v>1110</v>
      </c>
      <c r="N130" s="228">
        <f t="shared" si="22"/>
        <v>999</v>
      </c>
      <c r="O130" s="217">
        <v>14</v>
      </c>
      <c r="P130" s="67">
        <f t="shared" si="23"/>
        <v>822</v>
      </c>
      <c r="Q130" s="17">
        <f t="shared" si="21"/>
        <v>0.17717717717717718</v>
      </c>
      <c r="R130" s="62">
        <v>1149</v>
      </c>
      <c r="S130" s="63">
        <v>0</v>
      </c>
      <c r="T130" s="64">
        <f t="shared" si="24"/>
        <v>836</v>
      </c>
      <c r="U130" s="270">
        <f t="shared" si="35"/>
        <v>0.27241079199303742</v>
      </c>
      <c r="V130" s="221">
        <v>1049</v>
      </c>
      <c r="W130" s="66">
        <v>0</v>
      </c>
      <c r="X130" s="67">
        <f t="shared" si="25"/>
        <v>836</v>
      </c>
      <c r="Y130" s="17">
        <f t="shared" si="26"/>
        <v>0.20305052430886558</v>
      </c>
      <c r="Z130" s="62">
        <v>1149</v>
      </c>
      <c r="AA130" s="63">
        <v>0</v>
      </c>
      <c r="AB130" s="64">
        <f t="shared" si="27"/>
        <v>836</v>
      </c>
      <c r="AC130" s="15">
        <f t="shared" si="36"/>
        <v>0.27241079199303742</v>
      </c>
    </row>
    <row r="131" spans="1:29" s="5" customFormat="1" ht="12.75" customHeight="1">
      <c r="A131" s="289" t="s">
        <v>389</v>
      </c>
      <c r="B131" s="36" t="s">
        <v>82</v>
      </c>
      <c r="C131" s="4"/>
      <c r="D131" s="46">
        <v>0.83</v>
      </c>
      <c r="E131" s="37" t="s">
        <v>395</v>
      </c>
      <c r="F131" s="75">
        <v>1484</v>
      </c>
      <c r="G131" s="75">
        <v>1349</v>
      </c>
      <c r="H131" s="85">
        <v>1149</v>
      </c>
      <c r="I131" s="120">
        <v>934</v>
      </c>
      <c r="J131" s="120">
        <v>30</v>
      </c>
      <c r="K131" s="191">
        <f t="shared" si="33"/>
        <v>904</v>
      </c>
      <c r="L131" s="203">
        <f t="shared" si="34"/>
        <v>0.32987398072646407</v>
      </c>
      <c r="M131" s="65">
        <v>1349</v>
      </c>
      <c r="N131" s="224">
        <f t="shared" si="22"/>
        <v>1214.0999999999999</v>
      </c>
      <c r="O131" s="66">
        <v>0</v>
      </c>
      <c r="P131" s="67">
        <f t="shared" si="23"/>
        <v>904</v>
      </c>
      <c r="Q131" s="17">
        <f t="shared" si="21"/>
        <v>0.25541553414051554</v>
      </c>
      <c r="R131" s="62">
        <v>1349</v>
      </c>
      <c r="S131" s="63">
        <v>0</v>
      </c>
      <c r="T131" s="64">
        <f t="shared" si="24"/>
        <v>904</v>
      </c>
      <c r="U131" s="270">
        <f t="shared" si="35"/>
        <v>0.32987398072646407</v>
      </c>
      <c r="V131" s="221">
        <v>1099</v>
      </c>
      <c r="W131" s="217">
        <v>40</v>
      </c>
      <c r="X131" s="67">
        <f t="shared" si="25"/>
        <v>864</v>
      </c>
      <c r="Y131" s="17">
        <f t="shared" si="26"/>
        <v>0.21383075523202913</v>
      </c>
      <c r="Z131" s="62">
        <v>1349</v>
      </c>
      <c r="AA131" s="63">
        <v>0</v>
      </c>
      <c r="AB131" s="64">
        <f t="shared" si="27"/>
        <v>904</v>
      </c>
      <c r="AC131" s="15">
        <f t="shared" si="36"/>
        <v>0.32987398072646407</v>
      </c>
    </row>
    <row r="132" spans="1:29" s="5" customFormat="1" ht="12.75" customHeight="1">
      <c r="A132" s="294" t="s">
        <v>390</v>
      </c>
      <c r="B132" s="36" t="s">
        <v>82</v>
      </c>
      <c r="C132" s="4"/>
      <c r="D132" s="44">
        <v>1.1100000000000001</v>
      </c>
      <c r="E132" s="37" t="s">
        <v>387</v>
      </c>
      <c r="F132" s="75">
        <v>1484</v>
      </c>
      <c r="G132" s="75">
        <v>1349</v>
      </c>
      <c r="H132" s="85">
        <v>1149</v>
      </c>
      <c r="I132" s="120">
        <v>934</v>
      </c>
      <c r="J132" s="120">
        <v>25</v>
      </c>
      <c r="K132" s="191">
        <f t="shared" si="33"/>
        <v>909</v>
      </c>
      <c r="L132" s="203">
        <f t="shared" si="34"/>
        <v>0.32616753150481836</v>
      </c>
      <c r="M132" s="65">
        <v>1349</v>
      </c>
      <c r="N132" s="224">
        <f t="shared" si="22"/>
        <v>1214.0999999999999</v>
      </c>
      <c r="O132" s="66">
        <v>0</v>
      </c>
      <c r="P132" s="67">
        <f t="shared" si="23"/>
        <v>909</v>
      </c>
      <c r="Q132" s="17">
        <f t="shared" si="21"/>
        <v>0.2512972572275759</v>
      </c>
      <c r="R132" s="62">
        <v>1349</v>
      </c>
      <c r="S132" s="63">
        <v>0</v>
      </c>
      <c r="T132" s="64">
        <f t="shared" si="24"/>
        <v>909</v>
      </c>
      <c r="U132" s="270">
        <f t="shared" si="35"/>
        <v>0.32616753150481836</v>
      </c>
      <c r="V132" s="221">
        <v>1099</v>
      </c>
      <c r="W132" s="217">
        <v>40</v>
      </c>
      <c r="X132" s="67">
        <f t="shared" si="25"/>
        <v>869</v>
      </c>
      <c r="Y132" s="17">
        <f t="shared" si="26"/>
        <v>0.20928116469517744</v>
      </c>
      <c r="Z132" s="62">
        <v>1349</v>
      </c>
      <c r="AA132" s="63">
        <v>0</v>
      </c>
      <c r="AB132" s="64">
        <f t="shared" si="27"/>
        <v>909</v>
      </c>
      <c r="AC132" s="15">
        <f t="shared" si="36"/>
        <v>0.32616753150481836</v>
      </c>
    </row>
    <row r="133" spans="1:29" s="5" customFormat="1" ht="12.75" customHeight="1">
      <c r="A133" s="294" t="s">
        <v>391</v>
      </c>
      <c r="B133" s="36" t="s">
        <v>82</v>
      </c>
      <c r="C133" s="4"/>
      <c r="D133" s="44">
        <v>1.1100000000000001</v>
      </c>
      <c r="E133" s="37" t="s">
        <v>396</v>
      </c>
      <c r="F133" s="75">
        <v>1594</v>
      </c>
      <c r="G133" s="75">
        <v>1449</v>
      </c>
      <c r="H133" s="85">
        <v>1249</v>
      </c>
      <c r="I133" s="120">
        <v>1015</v>
      </c>
      <c r="J133" s="120">
        <v>31</v>
      </c>
      <c r="K133" s="191">
        <f t="shared" si="33"/>
        <v>984</v>
      </c>
      <c r="L133" s="203">
        <f t="shared" si="34"/>
        <v>0.32091097308488614</v>
      </c>
      <c r="M133" s="65">
        <v>1449</v>
      </c>
      <c r="N133" s="224">
        <f t="shared" si="22"/>
        <v>1304.0999999999999</v>
      </c>
      <c r="O133" s="66">
        <v>0</v>
      </c>
      <c r="P133" s="67">
        <f t="shared" si="23"/>
        <v>984</v>
      </c>
      <c r="Q133" s="17">
        <f t="shared" si="21"/>
        <v>0.24545663676098453</v>
      </c>
      <c r="R133" s="62">
        <v>1449</v>
      </c>
      <c r="S133" s="63">
        <v>0</v>
      </c>
      <c r="T133" s="64">
        <f t="shared" si="24"/>
        <v>984</v>
      </c>
      <c r="U133" s="270">
        <f t="shared" si="35"/>
        <v>0.32091097308488614</v>
      </c>
      <c r="V133" s="221">
        <v>1199</v>
      </c>
      <c r="W133" s="217">
        <v>40</v>
      </c>
      <c r="X133" s="67">
        <f t="shared" si="25"/>
        <v>944</v>
      </c>
      <c r="Y133" s="17">
        <f t="shared" si="26"/>
        <v>0.21267723102585487</v>
      </c>
      <c r="Z133" s="62">
        <v>1449</v>
      </c>
      <c r="AA133" s="63">
        <v>0</v>
      </c>
      <c r="AB133" s="64">
        <f t="shared" si="27"/>
        <v>984</v>
      </c>
      <c r="AC133" s="15">
        <f t="shared" si="36"/>
        <v>0.32091097308488614</v>
      </c>
    </row>
    <row r="134" spans="1:29" s="5" customFormat="1" ht="12.75" customHeight="1">
      <c r="A134" s="289" t="s">
        <v>392</v>
      </c>
      <c r="B134" s="36" t="s">
        <v>82</v>
      </c>
      <c r="C134" s="4"/>
      <c r="D134" s="46">
        <v>0.83</v>
      </c>
      <c r="E134" s="37" t="s">
        <v>395</v>
      </c>
      <c r="F134" s="75">
        <v>1374</v>
      </c>
      <c r="G134" s="75">
        <v>1249</v>
      </c>
      <c r="H134" s="85">
        <v>1049</v>
      </c>
      <c r="I134" s="120">
        <v>853</v>
      </c>
      <c r="J134" s="120">
        <v>27</v>
      </c>
      <c r="K134" s="191">
        <f t="shared" si="33"/>
        <v>826</v>
      </c>
      <c r="L134" s="203">
        <f t="shared" si="34"/>
        <v>0.33867093674939952</v>
      </c>
      <c r="M134" s="65">
        <v>1249</v>
      </c>
      <c r="N134" s="224">
        <f t="shared" si="22"/>
        <v>1124.0999999999999</v>
      </c>
      <c r="O134" s="66">
        <v>0</v>
      </c>
      <c r="P134" s="67">
        <f t="shared" ref="P134:P197" si="37">K134-O134</f>
        <v>826</v>
      </c>
      <c r="Q134" s="17">
        <f t="shared" si="21"/>
        <v>0.26518992972155497</v>
      </c>
      <c r="R134" s="62">
        <v>1249</v>
      </c>
      <c r="S134" s="63">
        <v>0</v>
      </c>
      <c r="T134" s="64">
        <f t="shared" ref="T134:T197" si="38">K134-S134</f>
        <v>826</v>
      </c>
      <c r="U134" s="270">
        <f t="shared" si="35"/>
        <v>0.33867093674939952</v>
      </c>
      <c r="V134" s="221">
        <v>999</v>
      </c>
      <c r="W134" s="217">
        <v>40</v>
      </c>
      <c r="X134" s="67">
        <f t="shared" ref="X134:X197" si="39">K134-W134</f>
        <v>786</v>
      </c>
      <c r="Y134" s="17">
        <f t="shared" ref="Y134:Y197" si="40">(V134-X134)/V134</f>
        <v>0.21321321321321321</v>
      </c>
      <c r="Z134" s="62">
        <v>1249</v>
      </c>
      <c r="AA134" s="63">
        <v>0</v>
      </c>
      <c r="AB134" s="64">
        <f t="shared" ref="AB134:AB197" si="41">K134-AA134</f>
        <v>826</v>
      </c>
      <c r="AC134" s="15">
        <f t="shared" si="36"/>
        <v>0.33867093674939952</v>
      </c>
    </row>
    <row r="135" spans="1:29" s="5" customFormat="1" ht="12.75" customHeight="1">
      <c r="A135" s="294" t="s">
        <v>393</v>
      </c>
      <c r="B135" s="36" t="s">
        <v>82</v>
      </c>
      <c r="C135" s="4"/>
      <c r="D135" s="44">
        <v>1.1100000000000001</v>
      </c>
      <c r="E135" s="37" t="s">
        <v>387</v>
      </c>
      <c r="F135" s="75">
        <v>1374</v>
      </c>
      <c r="G135" s="75">
        <v>1249</v>
      </c>
      <c r="H135" s="85">
        <v>1049</v>
      </c>
      <c r="I135" s="120">
        <v>853</v>
      </c>
      <c r="J135" s="120">
        <v>23</v>
      </c>
      <c r="K135" s="191">
        <f t="shared" si="33"/>
        <v>830</v>
      </c>
      <c r="L135" s="203">
        <f t="shared" si="34"/>
        <v>0.33546837469975982</v>
      </c>
      <c r="M135" s="65">
        <v>1249</v>
      </c>
      <c r="N135" s="224">
        <f t="shared" si="22"/>
        <v>1124.0999999999999</v>
      </c>
      <c r="O135" s="66">
        <v>0</v>
      </c>
      <c r="P135" s="67">
        <f t="shared" si="37"/>
        <v>830</v>
      </c>
      <c r="Q135" s="17">
        <f t="shared" si="21"/>
        <v>0.2616315274441775</v>
      </c>
      <c r="R135" s="62">
        <v>1249</v>
      </c>
      <c r="S135" s="63">
        <v>0</v>
      </c>
      <c r="T135" s="64">
        <f t="shared" si="38"/>
        <v>830</v>
      </c>
      <c r="U135" s="270">
        <f t="shared" si="35"/>
        <v>0.33546837469975982</v>
      </c>
      <c r="V135" s="221">
        <v>999</v>
      </c>
      <c r="W135" s="217">
        <v>40</v>
      </c>
      <c r="X135" s="67">
        <f t="shared" si="39"/>
        <v>790</v>
      </c>
      <c r="Y135" s="17">
        <f t="shared" si="40"/>
        <v>0.20920920920920921</v>
      </c>
      <c r="Z135" s="62">
        <v>1249</v>
      </c>
      <c r="AA135" s="63">
        <v>0</v>
      </c>
      <c r="AB135" s="64">
        <f t="shared" si="41"/>
        <v>830</v>
      </c>
      <c r="AC135" s="15">
        <f t="shared" si="36"/>
        <v>0.33546837469975982</v>
      </c>
    </row>
    <row r="136" spans="1:29" s="5" customFormat="1" ht="12.75" customHeight="1">
      <c r="A136" s="294" t="s">
        <v>394</v>
      </c>
      <c r="B136" s="36" t="s">
        <v>82</v>
      </c>
      <c r="C136" s="4"/>
      <c r="D136" s="44">
        <v>1.1100000000000001</v>
      </c>
      <c r="E136" s="37" t="s">
        <v>396</v>
      </c>
      <c r="F136" s="75">
        <v>1484</v>
      </c>
      <c r="G136" s="75">
        <v>1349</v>
      </c>
      <c r="H136" s="85">
        <v>1149</v>
      </c>
      <c r="I136" s="120">
        <v>934</v>
      </c>
      <c r="J136" s="120">
        <v>30</v>
      </c>
      <c r="K136" s="191">
        <f t="shared" si="33"/>
        <v>904</v>
      </c>
      <c r="L136" s="203">
        <f t="shared" si="34"/>
        <v>0.32987398072646407</v>
      </c>
      <c r="M136" s="65">
        <v>1349</v>
      </c>
      <c r="N136" s="224">
        <f t="shared" si="22"/>
        <v>1214.0999999999999</v>
      </c>
      <c r="O136" s="66">
        <v>0</v>
      </c>
      <c r="P136" s="67">
        <f t="shared" si="37"/>
        <v>904</v>
      </c>
      <c r="Q136" s="17">
        <f t="shared" si="21"/>
        <v>0.25541553414051554</v>
      </c>
      <c r="R136" s="62">
        <v>1349</v>
      </c>
      <c r="S136" s="63">
        <v>0</v>
      </c>
      <c r="T136" s="64">
        <f t="shared" si="38"/>
        <v>904</v>
      </c>
      <c r="U136" s="270">
        <f t="shared" si="35"/>
        <v>0.32987398072646407</v>
      </c>
      <c r="V136" s="221">
        <v>1099</v>
      </c>
      <c r="W136" s="217">
        <v>40</v>
      </c>
      <c r="X136" s="67">
        <f t="shared" si="39"/>
        <v>864</v>
      </c>
      <c r="Y136" s="17">
        <f t="shared" si="40"/>
        <v>0.21383075523202913</v>
      </c>
      <c r="Z136" s="62">
        <v>1349</v>
      </c>
      <c r="AA136" s="63">
        <v>0</v>
      </c>
      <c r="AB136" s="64">
        <f t="shared" si="41"/>
        <v>904</v>
      </c>
      <c r="AC136" s="15">
        <f t="shared" si="36"/>
        <v>0.32987398072646407</v>
      </c>
    </row>
    <row r="137" spans="1:29" s="5" customFormat="1" ht="12.75" customHeight="1">
      <c r="A137" s="296" t="s">
        <v>199</v>
      </c>
      <c r="B137" s="36" t="s">
        <v>82</v>
      </c>
      <c r="C137" s="4"/>
      <c r="D137" s="44">
        <v>0.83</v>
      </c>
      <c r="E137" s="37" t="s">
        <v>295</v>
      </c>
      <c r="F137" s="75">
        <v>1759</v>
      </c>
      <c r="G137" s="75">
        <v>1599</v>
      </c>
      <c r="H137" s="85">
        <v>1349</v>
      </c>
      <c r="I137" s="120">
        <v>1109</v>
      </c>
      <c r="J137" s="120">
        <v>28</v>
      </c>
      <c r="K137" s="191">
        <f t="shared" ref="K137:K214" si="42">IFERROR(I137-J137,I137)</f>
        <v>1081</v>
      </c>
      <c r="L137" s="203">
        <f t="shared" ref="L137:L214" si="43">IFERROR((G137-K137)/G137, " ")</f>
        <v>0.3239524702939337</v>
      </c>
      <c r="M137" s="65">
        <v>1599</v>
      </c>
      <c r="N137" s="224">
        <f t="shared" si="22"/>
        <v>1439.1</v>
      </c>
      <c r="O137" s="66">
        <v>0</v>
      </c>
      <c r="P137" s="67">
        <f t="shared" si="37"/>
        <v>1081</v>
      </c>
      <c r="Q137" s="17">
        <f t="shared" ref="Q137:Q200" si="44">(N137-P137)/N137</f>
        <v>0.24883607810437075</v>
      </c>
      <c r="R137" s="62">
        <v>1599</v>
      </c>
      <c r="S137" s="63">
        <v>0</v>
      </c>
      <c r="T137" s="64">
        <f t="shared" si="38"/>
        <v>1081</v>
      </c>
      <c r="U137" s="270">
        <f t="shared" si="35"/>
        <v>0.3239524702939337</v>
      </c>
      <c r="V137" s="221">
        <v>1249</v>
      </c>
      <c r="W137" s="217">
        <v>83</v>
      </c>
      <c r="X137" s="67">
        <f t="shared" si="39"/>
        <v>998</v>
      </c>
      <c r="Y137" s="17">
        <f t="shared" si="40"/>
        <v>0.20096076861489193</v>
      </c>
      <c r="Z137" s="62">
        <v>1599</v>
      </c>
      <c r="AA137" s="63">
        <v>0</v>
      </c>
      <c r="AB137" s="64">
        <f t="shared" si="41"/>
        <v>1081</v>
      </c>
      <c r="AC137" s="15">
        <f t="shared" si="36"/>
        <v>0.3239524702939337</v>
      </c>
    </row>
    <row r="138" spans="1:29" s="5" customFormat="1" ht="12.75" customHeight="1">
      <c r="A138" s="294" t="s">
        <v>246</v>
      </c>
      <c r="B138" s="36" t="s">
        <v>82</v>
      </c>
      <c r="C138" s="4"/>
      <c r="D138" s="44">
        <v>1.1100000000000001</v>
      </c>
      <c r="E138" s="37" t="s">
        <v>296</v>
      </c>
      <c r="F138" s="75">
        <v>1759</v>
      </c>
      <c r="G138" s="75">
        <v>1599</v>
      </c>
      <c r="H138" s="85">
        <v>1349</v>
      </c>
      <c r="I138" s="120">
        <v>1109</v>
      </c>
      <c r="J138" s="120">
        <v>28</v>
      </c>
      <c r="K138" s="191">
        <f t="shared" si="42"/>
        <v>1081</v>
      </c>
      <c r="L138" s="203">
        <f t="shared" si="43"/>
        <v>0.3239524702939337</v>
      </c>
      <c r="M138" s="65">
        <v>1599</v>
      </c>
      <c r="N138" s="224">
        <f t="shared" si="22"/>
        <v>1439.1</v>
      </c>
      <c r="O138" s="66">
        <v>0</v>
      </c>
      <c r="P138" s="67">
        <f t="shared" si="37"/>
        <v>1081</v>
      </c>
      <c r="Q138" s="17">
        <f t="shared" si="44"/>
        <v>0.24883607810437075</v>
      </c>
      <c r="R138" s="62">
        <v>1599</v>
      </c>
      <c r="S138" s="63">
        <v>0</v>
      </c>
      <c r="T138" s="64">
        <f t="shared" si="38"/>
        <v>1081</v>
      </c>
      <c r="U138" s="270">
        <f t="shared" si="35"/>
        <v>0.3239524702939337</v>
      </c>
      <c r="V138" s="221">
        <v>1249</v>
      </c>
      <c r="W138" s="217">
        <v>83</v>
      </c>
      <c r="X138" s="67">
        <f t="shared" si="39"/>
        <v>998</v>
      </c>
      <c r="Y138" s="17">
        <f t="shared" si="40"/>
        <v>0.20096076861489193</v>
      </c>
      <c r="Z138" s="62">
        <v>1599</v>
      </c>
      <c r="AA138" s="63">
        <v>0</v>
      </c>
      <c r="AB138" s="64">
        <f t="shared" si="41"/>
        <v>1081</v>
      </c>
      <c r="AC138" s="15">
        <f t="shared" si="36"/>
        <v>0.3239524702939337</v>
      </c>
    </row>
    <row r="139" spans="1:29" s="5" customFormat="1" ht="12.75" customHeight="1">
      <c r="A139" s="294" t="s">
        <v>247</v>
      </c>
      <c r="B139" s="36" t="s">
        <v>82</v>
      </c>
      <c r="C139" s="4"/>
      <c r="D139" s="44">
        <v>1.1100000000000001</v>
      </c>
      <c r="E139" s="37" t="s">
        <v>297</v>
      </c>
      <c r="F139" s="75">
        <v>1869</v>
      </c>
      <c r="G139" s="75">
        <v>1699</v>
      </c>
      <c r="H139" s="85">
        <v>1449</v>
      </c>
      <c r="I139" s="120">
        <v>1192</v>
      </c>
      <c r="J139" s="120">
        <v>29</v>
      </c>
      <c r="K139" s="191">
        <f t="shared" si="42"/>
        <v>1163</v>
      </c>
      <c r="L139" s="203">
        <f t="shared" si="43"/>
        <v>0.31547969393761038</v>
      </c>
      <c r="M139" s="65">
        <v>1699</v>
      </c>
      <c r="N139" s="224">
        <f t="shared" si="22"/>
        <v>1529.1</v>
      </c>
      <c r="O139" s="66">
        <v>0</v>
      </c>
      <c r="P139" s="67">
        <f t="shared" si="37"/>
        <v>1163</v>
      </c>
      <c r="Q139" s="17">
        <f t="shared" si="44"/>
        <v>0.23942188215290036</v>
      </c>
      <c r="R139" s="62">
        <v>1699</v>
      </c>
      <c r="S139" s="63">
        <v>0</v>
      </c>
      <c r="T139" s="64">
        <f t="shared" si="38"/>
        <v>1163</v>
      </c>
      <c r="U139" s="270">
        <f t="shared" si="35"/>
        <v>0.31547969393761038</v>
      </c>
      <c r="V139" s="221">
        <v>1349</v>
      </c>
      <c r="W139" s="217">
        <v>83</v>
      </c>
      <c r="X139" s="67">
        <f t="shared" si="39"/>
        <v>1080</v>
      </c>
      <c r="Y139" s="17">
        <f t="shared" si="40"/>
        <v>0.1994069681245367</v>
      </c>
      <c r="Z139" s="62">
        <v>1699</v>
      </c>
      <c r="AA139" s="63">
        <v>0</v>
      </c>
      <c r="AB139" s="64">
        <f t="shared" si="41"/>
        <v>1163</v>
      </c>
      <c r="AC139" s="15">
        <f t="shared" si="36"/>
        <v>0.31547969393761038</v>
      </c>
    </row>
    <row r="140" spans="1:29" s="5" customFormat="1" ht="12.75" customHeight="1">
      <c r="A140" s="289" t="s">
        <v>47</v>
      </c>
      <c r="B140" s="36" t="s">
        <v>82</v>
      </c>
      <c r="C140" s="4"/>
      <c r="D140" s="44">
        <v>1.78</v>
      </c>
      <c r="E140" s="37" t="s">
        <v>298</v>
      </c>
      <c r="F140" s="75">
        <v>1759</v>
      </c>
      <c r="G140" s="75">
        <v>1599</v>
      </c>
      <c r="H140" s="85">
        <v>1199</v>
      </c>
      <c r="I140" s="120">
        <v>960</v>
      </c>
      <c r="J140" s="120">
        <v>26</v>
      </c>
      <c r="K140" s="191">
        <f t="shared" si="42"/>
        <v>934</v>
      </c>
      <c r="L140" s="203">
        <f t="shared" si="43"/>
        <v>0.41588492808005001</v>
      </c>
      <c r="M140" s="65">
        <v>1599</v>
      </c>
      <c r="N140" s="224">
        <f t="shared" si="22"/>
        <v>1439.1</v>
      </c>
      <c r="O140" s="66">
        <v>0</v>
      </c>
      <c r="P140" s="67">
        <f t="shared" si="37"/>
        <v>934</v>
      </c>
      <c r="Q140" s="17">
        <f t="shared" si="44"/>
        <v>0.35098325342227776</v>
      </c>
      <c r="R140" s="62">
        <v>1599</v>
      </c>
      <c r="S140" s="63">
        <v>0</v>
      </c>
      <c r="T140" s="64">
        <f t="shared" si="38"/>
        <v>934</v>
      </c>
      <c r="U140" s="270">
        <f>(R140-T140)/R140</f>
        <v>0.41588492808005001</v>
      </c>
      <c r="V140" s="65">
        <v>1599</v>
      </c>
      <c r="W140" s="66">
        <v>0</v>
      </c>
      <c r="X140" s="67">
        <f t="shared" si="39"/>
        <v>934</v>
      </c>
      <c r="Y140" s="17">
        <f t="shared" si="40"/>
        <v>0.41588492808005001</v>
      </c>
      <c r="Z140" s="62">
        <v>1599</v>
      </c>
      <c r="AA140" s="63">
        <v>0</v>
      </c>
      <c r="AB140" s="64">
        <f t="shared" si="41"/>
        <v>934</v>
      </c>
      <c r="AC140" s="15">
        <f>(Z140-AB140)/Z140</f>
        <v>0.41588492808005001</v>
      </c>
    </row>
    <row r="141" spans="1:29" s="5" customFormat="1" ht="12.75" customHeight="1">
      <c r="A141" s="294" t="s">
        <v>53</v>
      </c>
      <c r="B141" s="36" t="s">
        <v>82</v>
      </c>
      <c r="C141" s="4"/>
      <c r="D141" s="44">
        <v>1.78</v>
      </c>
      <c r="E141" s="37" t="s">
        <v>299</v>
      </c>
      <c r="F141" s="75">
        <v>1759</v>
      </c>
      <c r="G141" s="75">
        <v>1599</v>
      </c>
      <c r="H141" s="85">
        <v>1199</v>
      </c>
      <c r="I141" s="120">
        <v>960</v>
      </c>
      <c r="J141" s="120">
        <v>26</v>
      </c>
      <c r="K141" s="191">
        <f t="shared" si="42"/>
        <v>934</v>
      </c>
      <c r="L141" s="203">
        <f t="shared" si="43"/>
        <v>0.41588492808005001</v>
      </c>
      <c r="M141" s="65">
        <v>1599</v>
      </c>
      <c r="N141" s="224">
        <f t="shared" si="22"/>
        <v>1439.1</v>
      </c>
      <c r="O141" s="66">
        <v>0</v>
      </c>
      <c r="P141" s="67">
        <f t="shared" si="37"/>
        <v>934</v>
      </c>
      <c r="Q141" s="17">
        <f t="shared" si="44"/>
        <v>0.35098325342227776</v>
      </c>
      <c r="R141" s="62">
        <v>1599</v>
      </c>
      <c r="S141" s="63">
        <v>0</v>
      </c>
      <c r="T141" s="64">
        <f t="shared" si="38"/>
        <v>934</v>
      </c>
      <c r="U141" s="270">
        <f t="shared" ref="U141:U204" si="45">(R141-T141)/R141</f>
        <v>0.41588492808005001</v>
      </c>
      <c r="V141" s="65">
        <v>1599</v>
      </c>
      <c r="W141" s="66">
        <v>0</v>
      </c>
      <c r="X141" s="67">
        <f t="shared" si="39"/>
        <v>934</v>
      </c>
      <c r="Y141" s="17">
        <f t="shared" si="40"/>
        <v>0.41588492808005001</v>
      </c>
      <c r="Z141" s="62">
        <v>1599</v>
      </c>
      <c r="AA141" s="63">
        <v>0</v>
      </c>
      <c r="AB141" s="64">
        <f t="shared" si="41"/>
        <v>934</v>
      </c>
      <c r="AC141" s="15">
        <f t="shared" ref="AC141:AC204" si="46">(Z141-AB141)/Z141</f>
        <v>0.41588492808005001</v>
      </c>
    </row>
    <row r="142" spans="1:29" s="5" customFormat="1" ht="12.75" customHeight="1">
      <c r="A142" s="294" t="s">
        <v>55</v>
      </c>
      <c r="B142" s="36" t="s">
        <v>82</v>
      </c>
      <c r="C142" s="4"/>
      <c r="D142" s="44">
        <v>1.78</v>
      </c>
      <c r="E142" s="37" t="s">
        <v>300</v>
      </c>
      <c r="F142" s="75">
        <v>1869</v>
      </c>
      <c r="G142" s="75">
        <v>1699</v>
      </c>
      <c r="H142" s="85">
        <v>1299</v>
      </c>
      <c r="I142" s="120">
        <v>1040</v>
      </c>
      <c r="J142" s="120">
        <v>29</v>
      </c>
      <c r="K142" s="191">
        <f t="shared" si="42"/>
        <v>1011</v>
      </c>
      <c r="L142" s="203">
        <f t="shared" si="43"/>
        <v>0.40494408475573868</v>
      </c>
      <c r="M142" s="65">
        <v>1699</v>
      </c>
      <c r="N142" s="224">
        <f t="shared" ref="N142:N205" si="47">M142-(M142*10%)</f>
        <v>1529.1</v>
      </c>
      <c r="O142" s="66">
        <v>0</v>
      </c>
      <c r="P142" s="67">
        <f t="shared" si="37"/>
        <v>1011</v>
      </c>
      <c r="Q142" s="17">
        <f t="shared" si="44"/>
        <v>0.33882676083970958</v>
      </c>
      <c r="R142" s="62">
        <v>1699</v>
      </c>
      <c r="S142" s="63">
        <v>0</v>
      </c>
      <c r="T142" s="64">
        <f t="shared" si="38"/>
        <v>1011</v>
      </c>
      <c r="U142" s="270">
        <f t="shared" si="45"/>
        <v>0.40494408475573868</v>
      </c>
      <c r="V142" s="65">
        <v>1699</v>
      </c>
      <c r="W142" s="66">
        <v>0</v>
      </c>
      <c r="X142" s="67">
        <f t="shared" si="39"/>
        <v>1011</v>
      </c>
      <c r="Y142" s="17">
        <f t="shared" si="40"/>
        <v>0.40494408475573868</v>
      </c>
      <c r="Z142" s="62">
        <v>1699</v>
      </c>
      <c r="AA142" s="63">
        <v>0</v>
      </c>
      <c r="AB142" s="64">
        <f t="shared" si="41"/>
        <v>1011</v>
      </c>
      <c r="AC142" s="15">
        <f t="shared" si="46"/>
        <v>0.40494408475573868</v>
      </c>
    </row>
    <row r="143" spans="1:29" s="5" customFormat="1" ht="12.75" customHeight="1">
      <c r="A143" s="289" t="s">
        <v>48</v>
      </c>
      <c r="B143" s="36" t="s">
        <v>82</v>
      </c>
      <c r="C143" s="267" t="s">
        <v>506</v>
      </c>
      <c r="D143" s="44">
        <v>1.92</v>
      </c>
      <c r="E143" s="37" t="s">
        <v>301</v>
      </c>
      <c r="F143" s="75">
        <v>1979</v>
      </c>
      <c r="G143" s="75">
        <v>1799</v>
      </c>
      <c r="H143" s="85">
        <v>0</v>
      </c>
      <c r="I143" s="120">
        <v>1355</v>
      </c>
      <c r="J143" s="120">
        <v>0</v>
      </c>
      <c r="K143" s="191">
        <f t="shared" si="42"/>
        <v>1355</v>
      </c>
      <c r="L143" s="203">
        <f t="shared" si="43"/>
        <v>0.24680377987770985</v>
      </c>
      <c r="M143" s="65">
        <v>1799</v>
      </c>
      <c r="N143" s="224">
        <f t="shared" si="47"/>
        <v>1619.1</v>
      </c>
      <c r="O143" s="66">
        <v>0</v>
      </c>
      <c r="P143" s="67">
        <f t="shared" si="37"/>
        <v>1355</v>
      </c>
      <c r="Q143" s="17">
        <f t="shared" si="44"/>
        <v>0.1631153109752331</v>
      </c>
      <c r="R143" s="62">
        <v>1799</v>
      </c>
      <c r="S143" s="63">
        <v>0</v>
      </c>
      <c r="T143" s="64">
        <f t="shared" si="38"/>
        <v>1355</v>
      </c>
      <c r="U143" s="270">
        <f t="shared" si="45"/>
        <v>0.24680377987770985</v>
      </c>
      <c r="V143" s="65">
        <v>1799</v>
      </c>
      <c r="W143" s="66">
        <v>0</v>
      </c>
      <c r="X143" s="67">
        <f t="shared" si="39"/>
        <v>1355</v>
      </c>
      <c r="Y143" s="17">
        <f t="shared" si="40"/>
        <v>0.24680377987770985</v>
      </c>
      <c r="Z143" s="62">
        <v>1799</v>
      </c>
      <c r="AA143" s="63">
        <v>0</v>
      </c>
      <c r="AB143" s="64">
        <f t="shared" si="41"/>
        <v>1355</v>
      </c>
      <c r="AC143" s="15">
        <f t="shared" si="46"/>
        <v>0.24680377987770985</v>
      </c>
    </row>
    <row r="144" spans="1:29" s="5" customFormat="1" ht="12.75" customHeight="1">
      <c r="A144" s="294" t="s">
        <v>54</v>
      </c>
      <c r="B144" s="36" t="s">
        <v>82</v>
      </c>
      <c r="C144" s="267" t="s">
        <v>506</v>
      </c>
      <c r="D144" s="44">
        <v>1.92</v>
      </c>
      <c r="E144" s="37" t="s">
        <v>302</v>
      </c>
      <c r="F144" s="75">
        <v>1979</v>
      </c>
      <c r="G144" s="75">
        <v>1799</v>
      </c>
      <c r="H144" s="85">
        <v>0</v>
      </c>
      <c r="I144" s="120">
        <v>1355</v>
      </c>
      <c r="J144" s="120">
        <v>0</v>
      </c>
      <c r="K144" s="191">
        <f t="shared" si="42"/>
        <v>1355</v>
      </c>
      <c r="L144" s="203">
        <f t="shared" si="43"/>
        <v>0.24680377987770985</v>
      </c>
      <c r="M144" s="65">
        <v>1799</v>
      </c>
      <c r="N144" s="224">
        <f t="shared" si="47"/>
        <v>1619.1</v>
      </c>
      <c r="O144" s="66">
        <v>0</v>
      </c>
      <c r="P144" s="67">
        <f t="shared" si="37"/>
        <v>1355</v>
      </c>
      <c r="Q144" s="17">
        <f t="shared" si="44"/>
        <v>0.1631153109752331</v>
      </c>
      <c r="R144" s="62">
        <v>1799</v>
      </c>
      <c r="S144" s="63">
        <v>0</v>
      </c>
      <c r="T144" s="64">
        <f t="shared" si="38"/>
        <v>1355</v>
      </c>
      <c r="U144" s="270">
        <f t="shared" si="45"/>
        <v>0.24680377987770985</v>
      </c>
      <c r="V144" s="65">
        <v>1799</v>
      </c>
      <c r="W144" s="66">
        <v>0</v>
      </c>
      <c r="X144" s="67">
        <f t="shared" si="39"/>
        <v>1355</v>
      </c>
      <c r="Y144" s="17">
        <f t="shared" si="40"/>
        <v>0.24680377987770985</v>
      </c>
      <c r="Z144" s="62">
        <v>1799</v>
      </c>
      <c r="AA144" s="63">
        <v>0</v>
      </c>
      <c r="AB144" s="64">
        <f t="shared" si="41"/>
        <v>1355</v>
      </c>
      <c r="AC144" s="15">
        <f t="shared" si="46"/>
        <v>0.24680377987770985</v>
      </c>
    </row>
    <row r="145" spans="1:29" s="5" customFormat="1" ht="12.75" customHeight="1" thickBot="1">
      <c r="A145" s="295" t="s">
        <v>56</v>
      </c>
      <c r="B145" s="35" t="s">
        <v>82</v>
      </c>
      <c r="C145" s="268" t="s">
        <v>506</v>
      </c>
      <c r="D145" s="45">
        <v>1.92</v>
      </c>
      <c r="E145" s="2" t="s">
        <v>303</v>
      </c>
      <c r="F145" s="76">
        <v>2089</v>
      </c>
      <c r="G145" s="76">
        <v>1899</v>
      </c>
      <c r="H145" s="86">
        <v>0</v>
      </c>
      <c r="I145" s="121">
        <v>1431</v>
      </c>
      <c r="J145" s="121">
        <v>0</v>
      </c>
      <c r="K145" s="192">
        <f t="shared" si="42"/>
        <v>1431</v>
      </c>
      <c r="L145" s="204">
        <f t="shared" si="43"/>
        <v>0.24644549763033174</v>
      </c>
      <c r="M145" s="72">
        <v>1899</v>
      </c>
      <c r="N145" s="225">
        <f t="shared" si="47"/>
        <v>1709.1</v>
      </c>
      <c r="O145" s="73">
        <v>0</v>
      </c>
      <c r="P145" s="74">
        <f t="shared" si="37"/>
        <v>1431</v>
      </c>
      <c r="Q145" s="18">
        <f t="shared" si="44"/>
        <v>0.16271721958925747</v>
      </c>
      <c r="R145" s="69">
        <v>1899</v>
      </c>
      <c r="S145" s="70">
        <v>0</v>
      </c>
      <c r="T145" s="71">
        <f t="shared" si="38"/>
        <v>1431</v>
      </c>
      <c r="U145" s="272">
        <f t="shared" si="45"/>
        <v>0.24644549763033174</v>
      </c>
      <c r="V145" s="72">
        <v>1899</v>
      </c>
      <c r="W145" s="73">
        <v>0</v>
      </c>
      <c r="X145" s="74">
        <f t="shared" si="39"/>
        <v>1431</v>
      </c>
      <c r="Y145" s="18">
        <f t="shared" si="40"/>
        <v>0.24644549763033174</v>
      </c>
      <c r="Z145" s="69">
        <v>1899</v>
      </c>
      <c r="AA145" s="70">
        <v>0</v>
      </c>
      <c r="AB145" s="71">
        <f t="shared" si="41"/>
        <v>1431</v>
      </c>
      <c r="AC145" s="16">
        <f t="shared" si="46"/>
        <v>0.24644549763033174</v>
      </c>
    </row>
    <row r="146" spans="1:29" s="5" customFormat="1" ht="12.75" customHeight="1">
      <c r="A146" s="297" t="s">
        <v>496</v>
      </c>
      <c r="B146" s="240" t="s">
        <v>82</v>
      </c>
      <c r="C146" s="253"/>
      <c r="D146" s="44">
        <v>0.83</v>
      </c>
      <c r="E146" s="242" t="s">
        <v>497</v>
      </c>
      <c r="F146" s="243">
        <v>824</v>
      </c>
      <c r="G146" s="243">
        <v>749</v>
      </c>
      <c r="H146" s="245">
        <v>0</v>
      </c>
      <c r="I146" s="246">
        <v>634</v>
      </c>
      <c r="J146" s="246">
        <v>28</v>
      </c>
      <c r="K146" s="194">
        <f t="shared" ref="K146:K148" si="48">IFERROR(I146-J146,I146)</f>
        <v>606</v>
      </c>
      <c r="L146" s="244">
        <f t="shared" ref="L146:L148" si="49">IFERROR((G146-K146)/G146, " ")</f>
        <v>0.19092122830440589</v>
      </c>
      <c r="M146" s="230">
        <v>749</v>
      </c>
      <c r="N146" s="257">
        <f t="shared" si="47"/>
        <v>674.1</v>
      </c>
      <c r="O146" s="231">
        <v>0</v>
      </c>
      <c r="P146" s="232">
        <f t="shared" si="37"/>
        <v>606</v>
      </c>
      <c r="Q146" s="233">
        <f t="shared" si="44"/>
        <v>0.10102358700489544</v>
      </c>
      <c r="R146" s="234">
        <v>749</v>
      </c>
      <c r="S146" s="235">
        <v>0</v>
      </c>
      <c r="T146" s="236">
        <f t="shared" si="38"/>
        <v>606</v>
      </c>
      <c r="U146" s="274">
        <f t="shared" si="45"/>
        <v>0.19092122830440589</v>
      </c>
      <c r="V146" s="230">
        <v>749</v>
      </c>
      <c r="W146" s="231">
        <v>0</v>
      </c>
      <c r="X146" s="232">
        <f t="shared" si="39"/>
        <v>606</v>
      </c>
      <c r="Y146" s="233">
        <f t="shared" si="40"/>
        <v>0.19092122830440589</v>
      </c>
      <c r="Z146" s="234">
        <v>749</v>
      </c>
      <c r="AA146" s="235">
        <v>0</v>
      </c>
      <c r="AB146" s="236">
        <f t="shared" si="41"/>
        <v>606</v>
      </c>
      <c r="AC146" s="237">
        <f t="shared" si="46"/>
        <v>0.19092122830440589</v>
      </c>
    </row>
    <row r="147" spans="1:29" s="5" customFormat="1" ht="12.75" customHeight="1">
      <c r="A147" s="298" t="s">
        <v>498</v>
      </c>
      <c r="B147" s="240" t="s">
        <v>82</v>
      </c>
      <c r="C147" s="253"/>
      <c r="D147" s="44">
        <v>1.1100000000000001</v>
      </c>
      <c r="E147" s="242" t="s">
        <v>499</v>
      </c>
      <c r="F147" s="243">
        <v>824</v>
      </c>
      <c r="G147" s="243">
        <v>749</v>
      </c>
      <c r="H147" s="245">
        <v>0</v>
      </c>
      <c r="I147" s="246">
        <v>634</v>
      </c>
      <c r="J147" s="246">
        <v>28</v>
      </c>
      <c r="K147" s="194">
        <f t="shared" si="48"/>
        <v>606</v>
      </c>
      <c r="L147" s="244">
        <f t="shared" si="49"/>
        <v>0.19092122830440589</v>
      </c>
      <c r="M147" s="230">
        <v>749</v>
      </c>
      <c r="N147" s="257">
        <f t="shared" si="47"/>
        <v>674.1</v>
      </c>
      <c r="O147" s="231">
        <v>0</v>
      </c>
      <c r="P147" s="232">
        <f t="shared" si="37"/>
        <v>606</v>
      </c>
      <c r="Q147" s="233">
        <f t="shared" si="44"/>
        <v>0.10102358700489544</v>
      </c>
      <c r="R147" s="234">
        <v>749</v>
      </c>
      <c r="S147" s="235">
        <v>0</v>
      </c>
      <c r="T147" s="236">
        <f t="shared" si="38"/>
        <v>606</v>
      </c>
      <c r="U147" s="274">
        <f t="shared" si="45"/>
        <v>0.19092122830440589</v>
      </c>
      <c r="V147" s="230">
        <v>749</v>
      </c>
      <c r="W147" s="231">
        <v>0</v>
      </c>
      <c r="X147" s="232">
        <f t="shared" si="39"/>
        <v>606</v>
      </c>
      <c r="Y147" s="233">
        <f t="shared" si="40"/>
        <v>0.19092122830440589</v>
      </c>
      <c r="Z147" s="234">
        <v>749</v>
      </c>
      <c r="AA147" s="235">
        <v>0</v>
      </c>
      <c r="AB147" s="236">
        <f t="shared" si="41"/>
        <v>606</v>
      </c>
      <c r="AC147" s="237">
        <f t="shared" si="46"/>
        <v>0.19092122830440589</v>
      </c>
    </row>
    <row r="148" spans="1:29" s="5" customFormat="1" ht="12.75" customHeight="1">
      <c r="A148" s="298" t="s">
        <v>500</v>
      </c>
      <c r="B148" s="240" t="s">
        <v>82</v>
      </c>
      <c r="C148" s="253"/>
      <c r="D148" s="44">
        <v>1.1100000000000001</v>
      </c>
      <c r="E148" s="242" t="s">
        <v>501</v>
      </c>
      <c r="F148" s="243">
        <v>934</v>
      </c>
      <c r="G148" s="243">
        <v>849</v>
      </c>
      <c r="H148" s="245">
        <v>0</v>
      </c>
      <c r="I148" s="246">
        <v>719</v>
      </c>
      <c r="J148" s="246">
        <v>31</v>
      </c>
      <c r="K148" s="194">
        <f t="shared" si="48"/>
        <v>688</v>
      </c>
      <c r="L148" s="244">
        <f t="shared" si="49"/>
        <v>0.18963486454652531</v>
      </c>
      <c r="M148" s="230">
        <v>849</v>
      </c>
      <c r="N148" s="257">
        <f t="shared" si="47"/>
        <v>764.1</v>
      </c>
      <c r="O148" s="231">
        <v>0</v>
      </c>
      <c r="P148" s="232">
        <f t="shared" si="37"/>
        <v>688</v>
      </c>
      <c r="Q148" s="233">
        <f t="shared" si="44"/>
        <v>9.9594293940583722E-2</v>
      </c>
      <c r="R148" s="234">
        <v>849</v>
      </c>
      <c r="S148" s="235">
        <v>0</v>
      </c>
      <c r="T148" s="236">
        <f t="shared" si="38"/>
        <v>688</v>
      </c>
      <c r="U148" s="274">
        <f t="shared" si="45"/>
        <v>0.18963486454652531</v>
      </c>
      <c r="V148" s="230">
        <v>849</v>
      </c>
      <c r="W148" s="231">
        <v>0</v>
      </c>
      <c r="X148" s="232">
        <f t="shared" si="39"/>
        <v>688</v>
      </c>
      <c r="Y148" s="233">
        <f t="shared" si="40"/>
        <v>0.18963486454652531</v>
      </c>
      <c r="Z148" s="234">
        <v>849</v>
      </c>
      <c r="AA148" s="235">
        <v>0</v>
      </c>
      <c r="AB148" s="236">
        <f t="shared" si="41"/>
        <v>688</v>
      </c>
      <c r="AC148" s="237">
        <f t="shared" si="46"/>
        <v>0.18963486454652531</v>
      </c>
    </row>
    <row r="149" spans="1:29" s="5" customFormat="1" ht="12.75" customHeight="1">
      <c r="A149" s="289" t="s">
        <v>138</v>
      </c>
      <c r="B149" s="36" t="s">
        <v>82</v>
      </c>
      <c r="C149" s="4"/>
      <c r="D149" s="44">
        <v>0.83</v>
      </c>
      <c r="E149" s="37" t="s">
        <v>214</v>
      </c>
      <c r="F149" s="75">
        <v>934</v>
      </c>
      <c r="G149" s="75">
        <v>849</v>
      </c>
      <c r="H149" s="85">
        <v>0</v>
      </c>
      <c r="I149" s="120">
        <v>678</v>
      </c>
      <c r="J149" s="120">
        <v>20</v>
      </c>
      <c r="K149" s="191">
        <f t="shared" si="42"/>
        <v>658</v>
      </c>
      <c r="L149" s="203">
        <f t="shared" si="43"/>
        <v>0.22497055359246171</v>
      </c>
      <c r="M149" s="65">
        <v>849</v>
      </c>
      <c r="N149" s="224">
        <f t="shared" si="47"/>
        <v>764.1</v>
      </c>
      <c r="O149" s="66">
        <v>0</v>
      </c>
      <c r="P149" s="67">
        <f t="shared" si="37"/>
        <v>658</v>
      </c>
      <c r="Q149" s="17">
        <f t="shared" si="44"/>
        <v>0.13885617065829081</v>
      </c>
      <c r="R149" s="62">
        <v>849</v>
      </c>
      <c r="S149" s="63">
        <v>0</v>
      </c>
      <c r="T149" s="64">
        <f t="shared" si="38"/>
        <v>658</v>
      </c>
      <c r="U149" s="270">
        <f t="shared" si="45"/>
        <v>0.22497055359246171</v>
      </c>
      <c r="V149" s="221">
        <v>699</v>
      </c>
      <c r="W149" s="217">
        <v>56</v>
      </c>
      <c r="X149" s="67">
        <f t="shared" si="39"/>
        <v>602</v>
      </c>
      <c r="Y149" s="17">
        <f t="shared" si="40"/>
        <v>0.13876967095851217</v>
      </c>
      <c r="Z149" s="62">
        <v>849</v>
      </c>
      <c r="AA149" s="63">
        <v>0</v>
      </c>
      <c r="AB149" s="64">
        <f t="shared" si="41"/>
        <v>658</v>
      </c>
      <c r="AC149" s="15">
        <f t="shared" si="46"/>
        <v>0.22497055359246171</v>
      </c>
    </row>
    <row r="150" spans="1:29" s="5" customFormat="1" ht="12.75" customHeight="1">
      <c r="A150" s="294" t="s">
        <v>143</v>
      </c>
      <c r="B150" s="36" t="s">
        <v>82</v>
      </c>
      <c r="C150" s="4"/>
      <c r="D150" s="44">
        <v>1.1100000000000001</v>
      </c>
      <c r="E150" s="37" t="s">
        <v>215</v>
      </c>
      <c r="F150" s="75">
        <v>934</v>
      </c>
      <c r="G150" s="75">
        <v>849</v>
      </c>
      <c r="H150" s="85">
        <v>0</v>
      </c>
      <c r="I150" s="120">
        <v>678</v>
      </c>
      <c r="J150" s="120">
        <v>20</v>
      </c>
      <c r="K150" s="191">
        <f t="shared" si="42"/>
        <v>658</v>
      </c>
      <c r="L150" s="203">
        <f t="shared" si="43"/>
        <v>0.22497055359246171</v>
      </c>
      <c r="M150" s="65">
        <v>849</v>
      </c>
      <c r="N150" s="224">
        <f t="shared" si="47"/>
        <v>764.1</v>
      </c>
      <c r="O150" s="66">
        <v>0</v>
      </c>
      <c r="P150" s="67">
        <f t="shared" si="37"/>
        <v>658</v>
      </c>
      <c r="Q150" s="17">
        <f t="shared" si="44"/>
        <v>0.13885617065829081</v>
      </c>
      <c r="R150" s="62">
        <v>849</v>
      </c>
      <c r="S150" s="63">
        <v>0</v>
      </c>
      <c r="T150" s="64">
        <f t="shared" si="38"/>
        <v>658</v>
      </c>
      <c r="U150" s="270">
        <f t="shared" si="45"/>
        <v>0.22497055359246171</v>
      </c>
      <c r="V150" s="221">
        <v>699</v>
      </c>
      <c r="W150" s="217">
        <v>56</v>
      </c>
      <c r="X150" s="67">
        <f t="shared" si="39"/>
        <v>602</v>
      </c>
      <c r="Y150" s="17">
        <f t="shared" si="40"/>
        <v>0.13876967095851217</v>
      </c>
      <c r="Z150" s="62">
        <v>849</v>
      </c>
      <c r="AA150" s="63">
        <v>0</v>
      </c>
      <c r="AB150" s="64">
        <f t="shared" si="41"/>
        <v>658</v>
      </c>
      <c r="AC150" s="15">
        <f t="shared" si="46"/>
        <v>0.22497055359246171</v>
      </c>
    </row>
    <row r="151" spans="1:29" s="5" customFormat="1" ht="12.75" customHeight="1">
      <c r="A151" s="294" t="s">
        <v>144</v>
      </c>
      <c r="B151" s="36" t="s">
        <v>82</v>
      </c>
      <c r="C151" s="4"/>
      <c r="D151" s="44">
        <v>1.1100000000000001</v>
      </c>
      <c r="E151" s="37" t="s">
        <v>216</v>
      </c>
      <c r="F151" s="75">
        <v>1044</v>
      </c>
      <c r="G151" s="75">
        <v>949</v>
      </c>
      <c r="H151" s="85">
        <v>0</v>
      </c>
      <c r="I151" s="120">
        <v>758</v>
      </c>
      <c r="J151" s="120">
        <v>23</v>
      </c>
      <c r="K151" s="191">
        <f t="shared" si="42"/>
        <v>735</v>
      </c>
      <c r="L151" s="203">
        <f t="shared" si="43"/>
        <v>0.22550052687038988</v>
      </c>
      <c r="M151" s="65">
        <v>949</v>
      </c>
      <c r="N151" s="224">
        <f t="shared" si="47"/>
        <v>854.1</v>
      </c>
      <c r="O151" s="66">
        <v>0</v>
      </c>
      <c r="P151" s="67">
        <f t="shared" si="37"/>
        <v>735</v>
      </c>
      <c r="Q151" s="17">
        <f t="shared" si="44"/>
        <v>0.13944502985598878</v>
      </c>
      <c r="R151" s="62">
        <v>949</v>
      </c>
      <c r="S151" s="63">
        <v>0</v>
      </c>
      <c r="T151" s="64">
        <f t="shared" si="38"/>
        <v>735</v>
      </c>
      <c r="U151" s="270">
        <f t="shared" si="45"/>
        <v>0.22550052687038988</v>
      </c>
      <c r="V151" s="221">
        <v>799</v>
      </c>
      <c r="W151" s="217">
        <v>47</v>
      </c>
      <c r="X151" s="67">
        <f t="shared" si="39"/>
        <v>688</v>
      </c>
      <c r="Y151" s="17">
        <f t="shared" si="40"/>
        <v>0.13892365456821026</v>
      </c>
      <c r="Z151" s="62">
        <v>949</v>
      </c>
      <c r="AA151" s="63">
        <v>0</v>
      </c>
      <c r="AB151" s="64">
        <f t="shared" si="41"/>
        <v>735</v>
      </c>
      <c r="AC151" s="15">
        <f t="shared" si="46"/>
        <v>0.22550052687038988</v>
      </c>
    </row>
    <row r="152" spans="1:29" s="5" customFormat="1" ht="12.75" customHeight="1">
      <c r="A152" s="289" t="s">
        <v>397</v>
      </c>
      <c r="B152" s="36" t="s">
        <v>82</v>
      </c>
      <c r="C152" s="4"/>
      <c r="D152" s="44">
        <v>0.83</v>
      </c>
      <c r="E152" s="37" t="s">
        <v>399</v>
      </c>
      <c r="F152" s="75">
        <v>1154</v>
      </c>
      <c r="G152" s="75">
        <v>1049</v>
      </c>
      <c r="H152" s="85">
        <v>949</v>
      </c>
      <c r="I152" s="120">
        <v>800</v>
      </c>
      <c r="J152" s="120">
        <v>35</v>
      </c>
      <c r="K152" s="191">
        <f t="shared" si="42"/>
        <v>765</v>
      </c>
      <c r="L152" s="203">
        <f t="shared" si="43"/>
        <v>0.27073403241182076</v>
      </c>
      <c r="M152" s="65">
        <v>1049</v>
      </c>
      <c r="N152" s="224">
        <f t="shared" si="47"/>
        <v>944.1</v>
      </c>
      <c r="O152" s="66">
        <v>0</v>
      </c>
      <c r="P152" s="67">
        <f t="shared" si="37"/>
        <v>765</v>
      </c>
      <c r="Q152" s="17">
        <f t="shared" si="44"/>
        <v>0.18970448045757868</v>
      </c>
      <c r="R152" s="62">
        <v>1049</v>
      </c>
      <c r="S152" s="63">
        <v>0</v>
      </c>
      <c r="T152" s="64">
        <f t="shared" si="38"/>
        <v>765</v>
      </c>
      <c r="U152" s="270">
        <f t="shared" si="45"/>
        <v>0.27073403241182076</v>
      </c>
      <c r="V152" s="221">
        <v>949</v>
      </c>
      <c r="W152" s="66">
        <v>0</v>
      </c>
      <c r="X152" s="67">
        <f t="shared" si="39"/>
        <v>765</v>
      </c>
      <c r="Y152" s="17">
        <f t="shared" si="40"/>
        <v>0.19388830347734456</v>
      </c>
      <c r="Z152" s="62">
        <v>1049</v>
      </c>
      <c r="AA152" s="63">
        <v>0</v>
      </c>
      <c r="AB152" s="64">
        <f t="shared" si="41"/>
        <v>765</v>
      </c>
      <c r="AC152" s="15">
        <f t="shared" si="46"/>
        <v>0.27073403241182076</v>
      </c>
    </row>
    <row r="153" spans="1:29" s="5" customFormat="1" ht="12.75" customHeight="1">
      <c r="A153" s="289" t="s">
        <v>398</v>
      </c>
      <c r="B153" s="36" t="s">
        <v>82</v>
      </c>
      <c r="C153" s="4"/>
      <c r="D153" s="44">
        <v>0.83</v>
      </c>
      <c r="E153" s="37" t="s">
        <v>399</v>
      </c>
      <c r="F153" s="75">
        <v>1044</v>
      </c>
      <c r="G153" s="75">
        <v>949</v>
      </c>
      <c r="H153" s="85">
        <v>849</v>
      </c>
      <c r="I153" s="120">
        <v>716</v>
      </c>
      <c r="J153" s="120">
        <v>32</v>
      </c>
      <c r="K153" s="191">
        <f t="shared" si="42"/>
        <v>684</v>
      </c>
      <c r="L153" s="203">
        <f t="shared" si="43"/>
        <v>0.27924130663856689</v>
      </c>
      <c r="M153" s="65">
        <v>949</v>
      </c>
      <c r="N153" s="224">
        <f t="shared" si="47"/>
        <v>854.1</v>
      </c>
      <c r="O153" s="66">
        <v>0</v>
      </c>
      <c r="P153" s="67">
        <f t="shared" si="37"/>
        <v>684</v>
      </c>
      <c r="Q153" s="17">
        <f t="shared" si="44"/>
        <v>0.19915700737618547</v>
      </c>
      <c r="R153" s="62">
        <v>949</v>
      </c>
      <c r="S153" s="63">
        <v>0</v>
      </c>
      <c r="T153" s="64">
        <f t="shared" si="38"/>
        <v>684</v>
      </c>
      <c r="U153" s="270">
        <f t="shared" si="45"/>
        <v>0.27924130663856689</v>
      </c>
      <c r="V153" s="221">
        <v>849</v>
      </c>
      <c r="W153" s="66">
        <v>0</v>
      </c>
      <c r="X153" s="67">
        <f t="shared" si="39"/>
        <v>684</v>
      </c>
      <c r="Y153" s="17">
        <f t="shared" si="40"/>
        <v>0.19434628975265017</v>
      </c>
      <c r="Z153" s="62">
        <v>949</v>
      </c>
      <c r="AA153" s="63">
        <v>0</v>
      </c>
      <c r="AB153" s="64">
        <f t="shared" si="41"/>
        <v>684</v>
      </c>
      <c r="AC153" s="15">
        <f t="shared" si="46"/>
        <v>0.27924130663856689</v>
      </c>
    </row>
    <row r="154" spans="1:29" s="5" customFormat="1" ht="12.75" customHeight="1">
      <c r="A154" s="289" t="s">
        <v>139</v>
      </c>
      <c r="B154" s="36" t="s">
        <v>82</v>
      </c>
      <c r="C154" s="4"/>
      <c r="D154" s="44">
        <v>0.83</v>
      </c>
      <c r="E154" s="37" t="s">
        <v>304</v>
      </c>
      <c r="F154" s="75">
        <v>1154</v>
      </c>
      <c r="G154" s="75">
        <v>1049</v>
      </c>
      <c r="H154" s="85">
        <v>949</v>
      </c>
      <c r="I154" s="120">
        <v>800</v>
      </c>
      <c r="J154" s="120">
        <v>35</v>
      </c>
      <c r="K154" s="191">
        <f t="shared" si="42"/>
        <v>765</v>
      </c>
      <c r="L154" s="203">
        <f t="shared" si="43"/>
        <v>0.27073403241182076</v>
      </c>
      <c r="M154" s="65">
        <v>1049</v>
      </c>
      <c r="N154" s="224">
        <f t="shared" si="47"/>
        <v>944.1</v>
      </c>
      <c r="O154" s="66">
        <v>0</v>
      </c>
      <c r="P154" s="67">
        <f t="shared" si="37"/>
        <v>765</v>
      </c>
      <c r="Q154" s="17">
        <f t="shared" si="44"/>
        <v>0.18970448045757868</v>
      </c>
      <c r="R154" s="62">
        <v>1049</v>
      </c>
      <c r="S154" s="63">
        <v>0</v>
      </c>
      <c r="T154" s="64">
        <f t="shared" si="38"/>
        <v>765</v>
      </c>
      <c r="U154" s="270">
        <f t="shared" si="45"/>
        <v>0.27073403241182076</v>
      </c>
      <c r="V154" s="221">
        <v>949</v>
      </c>
      <c r="W154" s="66">
        <v>0</v>
      </c>
      <c r="X154" s="67">
        <f t="shared" si="39"/>
        <v>765</v>
      </c>
      <c r="Y154" s="17">
        <f t="shared" si="40"/>
        <v>0.19388830347734456</v>
      </c>
      <c r="Z154" s="62">
        <v>1049</v>
      </c>
      <c r="AA154" s="63">
        <v>0</v>
      </c>
      <c r="AB154" s="64">
        <f t="shared" si="41"/>
        <v>765</v>
      </c>
      <c r="AC154" s="15">
        <f t="shared" si="46"/>
        <v>0.27073403241182076</v>
      </c>
    </row>
    <row r="155" spans="1:29" s="5" customFormat="1" ht="12.75" customHeight="1">
      <c r="A155" s="294" t="s">
        <v>147</v>
      </c>
      <c r="B155" s="36" t="s">
        <v>82</v>
      </c>
      <c r="C155" s="4"/>
      <c r="D155" s="44">
        <v>1.1100000000000001</v>
      </c>
      <c r="E155" s="37" t="s">
        <v>305</v>
      </c>
      <c r="F155" s="75">
        <v>1154</v>
      </c>
      <c r="G155" s="75">
        <v>1049</v>
      </c>
      <c r="H155" s="85">
        <v>949</v>
      </c>
      <c r="I155" s="120">
        <v>800</v>
      </c>
      <c r="J155" s="120">
        <v>35</v>
      </c>
      <c r="K155" s="191">
        <f t="shared" si="42"/>
        <v>765</v>
      </c>
      <c r="L155" s="203">
        <f t="shared" si="43"/>
        <v>0.27073403241182076</v>
      </c>
      <c r="M155" s="65">
        <v>1049</v>
      </c>
      <c r="N155" s="224">
        <f t="shared" si="47"/>
        <v>944.1</v>
      </c>
      <c r="O155" s="66">
        <v>0</v>
      </c>
      <c r="P155" s="67">
        <f t="shared" si="37"/>
        <v>765</v>
      </c>
      <c r="Q155" s="17">
        <f t="shared" si="44"/>
        <v>0.18970448045757868</v>
      </c>
      <c r="R155" s="62">
        <v>1049</v>
      </c>
      <c r="S155" s="63">
        <v>0</v>
      </c>
      <c r="T155" s="64">
        <f t="shared" si="38"/>
        <v>765</v>
      </c>
      <c r="U155" s="270">
        <f t="shared" si="45"/>
        <v>0.27073403241182076</v>
      </c>
      <c r="V155" s="221">
        <v>949</v>
      </c>
      <c r="W155" s="66">
        <v>0</v>
      </c>
      <c r="X155" s="67">
        <f t="shared" si="39"/>
        <v>765</v>
      </c>
      <c r="Y155" s="17">
        <f t="shared" si="40"/>
        <v>0.19388830347734456</v>
      </c>
      <c r="Z155" s="62">
        <v>1049</v>
      </c>
      <c r="AA155" s="63">
        <v>0</v>
      </c>
      <c r="AB155" s="64">
        <f t="shared" si="41"/>
        <v>765</v>
      </c>
      <c r="AC155" s="15">
        <f t="shared" si="46"/>
        <v>0.27073403241182076</v>
      </c>
    </row>
    <row r="156" spans="1:29" s="5" customFormat="1" ht="12.75" customHeight="1">
      <c r="A156" s="294" t="s">
        <v>148</v>
      </c>
      <c r="B156" s="36" t="s">
        <v>82</v>
      </c>
      <c r="C156" s="4"/>
      <c r="D156" s="44">
        <v>1.1100000000000001</v>
      </c>
      <c r="E156" s="37" t="s">
        <v>306</v>
      </c>
      <c r="F156" s="75">
        <v>1264</v>
      </c>
      <c r="G156" s="75">
        <v>1149</v>
      </c>
      <c r="H156" s="85">
        <v>1049</v>
      </c>
      <c r="I156" s="120">
        <v>885</v>
      </c>
      <c r="J156" s="120">
        <v>39</v>
      </c>
      <c r="K156" s="191">
        <f t="shared" si="42"/>
        <v>846</v>
      </c>
      <c r="L156" s="203">
        <f t="shared" si="43"/>
        <v>0.26370757180156656</v>
      </c>
      <c r="M156" s="65">
        <v>1149</v>
      </c>
      <c r="N156" s="224">
        <f t="shared" si="47"/>
        <v>1034.0999999999999</v>
      </c>
      <c r="O156" s="66">
        <v>0</v>
      </c>
      <c r="P156" s="67">
        <f t="shared" si="37"/>
        <v>846</v>
      </c>
      <c r="Q156" s="17">
        <f t="shared" si="44"/>
        <v>0.18189730200174056</v>
      </c>
      <c r="R156" s="62">
        <v>1149</v>
      </c>
      <c r="S156" s="63">
        <v>0</v>
      </c>
      <c r="T156" s="64">
        <f t="shared" si="38"/>
        <v>846</v>
      </c>
      <c r="U156" s="270">
        <f t="shared" si="45"/>
        <v>0.26370757180156656</v>
      </c>
      <c r="V156" s="221">
        <v>1049</v>
      </c>
      <c r="W156" s="66">
        <v>0</v>
      </c>
      <c r="X156" s="67">
        <f t="shared" si="39"/>
        <v>846</v>
      </c>
      <c r="Y156" s="17">
        <f t="shared" si="40"/>
        <v>0.19351763584366063</v>
      </c>
      <c r="Z156" s="62">
        <v>1149</v>
      </c>
      <c r="AA156" s="63">
        <v>0</v>
      </c>
      <c r="AB156" s="64">
        <f t="shared" si="41"/>
        <v>846</v>
      </c>
      <c r="AC156" s="15">
        <f t="shared" si="46"/>
        <v>0.26370757180156656</v>
      </c>
    </row>
    <row r="157" spans="1:29" s="5" customFormat="1" ht="12.75" customHeight="1">
      <c r="A157" s="289" t="s">
        <v>140</v>
      </c>
      <c r="B157" s="36" t="s">
        <v>82</v>
      </c>
      <c r="C157" s="4"/>
      <c r="D157" s="44">
        <v>0.83</v>
      </c>
      <c r="E157" s="37" t="s">
        <v>304</v>
      </c>
      <c r="F157" s="75">
        <v>1044</v>
      </c>
      <c r="G157" s="75">
        <v>949</v>
      </c>
      <c r="H157" s="85">
        <v>849</v>
      </c>
      <c r="I157" s="120">
        <v>716</v>
      </c>
      <c r="J157" s="120">
        <v>32</v>
      </c>
      <c r="K157" s="191">
        <f t="shared" si="42"/>
        <v>684</v>
      </c>
      <c r="L157" s="203">
        <f t="shared" si="43"/>
        <v>0.27924130663856689</v>
      </c>
      <c r="M157" s="65">
        <v>949</v>
      </c>
      <c r="N157" s="224">
        <f t="shared" si="47"/>
        <v>854.1</v>
      </c>
      <c r="O157" s="66">
        <v>0</v>
      </c>
      <c r="P157" s="67">
        <f t="shared" si="37"/>
        <v>684</v>
      </c>
      <c r="Q157" s="17">
        <f t="shared" si="44"/>
        <v>0.19915700737618547</v>
      </c>
      <c r="R157" s="62">
        <v>949</v>
      </c>
      <c r="S157" s="63">
        <v>0</v>
      </c>
      <c r="T157" s="64">
        <f t="shared" si="38"/>
        <v>684</v>
      </c>
      <c r="U157" s="270">
        <f t="shared" si="45"/>
        <v>0.27924130663856689</v>
      </c>
      <c r="V157" s="221">
        <v>849</v>
      </c>
      <c r="W157" s="66">
        <v>0</v>
      </c>
      <c r="X157" s="67">
        <f t="shared" si="39"/>
        <v>684</v>
      </c>
      <c r="Y157" s="17">
        <f t="shared" si="40"/>
        <v>0.19434628975265017</v>
      </c>
      <c r="Z157" s="62">
        <v>949</v>
      </c>
      <c r="AA157" s="63">
        <v>0</v>
      </c>
      <c r="AB157" s="64">
        <f t="shared" si="41"/>
        <v>684</v>
      </c>
      <c r="AC157" s="15">
        <f t="shared" si="46"/>
        <v>0.27924130663856689</v>
      </c>
    </row>
    <row r="158" spans="1:29" s="5" customFormat="1" ht="12.75" customHeight="1">
      <c r="A158" s="294" t="s">
        <v>145</v>
      </c>
      <c r="B158" s="36" t="s">
        <v>82</v>
      </c>
      <c r="C158" s="4"/>
      <c r="D158" s="44">
        <v>1.1100000000000001</v>
      </c>
      <c r="E158" s="37" t="s">
        <v>305</v>
      </c>
      <c r="F158" s="75">
        <v>1044</v>
      </c>
      <c r="G158" s="75">
        <v>949</v>
      </c>
      <c r="H158" s="85">
        <v>849</v>
      </c>
      <c r="I158" s="120">
        <v>716</v>
      </c>
      <c r="J158" s="120">
        <v>32</v>
      </c>
      <c r="K158" s="191">
        <f t="shared" si="42"/>
        <v>684</v>
      </c>
      <c r="L158" s="203">
        <f t="shared" si="43"/>
        <v>0.27924130663856689</v>
      </c>
      <c r="M158" s="65">
        <v>949</v>
      </c>
      <c r="N158" s="224">
        <f t="shared" si="47"/>
        <v>854.1</v>
      </c>
      <c r="O158" s="66">
        <v>0</v>
      </c>
      <c r="P158" s="67">
        <f t="shared" si="37"/>
        <v>684</v>
      </c>
      <c r="Q158" s="17">
        <f t="shared" si="44"/>
        <v>0.19915700737618547</v>
      </c>
      <c r="R158" s="62">
        <v>949</v>
      </c>
      <c r="S158" s="63">
        <v>0</v>
      </c>
      <c r="T158" s="64">
        <f t="shared" si="38"/>
        <v>684</v>
      </c>
      <c r="U158" s="270">
        <f t="shared" si="45"/>
        <v>0.27924130663856689</v>
      </c>
      <c r="V158" s="221">
        <v>849</v>
      </c>
      <c r="W158" s="66">
        <v>0</v>
      </c>
      <c r="X158" s="67">
        <f t="shared" si="39"/>
        <v>684</v>
      </c>
      <c r="Y158" s="17">
        <f t="shared" si="40"/>
        <v>0.19434628975265017</v>
      </c>
      <c r="Z158" s="62">
        <v>949</v>
      </c>
      <c r="AA158" s="63">
        <v>0</v>
      </c>
      <c r="AB158" s="64">
        <f t="shared" si="41"/>
        <v>684</v>
      </c>
      <c r="AC158" s="15">
        <f t="shared" si="46"/>
        <v>0.27924130663856689</v>
      </c>
    </row>
    <row r="159" spans="1:29" s="5" customFormat="1" ht="12.75" customHeight="1">
      <c r="A159" s="294" t="s">
        <v>146</v>
      </c>
      <c r="B159" s="36" t="s">
        <v>82</v>
      </c>
      <c r="C159" s="4"/>
      <c r="D159" s="44">
        <v>1.1100000000000001</v>
      </c>
      <c r="E159" s="37" t="s">
        <v>306</v>
      </c>
      <c r="F159" s="75">
        <v>1154</v>
      </c>
      <c r="G159" s="75">
        <v>1049</v>
      </c>
      <c r="H159" s="85">
        <v>949</v>
      </c>
      <c r="I159" s="120">
        <v>800</v>
      </c>
      <c r="J159" s="120">
        <v>35</v>
      </c>
      <c r="K159" s="191">
        <f t="shared" si="42"/>
        <v>765</v>
      </c>
      <c r="L159" s="203">
        <f t="shared" si="43"/>
        <v>0.27073403241182076</v>
      </c>
      <c r="M159" s="65">
        <v>1049</v>
      </c>
      <c r="N159" s="224">
        <f t="shared" si="47"/>
        <v>944.1</v>
      </c>
      <c r="O159" s="66">
        <v>0</v>
      </c>
      <c r="P159" s="67">
        <f t="shared" si="37"/>
        <v>765</v>
      </c>
      <c r="Q159" s="17">
        <f t="shared" si="44"/>
        <v>0.18970448045757868</v>
      </c>
      <c r="R159" s="62">
        <v>1049</v>
      </c>
      <c r="S159" s="63">
        <v>0</v>
      </c>
      <c r="T159" s="64">
        <f t="shared" si="38"/>
        <v>765</v>
      </c>
      <c r="U159" s="270">
        <f t="shared" si="45"/>
        <v>0.27073403241182076</v>
      </c>
      <c r="V159" s="221">
        <v>949</v>
      </c>
      <c r="W159" s="66">
        <v>0</v>
      </c>
      <c r="X159" s="67">
        <f t="shared" si="39"/>
        <v>765</v>
      </c>
      <c r="Y159" s="17">
        <f t="shared" si="40"/>
        <v>0.19388830347734456</v>
      </c>
      <c r="Z159" s="62">
        <v>1049</v>
      </c>
      <c r="AA159" s="63">
        <v>0</v>
      </c>
      <c r="AB159" s="64">
        <f t="shared" si="41"/>
        <v>765</v>
      </c>
      <c r="AC159" s="15">
        <f t="shared" si="46"/>
        <v>0.27073403241182076</v>
      </c>
    </row>
    <row r="160" spans="1:29" s="5" customFormat="1" ht="12.75" customHeight="1">
      <c r="A160" s="289" t="s">
        <v>167</v>
      </c>
      <c r="B160" s="36" t="s">
        <v>82</v>
      </c>
      <c r="C160" s="4"/>
      <c r="D160" s="44">
        <v>0.83</v>
      </c>
      <c r="E160" s="37" t="s">
        <v>307</v>
      </c>
      <c r="F160" s="75">
        <v>1374</v>
      </c>
      <c r="G160" s="75">
        <v>1249</v>
      </c>
      <c r="H160" s="85">
        <v>1049</v>
      </c>
      <c r="I160" s="120">
        <v>873</v>
      </c>
      <c r="J160" s="120">
        <v>41</v>
      </c>
      <c r="K160" s="191">
        <f t="shared" si="42"/>
        <v>832</v>
      </c>
      <c r="L160" s="203">
        <f t="shared" si="43"/>
        <v>0.33386709367493994</v>
      </c>
      <c r="M160" s="65">
        <v>1249</v>
      </c>
      <c r="N160" s="224">
        <f t="shared" si="47"/>
        <v>1124.0999999999999</v>
      </c>
      <c r="O160" s="66">
        <v>0</v>
      </c>
      <c r="P160" s="67">
        <f t="shared" si="37"/>
        <v>832</v>
      </c>
      <c r="Q160" s="17">
        <f t="shared" si="44"/>
        <v>0.25985232630548877</v>
      </c>
      <c r="R160" s="62">
        <v>1249</v>
      </c>
      <c r="S160" s="63">
        <v>0</v>
      </c>
      <c r="T160" s="64">
        <f t="shared" si="38"/>
        <v>832</v>
      </c>
      <c r="U160" s="270">
        <f t="shared" si="45"/>
        <v>0.33386709367493994</v>
      </c>
      <c r="V160" s="221">
        <v>1049</v>
      </c>
      <c r="W160" s="66">
        <v>0</v>
      </c>
      <c r="X160" s="67">
        <f t="shared" si="39"/>
        <v>832</v>
      </c>
      <c r="Y160" s="17">
        <f t="shared" si="40"/>
        <v>0.20686367969494757</v>
      </c>
      <c r="Z160" s="62">
        <v>1249</v>
      </c>
      <c r="AA160" s="63">
        <v>0</v>
      </c>
      <c r="AB160" s="64">
        <f t="shared" si="41"/>
        <v>832</v>
      </c>
      <c r="AC160" s="15">
        <f t="shared" si="46"/>
        <v>0.33386709367493994</v>
      </c>
    </row>
    <row r="161" spans="1:29" s="5" customFormat="1" ht="12.75" customHeight="1">
      <c r="A161" s="294" t="s">
        <v>168</v>
      </c>
      <c r="B161" s="36" t="s">
        <v>82</v>
      </c>
      <c r="C161" s="4"/>
      <c r="D161" s="44">
        <v>1.1100000000000001</v>
      </c>
      <c r="E161" s="37" t="s">
        <v>308</v>
      </c>
      <c r="F161" s="75">
        <v>1374</v>
      </c>
      <c r="G161" s="75">
        <v>1249</v>
      </c>
      <c r="H161" s="85">
        <v>1049</v>
      </c>
      <c r="I161" s="120">
        <v>873</v>
      </c>
      <c r="J161" s="120">
        <v>41</v>
      </c>
      <c r="K161" s="191">
        <f t="shared" si="42"/>
        <v>832</v>
      </c>
      <c r="L161" s="203">
        <f t="shared" si="43"/>
        <v>0.33386709367493994</v>
      </c>
      <c r="M161" s="65">
        <v>1249</v>
      </c>
      <c r="N161" s="224">
        <f t="shared" si="47"/>
        <v>1124.0999999999999</v>
      </c>
      <c r="O161" s="66">
        <v>0</v>
      </c>
      <c r="P161" s="67">
        <f t="shared" si="37"/>
        <v>832</v>
      </c>
      <c r="Q161" s="17">
        <f t="shared" si="44"/>
        <v>0.25985232630548877</v>
      </c>
      <c r="R161" s="62">
        <v>1249</v>
      </c>
      <c r="S161" s="63">
        <v>0</v>
      </c>
      <c r="T161" s="64">
        <f t="shared" si="38"/>
        <v>832</v>
      </c>
      <c r="U161" s="270">
        <f t="shared" si="45"/>
        <v>0.33386709367493994</v>
      </c>
      <c r="V161" s="221">
        <v>1049</v>
      </c>
      <c r="W161" s="66">
        <v>0</v>
      </c>
      <c r="X161" s="67">
        <f t="shared" si="39"/>
        <v>832</v>
      </c>
      <c r="Y161" s="17">
        <f t="shared" si="40"/>
        <v>0.20686367969494757</v>
      </c>
      <c r="Z161" s="62">
        <v>1249</v>
      </c>
      <c r="AA161" s="63">
        <v>0</v>
      </c>
      <c r="AB161" s="64">
        <f t="shared" si="41"/>
        <v>832</v>
      </c>
      <c r="AC161" s="15">
        <f t="shared" si="46"/>
        <v>0.33386709367493994</v>
      </c>
    </row>
    <row r="162" spans="1:29" s="5" customFormat="1" ht="12.75" customHeight="1">
      <c r="A162" s="294" t="s">
        <v>169</v>
      </c>
      <c r="B162" s="36" t="s">
        <v>82</v>
      </c>
      <c r="C162" s="4"/>
      <c r="D162" s="44">
        <v>1.1100000000000001</v>
      </c>
      <c r="E162" s="37" t="s">
        <v>309</v>
      </c>
      <c r="F162" s="75">
        <v>1484</v>
      </c>
      <c r="G162" s="75">
        <v>1349</v>
      </c>
      <c r="H162" s="85">
        <v>1149</v>
      </c>
      <c r="I162" s="120">
        <v>956</v>
      </c>
      <c r="J162" s="120">
        <v>45</v>
      </c>
      <c r="K162" s="191">
        <f t="shared" si="42"/>
        <v>911</v>
      </c>
      <c r="L162" s="203">
        <f t="shared" si="43"/>
        <v>0.32468495181616014</v>
      </c>
      <c r="M162" s="65">
        <v>1349</v>
      </c>
      <c r="N162" s="224">
        <f t="shared" si="47"/>
        <v>1214.0999999999999</v>
      </c>
      <c r="O162" s="66">
        <v>0</v>
      </c>
      <c r="P162" s="67">
        <f t="shared" si="37"/>
        <v>911</v>
      </c>
      <c r="Q162" s="17">
        <f t="shared" si="44"/>
        <v>0.24964994646240007</v>
      </c>
      <c r="R162" s="62">
        <v>1349</v>
      </c>
      <c r="S162" s="63">
        <v>0</v>
      </c>
      <c r="T162" s="64">
        <f t="shared" si="38"/>
        <v>911</v>
      </c>
      <c r="U162" s="270">
        <f t="shared" si="45"/>
        <v>0.32468495181616014</v>
      </c>
      <c r="V162" s="221">
        <v>1149</v>
      </c>
      <c r="W162" s="66">
        <v>0</v>
      </c>
      <c r="X162" s="67">
        <f t="shared" si="39"/>
        <v>911</v>
      </c>
      <c r="Y162" s="17">
        <f t="shared" si="40"/>
        <v>0.20713664055700609</v>
      </c>
      <c r="Z162" s="62">
        <v>1349</v>
      </c>
      <c r="AA162" s="63">
        <v>0</v>
      </c>
      <c r="AB162" s="64">
        <f t="shared" si="41"/>
        <v>911</v>
      </c>
      <c r="AC162" s="15">
        <f t="shared" si="46"/>
        <v>0.32468495181616014</v>
      </c>
    </row>
    <row r="163" spans="1:29" s="5" customFormat="1" ht="12.75" customHeight="1">
      <c r="A163" s="289" t="s">
        <v>164</v>
      </c>
      <c r="B163" s="36" t="s">
        <v>82</v>
      </c>
      <c r="C163" s="4"/>
      <c r="D163" s="44">
        <v>0.83</v>
      </c>
      <c r="E163" s="37" t="s">
        <v>307</v>
      </c>
      <c r="F163" s="75">
        <v>1264</v>
      </c>
      <c r="G163" s="75">
        <v>1149</v>
      </c>
      <c r="H163" s="85">
        <v>949</v>
      </c>
      <c r="I163" s="120">
        <v>790</v>
      </c>
      <c r="J163" s="120">
        <v>37</v>
      </c>
      <c r="K163" s="191">
        <f t="shared" si="42"/>
        <v>753</v>
      </c>
      <c r="L163" s="203">
        <f t="shared" si="43"/>
        <v>0.34464751958224543</v>
      </c>
      <c r="M163" s="65">
        <v>1149</v>
      </c>
      <c r="N163" s="224">
        <f t="shared" si="47"/>
        <v>1034.0999999999999</v>
      </c>
      <c r="O163" s="66">
        <v>0</v>
      </c>
      <c r="P163" s="67">
        <f t="shared" si="37"/>
        <v>753</v>
      </c>
      <c r="Q163" s="17">
        <f t="shared" si="44"/>
        <v>0.27183057731360599</v>
      </c>
      <c r="R163" s="62">
        <v>1149</v>
      </c>
      <c r="S163" s="63">
        <v>0</v>
      </c>
      <c r="T163" s="64">
        <f t="shared" si="38"/>
        <v>753</v>
      </c>
      <c r="U163" s="270">
        <f t="shared" si="45"/>
        <v>0.34464751958224543</v>
      </c>
      <c r="V163" s="221">
        <v>949</v>
      </c>
      <c r="W163" s="66">
        <v>0</v>
      </c>
      <c r="X163" s="67">
        <f t="shared" si="39"/>
        <v>753</v>
      </c>
      <c r="Y163" s="17">
        <f t="shared" si="40"/>
        <v>0.2065331928345627</v>
      </c>
      <c r="Z163" s="62">
        <v>1149</v>
      </c>
      <c r="AA163" s="63">
        <v>0</v>
      </c>
      <c r="AB163" s="64">
        <f t="shared" si="41"/>
        <v>753</v>
      </c>
      <c r="AC163" s="15">
        <f t="shared" si="46"/>
        <v>0.34464751958224543</v>
      </c>
    </row>
    <row r="164" spans="1:29" s="5" customFormat="1" ht="12.75" customHeight="1">
      <c r="A164" s="294" t="s">
        <v>165</v>
      </c>
      <c r="B164" s="36" t="s">
        <v>82</v>
      </c>
      <c r="C164" s="4"/>
      <c r="D164" s="44">
        <v>1.1100000000000001</v>
      </c>
      <c r="E164" s="37" t="s">
        <v>308</v>
      </c>
      <c r="F164" s="75">
        <v>1264</v>
      </c>
      <c r="G164" s="75">
        <v>1149</v>
      </c>
      <c r="H164" s="85">
        <v>949</v>
      </c>
      <c r="I164" s="120">
        <v>790</v>
      </c>
      <c r="J164" s="120">
        <v>37</v>
      </c>
      <c r="K164" s="191">
        <f t="shared" si="42"/>
        <v>753</v>
      </c>
      <c r="L164" s="203">
        <f t="shared" si="43"/>
        <v>0.34464751958224543</v>
      </c>
      <c r="M164" s="65">
        <v>1149</v>
      </c>
      <c r="N164" s="224">
        <f t="shared" si="47"/>
        <v>1034.0999999999999</v>
      </c>
      <c r="O164" s="66">
        <v>0</v>
      </c>
      <c r="P164" s="67">
        <f t="shared" si="37"/>
        <v>753</v>
      </c>
      <c r="Q164" s="17">
        <f t="shared" si="44"/>
        <v>0.27183057731360599</v>
      </c>
      <c r="R164" s="62">
        <v>1149</v>
      </c>
      <c r="S164" s="63">
        <v>0</v>
      </c>
      <c r="T164" s="64">
        <f t="shared" si="38"/>
        <v>753</v>
      </c>
      <c r="U164" s="270">
        <f t="shared" si="45"/>
        <v>0.34464751958224543</v>
      </c>
      <c r="V164" s="221">
        <v>949</v>
      </c>
      <c r="W164" s="66">
        <v>0</v>
      </c>
      <c r="X164" s="67">
        <f t="shared" si="39"/>
        <v>753</v>
      </c>
      <c r="Y164" s="17">
        <f t="shared" si="40"/>
        <v>0.2065331928345627</v>
      </c>
      <c r="Z164" s="62">
        <v>1149</v>
      </c>
      <c r="AA164" s="63">
        <v>0</v>
      </c>
      <c r="AB164" s="64">
        <f t="shared" si="41"/>
        <v>753</v>
      </c>
      <c r="AC164" s="15">
        <f t="shared" si="46"/>
        <v>0.34464751958224543</v>
      </c>
    </row>
    <row r="165" spans="1:29" s="5" customFormat="1" ht="12.75" customHeight="1">
      <c r="A165" s="294" t="s">
        <v>166</v>
      </c>
      <c r="B165" s="36" t="s">
        <v>82</v>
      </c>
      <c r="C165" s="4"/>
      <c r="D165" s="44">
        <v>1.1100000000000001</v>
      </c>
      <c r="E165" s="37" t="s">
        <v>309</v>
      </c>
      <c r="F165" s="75">
        <v>1374</v>
      </c>
      <c r="G165" s="75">
        <v>1249</v>
      </c>
      <c r="H165" s="85">
        <v>1049</v>
      </c>
      <c r="I165" s="120">
        <v>873</v>
      </c>
      <c r="J165" s="120">
        <v>41</v>
      </c>
      <c r="K165" s="191">
        <f t="shared" si="42"/>
        <v>832</v>
      </c>
      <c r="L165" s="203">
        <f t="shared" si="43"/>
        <v>0.33386709367493994</v>
      </c>
      <c r="M165" s="65">
        <v>1249</v>
      </c>
      <c r="N165" s="224">
        <f t="shared" si="47"/>
        <v>1124.0999999999999</v>
      </c>
      <c r="O165" s="66">
        <v>0</v>
      </c>
      <c r="P165" s="67">
        <f t="shared" si="37"/>
        <v>832</v>
      </c>
      <c r="Q165" s="17">
        <f t="shared" si="44"/>
        <v>0.25985232630548877</v>
      </c>
      <c r="R165" s="62">
        <v>1249</v>
      </c>
      <c r="S165" s="63">
        <v>0</v>
      </c>
      <c r="T165" s="64">
        <f t="shared" si="38"/>
        <v>832</v>
      </c>
      <c r="U165" s="270">
        <f t="shared" si="45"/>
        <v>0.33386709367493994</v>
      </c>
      <c r="V165" s="221">
        <v>1049</v>
      </c>
      <c r="W165" s="66">
        <v>0</v>
      </c>
      <c r="X165" s="67">
        <f t="shared" si="39"/>
        <v>832</v>
      </c>
      <c r="Y165" s="17">
        <f t="shared" si="40"/>
        <v>0.20686367969494757</v>
      </c>
      <c r="Z165" s="62">
        <v>1249</v>
      </c>
      <c r="AA165" s="63">
        <v>0</v>
      </c>
      <c r="AB165" s="64">
        <f t="shared" si="41"/>
        <v>832</v>
      </c>
      <c r="AC165" s="15">
        <f t="shared" si="46"/>
        <v>0.33386709367493994</v>
      </c>
    </row>
    <row r="166" spans="1:29" s="5" customFormat="1" ht="12.75" customHeight="1">
      <c r="A166" s="289" t="s">
        <v>170</v>
      </c>
      <c r="B166" s="36" t="s">
        <v>82</v>
      </c>
      <c r="C166" s="4"/>
      <c r="D166" s="44">
        <v>0.83</v>
      </c>
      <c r="E166" s="37" t="s">
        <v>310</v>
      </c>
      <c r="F166" s="75">
        <v>1484</v>
      </c>
      <c r="G166" s="75">
        <v>1349</v>
      </c>
      <c r="H166" s="85">
        <v>1149</v>
      </c>
      <c r="I166" s="120">
        <v>945</v>
      </c>
      <c r="J166" s="120">
        <v>26</v>
      </c>
      <c r="K166" s="191">
        <f t="shared" si="42"/>
        <v>919</v>
      </c>
      <c r="L166" s="203">
        <f t="shared" si="43"/>
        <v>0.31875463306152707</v>
      </c>
      <c r="M166" s="65">
        <v>1349</v>
      </c>
      <c r="N166" s="224">
        <f t="shared" si="47"/>
        <v>1214.0999999999999</v>
      </c>
      <c r="O166" s="66">
        <v>0</v>
      </c>
      <c r="P166" s="67">
        <f t="shared" si="37"/>
        <v>919</v>
      </c>
      <c r="Q166" s="17">
        <f t="shared" si="44"/>
        <v>0.24306070340169666</v>
      </c>
      <c r="R166" s="62">
        <v>1349</v>
      </c>
      <c r="S166" s="63">
        <v>0</v>
      </c>
      <c r="T166" s="64">
        <f t="shared" si="38"/>
        <v>919</v>
      </c>
      <c r="U166" s="270">
        <f t="shared" si="45"/>
        <v>0.31875463306152707</v>
      </c>
      <c r="V166" s="65">
        <v>1349</v>
      </c>
      <c r="W166" s="66">
        <v>0</v>
      </c>
      <c r="X166" s="67">
        <f t="shared" si="39"/>
        <v>919</v>
      </c>
      <c r="Y166" s="17">
        <f t="shared" si="40"/>
        <v>0.31875463306152707</v>
      </c>
      <c r="Z166" s="62">
        <v>1349</v>
      </c>
      <c r="AA166" s="63">
        <v>0</v>
      </c>
      <c r="AB166" s="64">
        <f t="shared" si="41"/>
        <v>919</v>
      </c>
      <c r="AC166" s="15">
        <f t="shared" si="46"/>
        <v>0.31875463306152707</v>
      </c>
    </row>
    <row r="167" spans="1:29" s="5" customFormat="1" ht="12.75" customHeight="1">
      <c r="A167" s="294" t="s">
        <v>171</v>
      </c>
      <c r="B167" s="36" t="s">
        <v>82</v>
      </c>
      <c r="C167" s="4"/>
      <c r="D167" s="44">
        <v>1.1100000000000001</v>
      </c>
      <c r="E167" s="37" t="s">
        <v>308</v>
      </c>
      <c r="F167" s="75">
        <v>1484</v>
      </c>
      <c r="G167" s="75">
        <v>1349</v>
      </c>
      <c r="H167" s="85">
        <v>1149</v>
      </c>
      <c r="I167" s="120">
        <v>945</v>
      </c>
      <c r="J167" s="120">
        <v>26</v>
      </c>
      <c r="K167" s="191">
        <f t="shared" si="42"/>
        <v>919</v>
      </c>
      <c r="L167" s="203">
        <f t="shared" si="43"/>
        <v>0.31875463306152707</v>
      </c>
      <c r="M167" s="65">
        <v>1349</v>
      </c>
      <c r="N167" s="224">
        <f t="shared" si="47"/>
        <v>1214.0999999999999</v>
      </c>
      <c r="O167" s="66">
        <v>0</v>
      </c>
      <c r="P167" s="67">
        <f t="shared" si="37"/>
        <v>919</v>
      </c>
      <c r="Q167" s="17">
        <f t="shared" si="44"/>
        <v>0.24306070340169666</v>
      </c>
      <c r="R167" s="62">
        <v>1349</v>
      </c>
      <c r="S167" s="63">
        <v>0</v>
      </c>
      <c r="T167" s="64">
        <f t="shared" si="38"/>
        <v>919</v>
      </c>
      <c r="U167" s="270">
        <f t="shared" si="45"/>
        <v>0.31875463306152707</v>
      </c>
      <c r="V167" s="65">
        <v>1349</v>
      </c>
      <c r="W167" s="66">
        <v>0</v>
      </c>
      <c r="X167" s="67">
        <f t="shared" si="39"/>
        <v>919</v>
      </c>
      <c r="Y167" s="17">
        <f t="shared" si="40"/>
        <v>0.31875463306152707</v>
      </c>
      <c r="Z167" s="62">
        <v>1349</v>
      </c>
      <c r="AA167" s="63">
        <v>0</v>
      </c>
      <c r="AB167" s="64">
        <f t="shared" si="41"/>
        <v>919</v>
      </c>
      <c r="AC167" s="15">
        <f t="shared" si="46"/>
        <v>0.31875463306152707</v>
      </c>
    </row>
    <row r="168" spans="1:29" s="5" customFormat="1" ht="12.75" customHeight="1" thickBot="1">
      <c r="A168" s="295" t="s">
        <v>172</v>
      </c>
      <c r="B168" s="35" t="s">
        <v>82</v>
      </c>
      <c r="C168" s="8"/>
      <c r="D168" s="45">
        <v>1.1100000000000001</v>
      </c>
      <c r="E168" s="2" t="s">
        <v>309</v>
      </c>
      <c r="F168" s="76">
        <v>1594</v>
      </c>
      <c r="G168" s="76">
        <v>1449</v>
      </c>
      <c r="H168" s="86">
        <v>1249</v>
      </c>
      <c r="I168" s="121">
        <v>1027</v>
      </c>
      <c r="J168" s="121">
        <v>28</v>
      </c>
      <c r="K168" s="192">
        <f t="shared" si="42"/>
        <v>999</v>
      </c>
      <c r="L168" s="204">
        <f t="shared" si="43"/>
        <v>0.3105590062111801</v>
      </c>
      <c r="M168" s="72">
        <v>1449</v>
      </c>
      <c r="N168" s="225">
        <f t="shared" si="47"/>
        <v>1304.0999999999999</v>
      </c>
      <c r="O168" s="73">
        <v>0</v>
      </c>
      <c r="P168" s="74">
        <f t="shared" si="37"/>
        <v>999</v>
      </c>
      <c r="Q168" s="18">
        <f t="shared" si="44"/>
        <v>0.23395445134575563</v>
      </c>
      <c r="R168" s="69">
        <v>1449</v>
      </c>
      <c r="S168" s="70">
        <v>0</v>
      </c>
      <c r="T168" s="71">
        <f t="shared" si="38"/>
        <v>999</v>
      </c>
      <c r="U168" s="272">
        <f t="shared" si="45"/>
        <v>0.3105590062111801</v>
      </c>
      <c r="V168" s="72">
        <v>1449</v>
      </c>
      <c r="W168" s="73">
        <v>0</v>
      </c>
      <c r="X168" s="74">
        <f t="shared" si="39"/>
        <v>999</v>
      </c>
      <c r="Y168" s="18">
        <f t="shared" si="40"/>
        <v>0.3105590062111801</v>
      </c>
      <c r="Z168" s="69">
        <v>1449</v>
      </c>
      <c r="AA168" s="70">
        <v>0</v>
      </c>
      <c r="AB168" s="71">
        <f t="shared" si="41"/>
        <v>999</v>
      </c>
      <c r="AC168" s="16">
        <f t="shared" si="46"/>
        <v>0.3105590062111801</v>
      </c>
    </row>
    <row r="169" spans="1:29" s="5" customFormat="1" ht="12.75" customHeight="1">
      <c r="A169" s="299" t="s">
        <v>461</v>
      </c>
      <c r="B169" s="240" t="s">
        <v>82</v>
      </c>
      <c r="C169" s="165" t="s">
        <v>5</v>
      </c>
      <c r="D169" s="241" t="s">
        <v>361</v>
      </c>
      <c r="E169" s="242" t="s">
        <v>462</v>
      </c>
      <c r="F169" s="243">
        <v>2529</v>
      </c>
      <c r="G169" s="243">
        <v>2299</v>
      </c>
      <c r="H169" s="245">
        <v>0</v>
      </c>
      <c r="I169" s="246">
        <v>1787</v>
      </c>
      <c r="J169" s="246">
        <v>30</v>
      </c>
      <c r="K169" s="194">
        <f t="shared" ref="K169:K172" si="50">IFERROR(I169-J169,I169)</f>
        <v>1757</v>
      </c>
      <c r="L169" s="244">
        <f t="shared" ref="L169:L172" si="51">IFERROR((G169-K169)/G169, " ")</f>
        <v>0.2357546759460635</v>
      </c>
      <c r="M169" s="238">
        <v>1888</v>
      </c>
      <c r="N169" s="258">
        <f t="shared" si="47"/>
        <v>1699.2</v>
      </c>
      <c r="O169" s="239">
        <v>313</v>
      </c>
      <c r="P169" s="232">
        <f t="shared" si="37"/>
        <v>1444</v>
      </c>
      <c r="Q169" s="233">
        <f t="shared" si="44"/>
        <v>0.15018832391713749</v>
      </c>
      <c r="R169" s="234">
        <v>2299</v>
      </c>
      <c r="S169" s="235">
        <v>0</v>
      </c>
      <c r="T169" s="236">
        <f t="shared" si="38"/>
        <v>1757</v>
      </c>
      <c r="U169" s="274">
        <f t="shared" si="45"/>
        <v>0.2357546759460635</v>
      </c>
      <c r="V169" s="238">
        <v>1799</v>
      </c>
      <c r="W169" s="239">
        <v>228</v>
      </c>
      <c r="X169" s="232">
        <f t="shared" si="39"/>
        <v>1529</v>
      </c>
      <c r="Y169" s="233">
        <f t="shared" si="40"/>
        <v>0.15008337965536409</v>
      </c>
      <c r="Z169" s="234">
        <v>2299</v>
      </c>
      <c r="AA169" s="235">
        <v>0</v>
      </c>
      <c r="AB169" s="236">
        <f t="shared" si="41"/>
        <v>1757</v>
      </c>
      <c r="AC169" s="237">
        <f t="shared" si="46"/>
        <v>0.2357546759460635</v>
      </c>
    </row>
    <row r="170" spans="1:29" s="5" customFormat="1" ht="12.75" customHeight="1">
      <c r="A170" s="299" t="s">
        <v>463</v>
      </c>
      <c r="B170" s="240" t="s">
        <v>82</v>
      </c>
      <c r="C170" s="165" t="s">
        <v>5</v>
      </c>
      <c r="D170" s="241" t="s">
        <v>361</v>
      </c>
      <c r="E170" s="242" t="s">
        <v>462</v>
      </c>
      <c r="F170" s="243">
        <v>2309</v>
      </c>
      <c r="G170" s="243">
        <v>2099</v>
      </c>
      <c r="H170" s="245">
        <v>0</v>
      </c>
      <c r="I170" s="246">
        <v>1631</v>
      </c>
      <c r="J170" s="246">
        <v>28</v>
      </c>
      <c r="K170" s="194">
        <f t="shared" si="50"/>
        <v>1603</v>
      </c>
      <c r="L170" s="244">
        <f t="shared" si="51"/>
        <v>0.23630300142925204</v>
      </c>
      <c r="M170" s="238">
        <v>1777</v>
      </c>
      <c r="N170" s="258">
        <f t="shared" si="47"/>
        <v>1599.3</v>
      </c>
      <c r="O170" s="239">
        <v>244</v>
      </c>
      <c r="P170" s="232">
        <f t="shared" si="37"/>
        <v>1359</v>
      </c>
      <c r="Q170" s="233">
        <f t="shared" si="44"/>
        <v>0.15025323579065838</v>
      </c>
      <c r="R170" s="234">
        <v>2099</v>
      </c>
      <c r="S170" s="235">
        <v>0</v>
      </c>
      <c r="T170" s="236">
        <f t="shared" si="38"/>
        <v>1603</v>
      </c>
      <c r="U170" s="274">
        <f t="shared" si="45"/>
        <v>0.23630300142925204</v>
      </c>
      <c r="V170" s="238">
        <v>1699</v>
      </c>
      <c r="W170" s="239">
        <v>160</v>
      </c>
      <c r="X170" s="232">
        <f t="shared" si="39"/>
        <v>1443</v>
      </c>
      <c r="Y170" s="233">
        <f t="shared" si="40"/>
        <v>0.15067686874632136</v>
      </c>
      <c r="Z170" s="234">
        <v>2099</v>
      </c>
      <c r="AA170" s="235">
        <v>0</v>
      </c>
      <c r="AB170" s="236">
        <f t="shared" si="41"/>
        <v>1603</v>
      </c>
      <c r="AC170" s="237">
        <f t="shared" si="46"/>
        <v>0.23630300142925204</v>
      </c>
    </row>
    <row r="171" spans="1:29" s="5" customFormat="1" ht="12.75" customHeight="1">
      <c r="A171" s="299" t="s">
        <v>464</v>
      </c>
      <c r="B171" s="240" t="s">
        <v>82</v>
      </c>
      <c r="C171" s="165" t="s">
        <v>5</v>
      </c>
      <c r="D171" s="241" t="s">
        <v>361</v>
      </c>
      <c r="E171" s="242" t="s">
        <v>465</v>
      </c>
      <c r="F171" s="243">
        <v>2639</v>
      </c>
      <c r="G171" s="243">
        <v>2399</v>
      </c>
      <c r="H171" s="245">
        <v>0</v>
      </c>
      <c r="I171" s="246">
        <v>1864</v>
      </c>
      <c r="J171" s="246">
        <v>32</v>
      </c>
      <c r="K171" s="194">
        <f t="shared" si="50"/>
        <v>1832</v>
      </c>
      <c r="L171" s="244">
        <f t="shared" si="51"/>
        <v>0.23634847853272198</v>
      </c>
      <c r="M171" s="238">
        <v>1999</v>
      </c>
      <c r="N171" s="258">
        <f t="shared" si="47"/>
        <v>1799.1</v>
      </c>
      <c r="O171" s="239">
        <v>303</v>
      </c>
      <c r="P171" s="232">
        <f t="shared" si="37"/>
        <v>1529</v>
      </c>
      <c r="Q171" s="233">
        <f t="shared" si="44"/>
        <v>0.1501306208659885</v>
      </c>
      <c r="R171" s="234">
        <v>2399</v>
      </c>
      <c r="S171" s="235">
        <v>0</v>
      </c>
      <c r="T171" s="236">
        <f t="shared" si="38"/>
        <v>1832</v>
      </c>
      <c r="U171" s="274">
        <f t="shared" si="45"/>
        <v>0.23634847853272198</v>
      </c>
      <c r="V171" s="238">
        <v>1899</v>
      </c>
      <c r="W171" s="239">
        <v>219</v>
      </c>
      <c r="X171" s="232">
        <f t="shared" si="39"/>
        <v>1613</v>
      </c>
      <c r="Y171" s="233">
        <f t="shared" si="40"/>
        <v>0.15060558188520273</v>
      </c>
      <c r="Z171" s="234">
        <v>2399</v>
      </c>
      <c r="AA171" s="235">
        <v>0</v>
      </c>
      <c r="AB171" s="236">
        <f t="shared" si="41"/>
        <v>1832</v>
      </c>
      <c r="AC171" s="237">
        <f t="shared" si="46"/>
        <v>0.23634847853272198</v>
      </c>
    </row>
    <row r="172" spans="1:29" s="5" customFormat="1" ht="12.75" customHeight="1">
      <c r="A172" s="299" t="s">
        <v>466</v>
      </c>
      <c r="B172" s="240" t="s">
        <v>82</v>
      </c>
      <c r="C172" s="165" t="s">
        <v>5</v>
      </c>
      <c r="D172" s="241" t="s">
        <v>361</v>
      </c>
      <c r="E172" s="242" t="s">
        <v>465</v>
      </c>
      <c r="F172" s="243">
        <v>2419</v>
      </c>
      <c r="G172" s="243">
        <v>2199</v>
      </c>
      <c r="H172" s="245">
        <v>0</v>
      </c>
      <c r="I172" s="246">
        <v>1709</v>
      </c>
      <c r="J172" s="246">
        <v>28</v>
      </c>
      <c r="K172" s="194">
        <f t="shared" si="50"/>
        <v>1681</v>
      </c>
      <c r="L172" s="244">
        <f t="shared" si="51"/>
        <v>0.23556161891768987</v>
      </c>
      <c r="M172" s="238">
        <v>1888</v>
      </c>
      <c r="N172" s="258">
        <f t="shared" si="47"/>
        <v>1699.2</v>
      </c>
      <c r="O172" s="239">
        <v>236</v>
      </c>
      <c r="P172" s="232">
        <f t="shared" si="37"/>
        <v>1445</v>
      </c>
      <c r="Q172" s="233">
        <f t="shared" si="44"/>
        <v>0.14959981167608288</v>
      </c>
      <c r="R172" s="234">
        <v>2199</v>
      </c>
      <c r="S172" s="235">
        <v>0</v>
      </c>
      <c r="T172" s="236">
        <f t="shared" si="38"/>
        <v>1681</v>
      </c>
      <c r="U172" s="274">
        <f t="shared" si="45"/>
        <v>0.23556161891768987</v>
      </c>
      <c r="V172" s="238">
        <v>1799</v>
      </c>
      <c r="W172" s="239">
        <v>151</v>
      </c>
      <c r="X172" s="232">
        <f t="shared" si="39"/>
        <v>1530</v>
      </c>
      <c r="Y172" s="233">
        <f t="shared" si="40"/>
        <v>0.14952751528627015</v>
      </c>
      <c r="Z172" s="234">
        <v>2199</v>
      </c>
      <c r="AA172" s="235">
        <v>0</v>
      </c>
      <c r="AB172" s="236">
        <f t="shared" si="41"/>
        <v>1681</v>
      </c>
      <c r="AC172" s="237">
        <f t="shared" si="46"/>
        <v>0.23556161891768987</v>
      </c>
    </row>
    <row r="173" spans="1:29" s="5" customFormat="1" ht="12.75" customHeight="1">
      <c r="A173" s="293" t="s">
        <v>400</v>
      </c>
      <c r="B173" s="36" t="s">
        <v>82</v>
      </c>
      <c r="C173" s="137"/>
      <c r="D173" s="44" t="s">
        <v>361</v>
      </c>
      <c r="E173" s="138" t="s">
        <v>404</v>
      </c>
      <c r="F173" s="243">
        <v>2749</v>
      </c>
      <c r="G173" s="243">
        <v>2499</v>
      </c>
      <c r="H173" s="245">
        <v>0</v>
      </c>
      <c r="I173" s="246">
        <v>1965</v>
      </c>
      <c r="J173" s="246">
        <v>52</v>
      </c>
      <c r="K173" s="191">
        <f t="shared" si="42"/>
        <v>1913</v>
      </c>
      <c r="L173" s="213">
        <f t="shared" si="43"/>
        <v>0.23449379751900759</v>
      </c>
      <c r="M173" s="238">
        <v>1999</v>
      </c>
      <c r="N173" s="258">
        <f t="shared" si="47"/>
        <v>1799.1</v>
      </c>
      <c r="O173" s="239">
        <v>383</v>
      </c>
      <c r="P173" s="232">
        <f t="shared" si="37"/>
        <v>1530</v>
      </c>
      <c r="Q173" s="233">
        <f t="shared" si="44"/>
        <v>0.14957478739369681</v>
      </c>
      <c r="R173" s="234">
        <v>2499</v>
      </c>
      <c r="S173" s="235">
        <v>0</v>
      </c>
      <c r="T173" s="236">
        <f t="shared" si="38"/>
        <v>1913</v>
      </c>
      <c r="U173" s="274">
        <f t="shared" si="45"/>
        <v>0.23449379751900759</v>
      </c>
      <c r="V173" s="238">
        <v>1899</v>
      </c>
      <c r="W173" s="239">
        <v>299</v>
      </c>
      <c r="X173" s="232">
        <f t="shared" si="39"/>
        <v>1614</v>
      </c>
      <c r="Y173" s="233">
        <f t="shared" si="40"/>
        <v>0.1500789889415482</v>
      </c>
      <c r="Z173" s="234">
        <v>2499</v>
      </c>
      <c r="AA173" s="235">
        <v>0</v>
      </c>
      <c r="AB173" s="236">
        <f t="shared" si="41"/>
        <v>1913</v>
      </c>
      <c r="AC173" s="237">
        <f t="shared" si="46"/>
        <v>0.23449379751900759</v>
      </c>
    </row>
    <row r="174" spans="1:29" s="5" customFormat="1" ht="12.75" customHeight="1">
      <c r="A174" s="293" t="s">
        <v>401</v>
      </c>
      <c r="B174" s="36" t="s">
        <v>82</v>
      </c>
      <c r="C174" s="137"/>
      <c r="D174" s="44" t="s">
        <v>361</v>
      </c>
      <c r="E174" s="138" t="s">
        <v>405</v>
      </c>
      <c r="F174" s="243">
        <v>2859</v>
      </c>
      <c r="G174" s="243">
        <v>2599</v>
      </c>
      <c r="H174" s="245">
        <v>0</v>
      </c>
      <c r="I174" s="246">
        <v>2044</v>
      </c>
      <c r="J174" s="246">
        <v>53</v>
      </c>
      <c r="K174" s="191">
        <f t="shared" si="42"/>
        <v>1991</v>
      </c>
      <c r="L174" s="213">
        <f t="shared" si="43"/>
        <v>0.23393612928049251</v>
      </c>
      <c r="M174" s="238">
        <v>2110</v>
      </c>
      <c r="N174" s="258">
        <f t="shared" si="47"/>
        <v>1899</v>
      </c>
      <c r="O174" s="239">
        <v>375</v>
      </c>
      <c r="P174" s="232">
        <f t="shared" si="37"/>
        <v>1616</v>
      </c>
      <c r="Q174" s="233">
        <f t="shared" si="44"/>
        <v>0.14902580305423907</v>
      </c>
      <c r="R174" s="234">
        <v>2599</v>
      </c>
      <c r="S174" s="235">
        <v>0</v>
      </c>
      <c r="T174" s="236">
        <f t="shared" si="38"/>
        <v>1991</v>
      </c>
      <c r="U174" s="274">
        <f t="shared" si="45"/>
        <v>0.23393612928049251</v>
      </c>
      <c r="V174" s="238">
        <v>1999</v>
      </c>
      <c r="W174" s="239">
        <v>290</v>
      </c>
      <c r="X174" s="232">
        <f t="shared" si="39"/>
        <v>1701</v>
      </c>
      <c r="Y174" s="233">
        <f t="shared" si="40"/>
        <v>0.14907453726863432</v>
      </c>
      <c r="Z174" s="234">
        <v>2599</v>
      </c>
      <c r="AA174" s="235">
        <v>0</v>
      </c>
      <c r="AB174" s="236">
        <f t="shared" si="41"/>
        <v>1991</v>
      </c>
      <c r="AC174" s="237">
        <f t="shared" si="46"/>
        <v>0.23393612928049251</v>
      </c>
    </row>
    <row r="175" spans="1:29" s="5" customFormat="1" ht="12.75" customHeight="1">
      <c r="A175" s="293" t="s">
        <v>402</v>
      </c>
      <c r="B175" s="36" t="s">
        <v>82</v>
      </c>
      <c r="C175" s="137"/>
      <c r="D175" s="44" t="s">
        <v>361</v>
      </c>
      <c r="E175" s="138" t="s">
        <v>406</v>
      </c>
      <c r="F175" s="243">
        <v>2529</v>
      </c>
      <c r="G175" s="243">
        <v>2299</v>
      </c>
      <c r="H175" s="245">
        <v>0</v>
      </c>
      <c r="I175" s="246">
        <v>1808</v>
      </c>
      <c r="J175" s="246">
        <v>49</v>
      </c>
      <c r="K175" s="191">
        <f t="shared" si="42"/>
        <v>1759</v>
      </c>
      <c r="L175" s="213">
        <f t="shared" si="43"/>
        <v>0.234884732492388</v>
      </c>
      <c r="M175" s="238">
        <v>1888</v>
      </c>
      <c r="N175" s="258">
        <f t="shared" si="47"/>
        <v>1699.2</v>
      </c>
      <c r="O175" s="239">
        <v>315</v>
      </c>
      <c r="P175" s="232">
        <f t="shared" si="37"/>
        <v>1444</v>
      </c>
      <c r="Q175" s="233">
        <f t="shared" si="44"/>
        <v>0.15018832391713749</v>
      </c>
      <c r="R175" s="234">
        <v>2299</v>
      </c>
      <c r="S175" s="235">
        <v>0</v>
      </c>
      <c r="T175" s="236">
        <f t="shared" si="38"/>
        <v>1759</v>
      </c>
      <c r="U175" s="274">
        <f t="shared" si="45"/>
        <v>0.234884732492388</v>
      </c>
      <c r="V175" s="238">
        <v>1799</v>
      </c>
      <c r="W175" s="239">
        <v>230</v>
      </c>
      <c r="X175" s="232">
        <f t="shared" si="39"/>
        <v>1529</v>
      </c>
      <c r="Y175" s="233">
        <f t="shared" si="40"/>
        <v>0.15008337965536409</v>
      </c>
      <c r="Z175" s="234">
        <v>2299</v>
      </c>
      <c r="AA175" s="235">
        <v>0</v>
      </c>
      <c r="AB175" s="236">
        <f t="shared" si="41"/>
        <v>1759</v>
      </c>
      <c r="AC175" s="237">
        <f t="shared" si="46"/>
        <v>0.234884732492388</v>
      </c>
    </row>
    <row r="176" spans="1:29" s="5" customFormat="1" ht="12.75" customHeight="1" thickBot="1">
      <c r="A176" s="290" t="s">
        <v>403</v>
      </c>
      <c r="B176" s="35" t="s">
        <v>82</v>
      </c>
      <c r="C176" s="8"/>
      <c r="D176" s="45" t="s">
        <v>361</v>
      </c>
      <c r="E176" s="2" t="s">
        <v>407</v>
      </c>
      <c r="F176" s="76">
        <v>2639</v>
      </c>
      <c r="G176" s="76">
        <v>2399</v>
      </c>
      <c r="H176" s="86">
        <v>0</v>
      </c>
      <c r="I176" s="121">
        <v>1887</v>
      </c>
      <c r="J176" s="121">
        <v>52</v>
      </c>
      <c r="K176" s="192">
        <f t="shared" si="42"/>
        <v>1835</v>
      </c>
      <c r="L176" s="204">
        <f t="shared" si="43"/>
        <v>0.23509795748228429</v>
      </c>
      <c r="M176" s="220">
        <v>1999</v>
      </c>
      <c r="N176" s="227">
        <f t="shared" si="47"/>
        <v>1799.1</v>
      </c>
      <c r="O176" s="215">
        <v>305</v>
      </c>
      <c r="P176" s="74">
        <f t="shared" si="37"/>
        <v>1530</v>
      </c>
      <c r="Q176" s="18">
        <f t="shared" si="44"/>
        <v>0.14957478739369681</v>
      </c>
      <c r="R176" s="69">
        <v>2399</v>
      </c>
      <c r="S176" s="70">
        <v>0</v>
      </c>
      <c r="T176" s="71">
        <f t="shared" si="38"/>
        <v>1835</v>
      </c>
      <c r="U176" s="272">
        <f t="shared" si="45"/>
        <v>0.23509795748228429</v>
      </c>
      <c r="V176" s="220">
        <v>1899</v>
      </c>
      <c r="W176" s="215">
        <v>220</v>
      </c>
      <c r="X176" s="74">
        <f t="shared" si="39"/>
        <v>1615</v>
      </c>
      <c r="Y176" s="18">
        <f t="shared" si="40"/>
        <v>0.14955239599789363</v>
      </c>
      <c r="Z176" s="69">
        <v>2399</v>
      </c>
      <c r="AA176" s="70">
        <v>0</v>
      </c>
      <c r="AB176" s="71">
        <f t="shared" si="41"/>
        <v>1835</v>
      </c>
      <c r="AC176" s="16">
        <f t="shared" si="46"/>
        <v>0.23509795748228429</v>
      </c>
    </row>
    <row r="177" spans="1:29" s="5" customFormat="1" ht="12.75" customHeight="1">
      <c r="A177" s="291" t="s">
        <v>132</v>
      </c>
      <c r="B177" s="33" t="s">
        <v>82</v>
      </c>
      <c r="C177" s="6"/>
      <c r="D177" s="46" t="s">
        <v>361</v>
      </c>
      <c r="E177" s="7" t="s">
        <v>311</v>
      </c>
      <c r="F177" s="77">
        <v>1649</v>
      </c>
      <c r="G177" s="77">
        <v>1499</v>
      </c>
      <c r="H177" s="84">
        <v>0</v>
      </c>
      <c r="I177" s="122">
        <v>1094</v>
      </c>
      <c r="J177" s="122">
        <v>0</v>
      </c>
      <c r="K177" s="193">
        <f t="shared" si="42"/>
        <v>1094</v>
      </c>
      <c r="L177" s="205">
        <f t="shared" si="43"/>
        <v>0.27018012008005338</v>
      </c>
      <c r="M177" s="222">
        <v>1221</v>
      </c>
      <c r="N177" s="229">
        <f t="shared" si="47"/>
        <v>1098.9000000000001</v>
      </c>
      <c r="O177" s="216">
        <v>195</v>
      </c>
      <c r="P177" s="98">
        <f t="shared" si="37"/>
        <v>899</v>
      </c>
      <c r="Q177" s="19">
        <f t="shared" si="44"/>
        <v>0.18190918190918198</v>
      </c>
      <c r="R177" s="93">
        <v>1499</v>
      </c>
      <c r="S177" s="94">
        <v>0</v>
      </c>
      <c r="T177" s="97">
        <f t="shared" si="38"/>
        <v>1094</v>
      </c>
      <c r="U177" s="273">
        <f t="shared" si="45"/>
        <v>0.27018012008005338</v>
      </c>
      <c r="V177" s="222">
        <v>1199</v>
      </c>
      <c r="W177" s="216">
        <v>118</v>
      </c>
      <c r="X177" s="98">
        <f t="shared" si="39"/>
        <v>976</v>
      </c>
      <c r="Y177" s="19">
        <f t="shared" si="40"/>
        <v>0.18598832360300249</v>
      </c>
      <c r="Z177" s="93">
        <v>1499</v>
      </c>
      <c r="AA177" s="94">
        <v>0</v>
      </c>
      <c r="AB177" s="97">
        <f t="shared" si="41"/>
        <v>1094</v>
      </c>
      <c r="AC177" s="14">
        <f t="shared" si="46"/>
        <v>0.27018012008005338</v>
      </c>
    </row>
    <row r="178" spans="1:29" s="5" customFormat="1" ht="12.75" customHeight="1">
      <c r="A178" s="289" t="s">
        <v>197</v>
      </c>
      <c r="B178" s="36" t="s">
        <v>82</v>
      </c>
      <c r="C178" s="4"/>
      <c r="D178" s="44" t="s">
        <v>361</v>
      </c>
      <c r="E178" s="37" t="s">
        <v>311</v>
      </c>
      <c r="F178" s="75">
        <v>1869</v>
      </c>
      <c r="G178" s="75">
        <v>1699</v>
      </c>
      <c r="H178" s="85">
        <v>0</v>
      </c>
      <c r="I178" s="120">
        <v>1239</v>
      </c>
      <c r="J178" s="120">
        <v>0</v>
      </c>
      <c r="K178" s="191">
        <f t="shared" si="42"/>
        <v>1239</v>
      </c>
      <c r="L178" s="203">
        <f t="shared" si="43"/>
        <v>0.27074749852854618</v>
      </c>
      <c r="M178" s="221">
        <v>1443</v>
      </c>
      <c r="N178" s="228">
        <f t="shared" si="47"/>
        <v>1298.7</v>
      </c>
      <c r="O178" s="217">
        <v>181</v>
      </c>
      <c r="P178" s="67">
        <f t="shared" si="37"/>
        <v>1058</v>
      </c>
      <c r="Q178" s="17">
        <f t="shared" si="44"/>
        <v>0.18533918533918536</v>
      </c>
      <c r="R178" s="62">
        <v>1699</v>
      </c>
      <c r="S178" s="63">
        <v>0</v>
      </c>
      <c r="T178" s="64">
        <f t="shared" si="38"/>
        <v>1239</v>
      </c>
      <c r="U178" s="270">
        <f t="shared" si="45"/>
        <v>0.27074749852854618</v>
      </c>
      <c r="V178" s="221">
        <v>1399</v>
      </c>
      <c r="W178" s="217">
        <v>102</v>
      </c>
      <c r="X178" s="67">
        <f t="shared" si="39"/>
        <v>1137</v>
      </c>
      <c r="Y178" s="17">
        <f t="shared" si="40"/>
        <v>0.18727662616154395</v>
      </c>
      <c r="Z178" s="62">
        <v>1699</v>
      </c>
      <c r="AA178" s="63">
        <v>0</v>
      </c>
      <c r="AB178" s="64">
        <f t="shared" si="41"/>
        <v>1239</v>
      </c>
      <c r="AC178" s="15">
        <f t="shared" si="46"/>
        <v>0.27074749852854618</v>
      </c>
    </row>
    <row r="179" spans="1:29" s="5" customFormat="1" ht="12.75" customHeight="1" thickBot="1">
      <c r="A179" s="290" t="s">
        <v>160</v>
      </c>
      <c r="B179" s="35" t="s">
        <v>82</v>
      </c>
      <c r="C179" s="8"/>
      <c r="D179" s="45" t="s">
        <v>361</v>
      </c>
      <c r="E179" s="2" t="s">
        <v>311</v>
      </c>
      <c r="F179" s="76">
        <v>1649</v>
      </c>
      <c r="G179" s="76">
        <v>1499</v>
      </c>
      <c r="H179" s="86">
        <v>0</v>
      </c>
      <c r="I179" s="121">
        <v>1094</v>
      </c>
      <c r="J179" s="121">
        <v>0</v>
      </c>
      <c r="K179" s="192">
        <f t="shared" si="42"/>
        <v>1094</v>
      </c>
      <c r="L179" s="204">
        <f t="shared" si="43"/>
        <v>0.27018012008005338</v>
      </c>
      <c r="M179" s="220">
        <v>1221</v>
      </c>
      <c r="N179" s="227">
        <f t="shared" si="47"/>
        <v>1098.9000000000001</v>
      </c>
      <c r="O179" s="215">
        <v>195</v>
      </c>
      <c r="P179" s="74">
        <f t="shared" si="37"/>
        <v>899</v>
      </c>
      <c r="Q179" s="18">
        <f t="shared" si="44"/>
        <v>0.18190918190918198</v>
      </c>
      <c r="R179" s="69">
        <v>1499</v>
      </c>
      <c r="S179" s="70">
        <v>0</v>
      </c>
      <c r="T179" s="71">
        <f t="shared" si="38"/>
        <v>1094</v>
      </c>
      <c r="U179" s="272">
        <f t="shared" si="45"/>
        <v>0.27018012008005338</v>
      </c>
      <c r="V179" s="220">
        <v>1199</v>
      </c>
      <c r="W179" s="215">
        <v>118</v>
      </c>
      <c r="X179" s="74">
        <f t="shared" si="39"/>
        <v>976</v>
      </c>
      <c r="Y179" s="18">
        <f t="shared" si="40"/>
        <v>0.18598832360300249</v>
      </c>
      <c r="Z179" s="69">
        <v>1499</v>
      </c>
      <c r="AA179" s="70">
        <v>0</v>
      </c>
      <c r="AB179" s="71">
        <f t="shared" si="41"/>
        <v>1094</v>
      </c>
      <c r="AC179" s="16">
        <f t="shared" si="46"/>
        <v>0.27018012008005338</v>
      </c>
    </row>
    <row r="180" spans="1:29" s="5" customFormat="1" ht="12.75" customHeight="1">
      <c r="A180" s="291" t="s">
        <v>185</v>
      </c>
      <c r="B180" s="33" t="s">
        <v>82</v>
      </c>
      <c r="C180" s="6"/>
      <c r="D180" s="46" t="s">
        <v>361</v>
      </c>
      <c r="E180" s="7" t="s">
        <v>77</v>
      </c>
      <c r="F180" s="77">
        <v>802</v>
      </c>
      <c r="G180" s="77">
        <v>729</v>
      </c>
      <c r="H180" s="84">
        <v>0</v>
      </c>
      <c r="I180" s="122">
        <v>584</v>
      </c>
      <c r="J180" s="122">
        <v>0</v>
      </c>
      <c r="K180" s="193">
        <f t="shared" si="42"/>
        <v>584</v>
      </c>
      <c r="L180" s="205">
        <f t="shared" si="43"/>
        <v>0.19890260631001372</v>
      </c>
      <c r="M180" s="222">
        <v>610</v>
      </c>
      <c r="N180" s="229">
        <f t="shared" si="47"/>
        <v>549</v>
      </c>
      <c r="O180" s="216">
        <v>92</v>
      </c>
      <c r="P180" s="98">
        <f t="shared" si="37"/>
        <v>492</v>
      </c>
      <c r="Q180" s="19">
        <f t="shared" si="44"/>
        <v>0.10382513661202186</v>
      </c>
      <c r="R180" s="93">
        <v>729</v>
      </c>
      <c r="S180" s="94">
        <v>0</v>
      </c>
      <c r="T180" s="97">
        <f t="shared" si="38"/>
        <v>584</v>
      </c>
      <c r="U180" s="273">
        <f t="shared" si="45"/>
        <v>0.19890260631001372</v>
      </c>
      <c r="V180" s="222">
        <v>549</v>
      </c>
      <c r="W180" s="216">
        <v>92</v>
      </c>
      <c r="X180" s="98">
        <f t="shared" si="39"/>
        <v>492</v>
      </c>
      <c r="Y180" s="19">
        <f t="shared" si="40"/>
        <v>0.10382513661202186</v>
      </c>
      <c r="Z180" s="93">
        <v>729</v>
      </c>
      <c r="AA180" s="94">
        <v>0</v>
      </c>
      <c r="AB180" s="97">
        <f t="shared" si="41"/>
        <v>584</v>
      </c>
      <c r="AC180" s="14">
        <f t="shared" si="46"/>
        <v>0.19890260631001372</v>
      </c>
    </row>
    <row r="181" spans="1:29" s="5" customFormat="1" ht="12.75" customHeight="1">
      <c r="A181" s="291" t="s">
        <v>51</v>
      </c>
      <c r="B181" s="33" t="s">
        <v>82</v>
      </c>
      <c r="C181" s="4" t="s">
        <v>260</v>
      </c>
      <c r="D181" s="46">
        <v>0.47</v>
      </c>
      <c r="E181" s="7" t="s">
        <v>77</v>
      </c>
      <c r="F181" s="77">
        <v>802</v>
      </c>
      <c r="G181" s="77">
        <v>729</v>
      </c>
      <c r="H181" s="84">
        <v>0</v>
      </c>
      <c r="I181" s="122">
        <v>584</v>
      </c>
      <c r="J181" s="122">
        <v>0</v>
      </c>
      <c r="K181" s="193">
        <f t="shared" si="42"/>
        <v>584</v>
      </c>
      <c r="L181" s="205">
        <f t="shared" si="43"/>
        <v>0.19890260631001372</v>
      </c>
      <c r="M181" s="95">
        <v>729</v>
      </c>
      <c r="N181" s="226">
        <f t="shared" si="47"/>
        <v>656.1</v>
      </c>
      <c r="O181" s="96">
        <v>0</v>
      </c>
      <c r="P181" s="98">
        <f t="shared" si="37"/>
        <v>584</v>
      </c>
      <c r="Q181" s="19">
        <f t="shared" si="44"/>
        <v>0.10989178478890416</v>
      </c>
      <c r="R181" s="93">
        <v>729</v>
      </c>
      <c r="S181" s="94">
        <v>0</v>
      </c>
      <c r="T181" s="97">
        <f t="shared" si="38"/>
        <v>584</v>
      </c>
      <c r="U181" s="273">
        <f t="shared" si="45"/>
        <v>0.19890260631001372</v>
      </c>
      <c r="V181" s="95">
        <v>729</v>
      </c>
      <c r="W181" s="96">
        <v>0</v>
      </c>
      <c r="X181" s="98">
        <f t="shared" si="39"/>
        <v>584</v>
      </c>
      <c r="Y181" s="19">
        <f t="shared" si="40"/>
        <v>0.19890260631001372</v>
      </c>
      <c r="Z181" s="93">
        <v>729</v>
      </c>
      <c r="AA181" s="94">
        <v>0</v>
      </c>
      <c r="AB181" s="97">
        <f t="shared" si="41"/>
        <v>584</v>
      </c>
      <c r="AC181" s="14">
        <f t="shared" si="46"/>
        <v>0.19890260631001372</v>
      </c>
    </row>
    <row r="182" spans="1:29" s="5" customFormat="1" ht="12.75" customHeight="1">
      <c r="A182" s="289" t="s">
        <v>50</v>
      </c>
      <c r="B182" s="36" t="s">
        <v>82</v>
      </c>
      <c r="C182" s="4"/>
      <c r="D182" s="44">
        <v>0.47</v>
      </c>
      <c r="E182" s="37" t="s">
        <v>77</v>
      </c>
      <c r="F182" s="75">
        <v>802</v>
      </c>
      <c r="G182" s="75">
        <v>729</v>
      </c>
      <c r="H182" s="85">
        <v>0</v>
      </c>
      <c r="I182" s="120">
        <v>584</v>
      </c>
      <c r="J182" s="120">
        <v>0</v>
      </c>
      <c r="K182" s="191">
        <f t="shared" si="42"/>
        <v>584</v>
      </c>
      <c r="L182" s="203">
        <f t="shared" si="43"/>
        <v>0.19890260631001372</v>
      </c>
      <c r="M182" s="221">
        <v>610</v>
      </c>
      <c r="N182" s="228">
        <f t="shared" si="47"/>
        <v>549</v>
      </c>
      <c r="O182" s="217">
        <v>92</v>
      </c>
      <c r="P182" s="67">
        <f t="shared" si="37"/>
        <v>492</v>
      </c>
      <c r="Q182" s="17">
        <f t="shared" si="44"/>
        <v>0.10382513661202186</v>
      </c>
      <c r="R182" s="62">
        <v>729</v>
      </c>
      <c r="S182" s="63">
        <v>0</v>
      </c>
      <c r="T182" s="64">
        <f t="shared" si="38"/>
        <v>584</v>
      </c>
      <c r="U182" s="270">
        <f t="shared" si="45"/>
        <v>0.19890260631001372</v>
      </c>
      <c r="V182" s="221">
        <v>549</v>
      </c>
      <c r="W182" s="217">
        <v>92</v>
      </c>
      <c r="X182" s="67">
        <f t="shared" si="39"/>
        <v>492</v>
      </c>
      <c r="Y182" s="17">
        <f t="shared" si="40"/>
        <v>0.10382513661202186</v>
      </c>
      <c r="Z182" s="62">
        <v>729</v>
      </c>
      <c r="AA182" s="63">
        <v>0</v>
      </c>
      <c r="AB182" s="64">
        <f t="shared" si="41"/>
        <v>584</v>
      </c>
      <c r="AC182" s="15">
        <f t="shared" si="46"/>
        <v>0.19890260631001372</v>
      </c>
    </row>
    <row r="183" spans="1:29" s="5" customFormat="1" ht="12.75" customHeight="1">
      <c r="A183" s="289" t="s">
        <v>49</v>
      </c>
      <c r="B183" s="36" t="s">
        <v>82</v>
      </c>
      <c r="C183" s="4"/>
      <c r="D183" s="44">
        <v>0.47</v>
      </c>
      <c r="E183" s="37" t="s">
        <v>77</v>
      </c>
      <c r="F183" s="75">
        <v>769</v>
      </c>
      <c r="G183" s="75">
        <v>699</v>
      </c>
      <c r="H183" s="85">
        <v>0</v>
      </c>
      <c r="I183" s="120">
        <v>559</v>
      </c>
      <c r="J183" s="120">
        <v>0</v>
      </c>
      <c r="K183" s="191">
        <f t="shared" si="42"/>
        <v>559</v>
      </c>
      <c r="L183" s="203">
        <f t="shared" si="43"/>
        <v>0.20028612303290416</v>
      </c>
      <c r="M183" s="221">
        <v>554</v>
      </c>
      <c r="N183" s="228">
        <f t="shared" si="47"/>
        <v>498.6</v>
      </c>
      <c r="O183" s="217">
        <v>113</v>
      </c>
      <c r="P183" s="67">
        <f t="shared" si="37"/>
        <v>446</v>
      </c>
      <c r="Q183" s="17">
        <f t="shared" si="44"/>
        <v>0.10549538708383478</v>
      </c>
      <c r="R183" s="62">
        <v>699</v>
      </c>
      <c r="S183" s="63">
        <v>0</v>
      </c>
      <c r="T183" s="64">
        <f t="shared" si="38"/>
        <v>559</v>
      </c>
      <c r="U183" s="270">
        <f t="shared" si="45"/>
        <v>0.20028612303290416</v>
      </c>
      <c r="V183" s="221">
        <v>499</v>
      </c>
      <c r="W183" s="217">
        <v>113</v>
      </c>
      <c r="X183" s="67">
        <f t="shared" si="39"/>
        <v>446</v>
      </c>
      <c r="Y183" s="17">
        <f t="shared" si="40"/>
        <v>0.10621242484969939</v>
      </c>
      <c r="Z183" s="62">
        <v>699</v>
      </c>
      <c r="AA183" s="63">
        <v>0</v>
      </c>
      <c r="AB183" s="64">
        <f t="shared" si="41"/>
        <v>559</v>
      </c>
      <c r="AC183" s="15">
        <f t="shared" si="46"/>
        <v>0.20028612303290416</v>
      </c>
    </row>
    <row r="184" spans="1:29" s="5" customFormat="1" ht="12.75" customHeight="1" thickBot="1">
      <c r="A184" s="290" t="s">
        <v>52</v>
      </c>
      <c r="B184" s="35" t="s">
        <v>82</v>
      </c>
      <c r="C184" s="8"/>
      <c r="D184" s="45">
        <v>0.71</v>
      </c>
      <c r="E184" s="2" t="s">
        <v>78</v>
      </c>
      <c r="F184" s="76">
        <v>857</v>
      </c>
      <c r="G184" s="76">
        <v>779</v>
      </c>
      <c r="H184" s="86">
        <v>0</v>
      </c>
      <c r="I184" s="121">
        <v>624</v>
      </c>
      <c r="J184" s="121">
        <v>0</v>
      </c>
      <c r="K184" s="192">
        <f t="shared" si="42"/>
        <v>624</v>
      </c>
      <c r="L184" s="204">
        <f t="shared" si="43"/>
        <v>0.19897304236200256</v>
      </c>
      <c r="M184" s="220">
        <v>666</v>
      </c>
      <c r="N184" s="227">
        <f t="shared" si="47"/>
        <v>599.4</v>
      </c>
      <c r="O184" s="215">
        <v>86</v>
      </c>
      <c r="P184" s="74">
        <f t="shared" si="37"/>
        <v>538</v>
      </c>
      <c r="Q184" s="18">
        <f t="shared" si="44"/>
        <v>0.10243576910243574</v>
      </c>
      <c r="R184" s="69">
        <v>779</v>
      </c>
      <c r="S184" s="70">
        <v>0</v>
      </c>
      <c r="T184" s="71">
        <f t="shared" si="38"/>
        <v>624</v>
      </c>
      <c r="U184" s="272">
        <f t="shared" si="45"/>
        <v>0.19897304236200256</v>
      </c>
      <c r="V184" s="220">
        <v>599</v>
      </c>
      <c r="W184" s="215">
        <v>87</v>
      </c>
      <c r="X184" s="74">
        <f t="shared" si="39"/>
        <v>537</v>
      </c>
      <c r="Y184" s="18">
        <f t="shared" si="40"/>
        <v>0.10350584307178631</v>
      </c>
      <c r="Z184" s="69">
        <v>779</v>
      </c>
      <c r="AA184" s="70">
        <v>0</v>
      </c>
      <c r="AB184" s="71">
        <f t="shared" si="41"/>
        <v>624</v>
      </c>
      <c r="AC184" s="16">
        <f t="shared" si="46"/>
        <v>0.19897304236200256</v>
      </c>
    </row>
    <row r="185" spans="1:29" s="5" customFormat="1" ht="12.75" customHeight="1">
      <c r="A185" s="291" t="s">
        <v>186</v>
      </c>
      <c r="B185" s="33" t="s">
        <v>82</v>
      </c>
      <c r="C185" s="6"/>
      <c r="D185" s="46">
        <v>0.37</v>
      </c>
      <c r="E185" s="7" t="s">
        <v>91</v>
      </c>
      <c r="F185" s="77">
        <v>307</v>
      </c>
      <c r="G185" s="77">
        <v>279</v>
      </c>
      <c r="H185" s="84">
        <v>0</v>
      </c>
      <c r="I185" s="122">
        <v>207</v>
      </c>
      <c r="J185" s="122">
        <v>0</v>
      </c>
      <c r="K185" s="193">
        <f t="shared" si="42"/>
        <v>207</v>
      </c>
      <c r="L185" s="205">
        <f t="shared" si="43"/>
        <v>0.25806451612903225</v>
      </c>
      <c r="M185" s="95">
        <v>279</v>
      </c>
      <c r="N185" s="226">
        <f t="shared" si="47"/>
        <v>251.1</v>
      </c>
      <c r="O185" s="96">
        <v>0</v>
      </c>
      <c r="P185" s="98">
        <f t="shared" si="37"/>
        <v>207</v>
      </c>
      <c r="Q185" s="19">
        <f t="shared" si="44"/>
        <v>0.17562724014336917</v>
      </c>
      <c r="R185" s="93">
        <v>279</v>
      </c>
      <c r="S185" s="94">
        <v>0</v>
      </c>
      <c r="T185" s="97">
        <f t="shared" si="38"/>
        <v>207</v>
      </c>
      <c r="U185" s="273">
        <f t="shared" si="45"/>
        <v>0.25806451612903225</v>
      </c>
      <c r="V185" s="95">
        <v>279</v>
      </c>
      <c r="W185" s="96">
        <v>0</v>
      </c>
      <c r="X185" s="98">
        <f t="shared" si="39"/>
        <v>207</v>
      </c>
      <c r="Y185" s="19">
        <f t="shared" si="40"/>
        <v>0.25806451612903225</v>
      </c>
      <c r="Z185" s="93">
        <v>279</v>
      </c>
      <c r="AA185" s="94">
        <v>0</v>
      </c>
      <c r="AB185" s="97">
        <f t="shared" si="41"/>
        <v>207</v>
      </c>
      <c r="AC185" s="14">
        <f t="shared" si="46"/>
        <v>0.25806451612903225</v>
      </c>
    </row>
    <row r="186" spans="1:29" s="5" customFormat="1" ht="12.75" customHeight="1">
      <c r="A186" s="289" t="s">
        <v>58</v>
      </c>
      <c r="B186" s="36" t="s">
        <v>82</v>
      </c>
      <c r="C186" s="4"/>
      <c r="D186" s="44">
        <v>0.37</v>
      </c>
      <c r="E186" s="37" t="s">
        <v>91</v>
      </c>
      <c r="F186" s="75">
        <v>307</v>
      </c>
      <c r="G186" s="75">
        <v>279</v>
      </c>
      <c r="H186" s="85">
        <v>0</v>
      </c>
      <c r="I186" s="120">
        <v>207</v>
      </c>
      <c r="J186" s="120">
        <v>0</v>
      </c>
      <c r="K186" s="191">
        <f t="shared" si="42"/>
        <v>207</v>
      </c>
      <c r="L186" s="203">
        <f t="shared" si="43"/>
        <v>0.25806451612903225</v>
      </c>
      <c r="M186" s="65">
        <v>279</v>
      </c>
      <c r="N186" s="224">
        <f t="shared" si="47"/>
        <v>251.1</v>
      </c>
      <c r="O186" s="66">
        <v>0</v>
      </c>
      <c r="P186" s="67">
        <f t="shared" si="37"/>
        <v>207</v>
      </c>
      <c r="Q186" s="17">
        <f t="shared" si="44"/>
        <v>0.17562724014336917</v>
      </c>
      <c r="R186" s="62">
        <v>279</v>
      </c>
      <c r="S186" s="63">
        <v>0</v>
      </c>
      <c r="T186" s="64">
        <f t="shared" si="38"/>
        <v>207</v>
      </c>
      <c r="U186" s="270">
        <f t="shared" si="45"/>
        <v>0.25806451612903225</v>
      </c>
      <c r="V186" s="65">
        <v>279</v>
      </c>
      <c r="W186" s="66">
        <v>0</v>
      </c>
      <c r="X186" s="67">
        <f t="shared" si="39"/>
        <v>207</v>
      </c>
      <c r="Y186" s="17">
        <f t="shared" si="40"/>
        <v>0.25806451612903225</v>
      </c>
      <c r="Z186" s="62">
        <v>279</v>
      </c>
      <c r="AA186" s="63">
        <v>0</v>
      </c>
      <c r="AB186" s="64">
        <f t="shared" si="41"/>
        <v>207</v>
      </c>
      <c r="AC186" s="15">
        <f t="shared" si="46"/>
        <v>0.25806451612903225</v>
      </c>
    </row>
    <row r="187" spans="1:29" s="5" customFormat="1" ht="12.75" customHeight="1">
      <c r="A187" s="289" t="s">
        <v>57</v>
      </c>
      <c r="B187" s="36" t="s">
        <v>82</v>
      </c>
      <c r="C187" s="4"/>
      <c r="D187" s="44">
        <v>0.37</v>
      </c>
      <c r="E187" s="37" t="s">
        <v>91</v>
      </c>
      <c r="F187" s="75">
        <v>274</v>
      </c>
      <c r="G187" s="75">
        <v>249</v>
      </c>
      <c r="H187" s="85">
        <v>0</v>
      </c>
      <c r="I187" s="120">
        <v>185</v>
      </c>
      <c r="J187" s="120">
        <v>0</v>
      </c>
      <c r="K187" s="191">
        <f t="shared" si="42"/>
        <v>185</v>
      </c>
      <c r="L187" s="203">
        <f t="shared" si="43"/>
        <v>0.25702811244979917</v>
      </c>
      <c r="M187" s="65">
        <v>249</v>
      </c>
      <c r="N187" s="224">
        <f t="shared" si="47"/>
        <v>224.1</v>
      </c>
      <c r="O187" s="66">
        <v>0</v>
      </c>
      <c r="P187" s="67">
        <f t="shared" si="37"/>
        <v>185</v>
      </c>
      <c r="Q187" s="17">
        <f t="shared" si="44"/>
        <v>0.17447568049977685</v>
      </c>
      <c r="R187" s="62">
        <v>249</v>
      </c>
      <c r="S187" s="63">
        <v>0</v>
      </c>
      <c r="T187" s="64">
        <f t="shared" si="38"/>
        <v>185</v>
      </c>
      <c r="U187" s="270">
        <f t="shared" si="45"/>
        <v>0.25702811244979917</v>
      </c>
      <c r="V187" s="65">
        <v>249</v>
      </c>
      <c r="W187" s="66">
        <v>0</v>
      </c>
      <c r="X187" s="67">
        <f t="shared" si="39"/>
        <v>185</v>
      </c>
      <c r="Y187" s="17">
        <f t="shared" si="40"/>
        <v>0.25702811244979917</v>
      </c>
      <c r="Z187" s="62">
        <v>249</v>
      </c>
      <c r="AA187" s="63">
        <v>0</v>
      </c>
      <c r="AB187" s="64">
        <f t="shared" si="41"/>
        <v>185</v>
      </c>
      <c r="AC187" s="15">
        <f t="shared" si="46"/>
        <v>0.25702811244979917</v>
      </c>
    </row>
    <row r="188" spans="1:29" s="5" customFormat="1" ht="12.75" customHeight="1" thickBot="1">
      <c r="A188" s="290" t="s">
        <v>59</v>
      </c>
      <c r="B188" s="35" t="s">
        <v>82</v>
      </c>
      <c r="C188" s="8"/>
      <c r="D188" s="45">
        <v>0.59</v>
      </c>
      <c r="E188" s="2" t="s">
        <v>69</v>
      </c>
      <c r="F188" s="76">
        <v>362</v>
      </c>
      <c r="G188" s="76">
        <v>329</v>
      </c>
      <c r="H188" s="86">
        <v>0</v>
      </c>
      <c r="I188" s="121">
        <v>245</v>
      </c>
      <c r="J188" s="121">
        <v>0</v>
      </c>
      <c r="K188" s="192">
        <f t="shared" si="42"/>
        <v>245</v>
      </c>
      <c r="L188" s="204">
        <f t="shared" si="43"/>
        <v>0.25531914893617019</v>
      </c>
      <c r="M188" s="72">
        <v>329</v>
      </c>
      <c r="N188" s="225">
        <f t="shared" si="47"/>
        <v>296.10000000000002</v>
      </c>
      <c r="O188" s="73">
        <v>0</v>
      </c>
      <c r="P188" s="74">
        <f t="shared" si="37"/>
        <v>245</v>
      </c>
      <c r="Q188" s="18">
        <f t="shared" si="44"/>
        <v>0.17257683215130029</v>
      </c>
      <c r="R188" s="69">
        <v>329</v>
      </c>
      <c r="S188" s="70">
        <v>0</v>
      </c>
      <c r="T188" s="71">
        <f t="shared" si="38"/>
        <v>245</v>
      </c>
      <c r="U188" s="272">
        <f t="shared" si="45"/>
        <v>0.25531914893617019</v>
      </c>
      <c r="V188" s="72">
        <v>329</v>
      </c>
      <c r="W188" s="73">
        <v>0</v>
      </c>
      <c r="X188" s="74">
        <f t="shared" si="39"/>
        <v>245</v>
      </c>
      <c r="Y188" s="18">
        <f t="shared" si="40"/>
        <v>0.25531914893617019</v>
      </c>
      <c r="Z188" s="69">
        <v>329</v>
      </c>
      <c r="AA188" s="70">
        <v>0</v>
      </c>
      <c r="AB188" s="71">
        <f t="shared" si="41"/>
        <v>245</v>
      </c>
      <c r="AC188" s="16">
        <f t="shared" si="46"/>
        <v>0.25531914893617019</v>
      </c>
    </row>
    <row r="189" spans="1:29" s="5" customFormat="1" ht="12.75" customHeight="1">
      <c r="A189" s="289" t="s">
        <v>21</v>
      </c>
      <c r="B189" s="36" t="s">
        <v>83</v>
      </c>
      <c r="C189" s="4"/>
      <c r="D189" s="44">
        <v>1.19</v>
      </c>
      <c r="E189" s="37" t="s">
        <v>101</v>
      </c>
      <c r="F189" s="75">
        <v>1869</v>
      </c>
      <c r="G189" s="75">
        <v>1699</v>
      </c>
      <c r="H189" s="85">
        <v>1499</v>
      </c>
      <c r="I189" s="120">
        <v>1211</v>
      </c>
      <c r="J189" s="120">
        <v>18</v>
      </c>
      <c r="K189" s="191">
        <f t="shared" si="42"/>
        <v>1193</v>
      </c>
      <c r="L189" s="207">
        <f t="shared" si="43"/>
        <v>0.29782224838140081</v>
      </c>
      <c r="M189" s="264">
        <v>1554</v>
      </c>
      <c r="N189" s="259">
        <f t="shared" si="47"/>
        <v>1398.6</v>
      </c>
      <c r="O189" s="265">
        <v>46</v>
      </c>
      <c r="P189" s="185">
        <f t="shared" si="37"/>
        <v>1147</v>
      </c>
      <c r="Q189" s="186">
        <f t="shared" si="44"/>
        <v>0.17989417989417983</v>
      </c>
      <c r="R189" s="264">
        <v>1499</v>
      </c>
      <c r="S189" s="252">
        <v>0</v>
      </c>
      <c r="T189" s="183">
        <f t="shared" si="38"/>
        <v>1193</v>
      </c>
      <c r="U189" s="275">
        <f t="shared" si="45"/>
        <v>0.20413609072715144</v>
      </c>
      <c r="V189" s="264">
        <v>1499</v>
      </c>
      <c r="W189" s="180">
        <v>0</v>
      </c>
      <c r="X189" s="185">
        <f t="shared" si="39"/>
        <v>1193</v>
      </c>
      <c r="Y189" s="186">
        <f t="shared" si="40"/>
        <v>0.20413609072715144</v>
      </c>
      <c r="Z189" s="251">
        <v>1699</v>
      </c>
      <c r="AA189" s="252">
        <v>0</v>
      </c>
      <c r="AB189" s="183">
        <f t="shared" si="41"/>
        <v>1193</v>
      </c>
      <c r="AC189" s="184">
        <f t="shared" si="46"/>
        <v>0.29782224838140081</v>
      </c>
    </row>
    <row r="190" spans="1:29" s="5" customFormat="1" ht="12.75" customHeight="1">
      <c r="A190" s="291" t="s">
        <v>249</v>
      </c>
      <c r="B190" s="33" t="s">
        <v>83</v>
      </c>
      <c r="C190" s="6"/>
      <c r="D190" s="44">
        <v>0.83</v>
      </c>
      <c r="E190" s="37" t="s">
        <v>312</v>
      </c>
      <c r="F190" s="77">
        <v>879</v>
      </c>
      <c r="G190" s="77">
        <v>799</v>
      </c>
      <c r="H190" s="84">
        <v>0</v>
      </c>
      <c r="I190" s="122">
        <v>631</v>
      </c>
      <c r="J190" s="122">
        <v>0</v>
      </c>
      <c r="K190" s="193">
        <f t="shared" si="42"/>
        <v>631</v>
      </c>
      <c r="L190" s="205">
        <f t="shared" si="43"/>
        <v>0.21026282853566958</v>
      </c>
      <c r="M190" s="65">
        <v>799</v>
      </c>
      <c r="N190" s="224">
        <f t="shared" si="47"/>
        <v>719.1</v>
      </c>
      <c r="O190" s="66">
        <v>0</v>
      </c>
      <c r="P190" s="67">
        <f t="shared" si="37"/>
        <v>631</v>
      </c>
      <c r="Q190" s="17">
        <f t="shared" si="44"/>
        <v>0.12251425392852179</v>
      </c>
      <c r="R190" s="62">
        <v>799</v>
      </c>
      <c r="S190" s="63">
        <v>0</v>
      </c>
      <c r="T190" s="64">
        <f t="shared" si="38"/>
        <v>631</v>
      </c>
      <c r="U190" s="270">
        <f t="shared" si="45"/>
        <v>0.21026282853566958</v>
      </c>
      <c r="V190" s="65">
        <v>799</v>
      </c>
      <c r="W190" s="66">
        <v>0</v>
      </c>
      <c r="X190" s="67">
        <f t="shared" si="39"/>
        <v>631</v>
      </c>
      <c r="Y190" s="17">
        <f t="shared" si="40"/>
        <v>0.21026282853566958</v>
      </c>
      <c r="Z190" s="62">
        <v>799</v>
      </c>
      <c r="AA190" s="63">
        <v>0</v>
      </c>
      <c r="AB190" s="64">
        <f t="shared" si="41"/>
        <v>631</v>
      </c>
      <c r="AC190" s="15">
        <f t="shared" si="46"/>
        <v>0.21026282853566958</v>
      </c>
    </row>
    <row r="191" spans="1:29" s="5" customFormat="1" ht="12.75" customHeight="1">
      <c r="A191" s="291" t="s">
        <v>251</v>
      </c>
      <c r="B191" s="33" t="s">
        <v>83</v>
      </c>
      <c r="C191" s="6"/>
      <c r="D191" s="44">
        <v>0.83</v>
      </c>
      <c r="E191" s="7" t="s">
        <v>313</v>
      </c>
      <c r="F191" s="77">
        <v>1099</v>
      </c>
      <c r="G191" s="77">
        <v>999</v>
      </c>
      <c r="H191" s="84">
        <v>899</v>
      </c>
      <c r="I191" s="122">
        <v>755</v>
      </c>
      <c r="J191" s="122">
        <v>13</v>
      </c>
      <c r="K191" s="193">
        <f t="shared" si="42"/>
        <v>742</v>
      </c>
      <c r="L191" s="205">
        <f t="shared" si="43"/>
        <v>0.25725725725725723</v>
      </c>
      <c r="M191" s="95">
        <v>999</v>
      </c>
      <c r="N191" s="226">
        <f t="shared" si="47"/>
        <v>899.1</v>
      </c>
      <c r="O191" s="96">
        <v>0</v>
      </c>
      <c r="P191" s="98">
        <f t="shared" si="37"/>
        <v>742</v>
      </c>
      <c r="Q191" s="19">
        <f t="shared" si="44"/>
        <v>0.17473028584139697</v>
      </c>
      <c r="R191" s="93">
        <v>999</v>
      </c>
      <c r="S191" s="94">
        <v>0</v>
      </c>
      <c r="T191" s="97">
        <f t="shared" si="38"/>
        <v>742</v>
      </c>
      <c r="U191" s="273">
        <f t="shared" si="45"/>
        <v>0.25725725725725723</v>
      </c>
      <c r="V191" s="95">
        <v>999</v>
      </c>
      <c r="W191" s="96">
        <v>0</v>
      </c>
      <c r="X191" s="98">
        <f t="shared" si="39"/>
        <v>742</v>
      </c>
      <c r="Y191" s="19">
        <f t="shared" si="40"/>
        <v>0.25725725725725723</v>
      </c>
      <c r="Z191" s="93">
        <v>999</v>
      </c>
      <c r="AA191" s="94">
        <v>0</v>
      </c>
      <c r="AB191" s="97">
        <f t="shared" si="41"/>
        <v>742</v>
      </c>
      <c r="AC191" s="14">
        <f t="shared" si="46"/>
        <v>0.25725725725725723</v>
      </c>
    </row>
    <row r="192" spans="1:29" s="5" customFormat="1" ht="12.75" customHeight="1">
      <c r="A192" s="289" t="s">
        <v>250</v>
      </c>
      <c r="B192" s="33" t="s">
        <v>83</v>
      </c>
      <c r="C192" s="6"/>
      <c r="D192" s="44">
        <v>0.83</v>
      </c>
      <c r="E192" s="37" t="s">
        <v>313</v>
      </c>
      <c r="F192" s="77">
        <v>989</v>
      </c>
      <c r="G192" s="77">
        <v>899</v>
      </c>
      <c r="H192" s="84">
        <v>799</v>
      </c>
      <c r="I192" s="122">
        <v>671</v>
      </c>
      <c r="J192" s="122">
        <v>11</v>
      </c>
      <c r="K192" s="193">
        <f t="shared" si="42"/>
        <v>660</v>
      </c>
      <c r="L192" s="205">
        <f t="shared" si="43"/>
        <v>0.26585094549499444</v>
      </c>
      <c r="M192" s="95">
        <v>899</v>
      </c>
      <c r="N192" s="226">
        <f t="shared" si="47"/>
        <v>809.1</v>
      </c>
      <c r="O192" s="96">
        <v>0</v>
      </c>
      <c r="P192" s="98">
        <f t="shared" si="37"/>
        <v>660</v>
      </c>
      <c r="Q192" s="19">
        <f t="shared" si="44"/>
        <v>0.18427882832777162</v>
      </c>
      <c r="R192" s="93">
        <v>899</v>
      </c>
      <c r="S192" s="94">
        <v>0</v>
      </c>
      <c r="T192" s="97">
        <f t="shared" si="38"/>
        <v>660</v>
      </c>
      <c r="U192" s="273">
        <f t="shared" si="45"/>
        <v>0.26585094549499444</v>
      </c>
      <c r="V192" s="95">
        <v>899</v>
      </c>
      <c r="W192" s="96">
        <v>0</v>
      </c>
      <c r="X192" s="98">
        <f t="shared" si="39"/>
        <v>660</v>
      </c>
      <c r="Y192" s="19">
        <f t="shared" si="40"/>
        <v>0.26585094549499444</v>
      </c>
      <c r="Z192" s="93">
        <v>899</v>
      </c>
      <c r="AA192" s="94">
        <v>0</v>
      </c>
      <c r="AB192" s="97">
        <f t="shared" si="41"/>
        <v>660</v>
      </c>
      <c r="AC192" s="14">
        <f t="shared" si="46"/>
        <v>0.26585094549499444</v>
      </c>
    </row>
    <row r="193" spans="1:29" s="5" customFormat="1" ht="12.75" customHeight="1">
      <c r="A193" s="289" t="s">
        <v>253</v>
      </c>
      <c r="B193" s="33" t="s">
        <v>83</v>
      </c>
      <c r="C193" s="6"/>
      <c r="D193" s="44">
        <v>0.83</v>
      </c>
      <c r="E193" s="37" t="s">
        <v>314</v>
      </c>
      <c r="F193" s="77">
        <v>1319</v>
      </c>
      <c r="G193" s="77">
        <v>1199</v>
      </c>
      <c r="H193" s="84">
        <v>1099</v>
      </c>
      <c r="I193" s="122">
        <v>913</v>
      </c>
      <c r="J193" s="122">
        <v>27</v>
      </c>
      <c r="K193" s="193">
        <f t="shared" si="42"/>
        <v>886</v>
      </c>
      <c r="L193" s="205">
        <f t="shared" si="43"/>
        <v>0.26105087572977481</v>
      </c>
      <c r="M193" s="95">
        <v>1199</v>
      </c>
      <c r="N193" s="226">
        <f t="shared" si="47"/>
        <v>1079.0999999999999</v>
      </c>
      <c r="O193" s="96">
        <v>0</v>
      </c>
      <c r="P193" s="98">
        <f t="shared" si="37"/>
        <v>886</v>
      </c>
      <c r="Q193" s="19">
        <f t="shared" si="44"/>
        <v>0.17894541747752751</v>
      </c>
      <c r="R193" s="93">
        <v>1199</v>
      </c>
      <c r="S193" s="94">
        <v>0</v>
      </c>
      <c r="T193" s="97">
        <f t="shared" si="38"/>
        <v>886</v>
      </c>
      <c r="U193" s="273">
        <f t="shared" si="45"/>
        <v>0.26105087572977481</v>
      </c>
      <c r="V193" s="95">
        <v>1199</v>
      </c>
      <c r="W193" s="96">
        <v>0</v>
      </c>
      <c r="X193" s="98">
        <f t="shared" si="39"/>
        <v>886</v>
      </c>
      <c r="Y193" s="19">
        <f t="shared" si="40"/>
        <v>0.26105087572977481</v>
      </c>
      <c r="Z193" s="93">
        <v>1199</v>
      </c>
      <c r="AA193" s="94">
        <v>0</v>
      </c>
      <c r="AB193" s="97">
        <f t="shared" si="41"/>
        <v>886</v>
      </c>
      <c r="AC193" s="14">
        <f t="shared" si="46"/>
        <v>0.26105087572977481</v>
      </c>
    </row>
    <row r="194" spans="1:29" s="5" customFormat="1" ht="12.75" customHeight="1" thickBot="1">
      <c r="A194" s="290" t="s">
        <v>252</v>
      </c>
      <c r="B194" s="35" t="s">
        <v>83</v>
      </c>
      <c r="C194" s="8"/>
      <c r="D194" s="45">
        <v>0.83</v>
      </c>
      <c r="E194" s="2" t="s">
        <v>314</v>
      </c>
      <c r="F194" s="76">
        <v>1209</v>
      </c>
      <c r="G194" s="76">
        <v>1099</v>
      </c>
      <c r="H194" s="86">
        <v>999</v>
      </c>
      <c r="I194" s="121">
        <v>830</v>
      </c>
      <c r="J194" s="121">
        <v>20</v>
      </c>
      <c r="K194" s="192">
        <f t="shared" si="42"/>
        <v>810</v>
      </c>
      <c r="L194" s="204">
        <f t="shared" si="43"/>
        <v>0.26296633303002731</v>
      </c>
      <c r="M194" s="72">
        <v>1099</v>
      </c>
      <c r="N194" s="225">
        <f t="shared" si="47"/>
        <v>989.1</v>
      </c>
      <c r="O194" s="73">
        <v>0</v>
      </c>
      <c r="P194" s="74">
        <f t="shared" si="37"/>
        <v>810</v>
      </c>
      <c r="Q194" s="18">
        <f t="shared" si="44"/>
        <v>0.18107370336669701</v>
      </c>
      <c r="R194" s="69">
        <v>1099</v>
      </c>
      <c r="S194" s="70">
        <v>0</v>
      </c>
      <c r="T194" s="71">
        <f t="shared" si="38"/>
        <v>810</v>
      </c>
      <c r="U194" s="272">
        <f t="shared" si="45"/>
        <v>0.26296633303002731</v>
      </c>
      <c r="V194" s="72">
        <v>1099</v>
      </c>
      <c r="W194" s="73">
        <v>0</v>
      </c>
      <c r="X194" s="74">
        <f t="shared" si="39"/>
        <v>810</v>
      </c>
      <c r="Y194" s="18">
        <f t="shared" si="40"/>
        <v>0.26296633303002731</v>
      </c>
      <c r="Z194" s="69">
        <v>1099</v>
      </c>
      <c r="AA194" s="70">
        <v>0</v>
      </c>
      <c r="AB194" s="71">
        <f t="shared" si="41"/>
        <v>810</v>
      </c>
      <c r="AC194" s="16">
        <f t="shared" si="46"/>
        <v>0.26296633303002731</v>
      </c>
    </row>
    <row r="195" spans="1:29" s="5" customFormat="1" ht="12.75" customHeight="1">
      <c r="A195" s="291" t="s">
        <v>22</v>
      </c>
      <c r="B195" s="33" t="s">
        <v>83</v>
      </c>
      <c r="C195" s="6"/>
      <c r="D195" s="46">
        <v>1.19</v>
      </c>
      <c r="E195" s="7" t="s">
        <v>102</v>
      </c>
      <c r="F195" s="77">
        <v>1979</v>
      </c>
      <c r="G195" s="77">
        <v>1799</v>
      </c>
      <c r="H195" s="84">
        <v>1599</v>
      </c>
      <c r="I195" s="122">
        <v>1256</v>
      </c>
      <c r="J195" s="122">
        <v>8</v>
      </c>
      <c r="K195" s="193">
        <f t="shared" si="42"/>
        <v>1248</v>
      </c>
      <c r="L195" s="207">
        <f t="shared" si="43"/>
        <v>0.30628126737076156</v>
      </c>
      <c r="M195" s="264">
        <v>1554</v>
      </c>
      <c r="N195" s="259">
        <f t="shared" si="47"/>
        <v>1398.6</v>
      </c>
      <c r="O195" s="265">
        <v>125</v>
      </c>
      <c r="P195" s="181">
        <f t="shared" si="37"/>
        <v>1123</v>
      </c>
      <c r="Q195" s="182">
        <f t="shared" si="44"/>
        <v>0.19705419705419699</v>
      </c>
      <c r="R195" s="264">
        <v>1499</v>
      </c>
      <c r="S195" s="265">
        <v>85</v>
      </c>
      <c r="T195" s="178">
        <f t="shared" si="38"/>
        <v>1163</v>
      </c>
      <c r="U195" s="276">
        <f t="shared" si="45"/>
        <v>0.22414943295530354</v>
      </c>
      <c r="V195" s="264">
        <v>1499</v>
      </c>
      <c r="W195" s="265">
        <v>85</v>
      </c>
      <c r="X195" s="181">
        <f t="shared" si="39"/>
        <v>1163</v>
      </c>
      <c r="Y195" s="182">
        <f t="shared" si="40"/>
        <v>0.22414943295530354</v>
      </c>
      <c r="Z195" s="251">
        <v>1799</v>
      </c>
      <c r="AA195" s="252">
        <v>0</v>
      </c>
      <c r="AB195" s="178">
        <f t="shared" si="41"/>
        <v>1248</v>
      </c>
      <c r="AC195" s="179">
        <f t="shared" si="46"/>
        <v>0.30628126737076156</v>
      </c>
    </row>
    <row r="196" spans="1:29" s="5" customFormat="1" ht="12.75" customHeight="1">
      <c r="A196" s="291" t="s">
        <v>256</v>
      </c>
      <c r="B196" s="33" t="s">
        <v>83</v>
      </c>
      <c r="C196" s="6"/>
      <c r="D196" s="44">
        <v>0.83</v>
      </c>
      <c r="E196" s="7" t="s">
        <v>315</v>
      </c>
      <c r="F196" s="75">
        <v>1209</v>
      </c>
      <c r="G196" s="75">
        <v>1099</v>
      </c>
      <c r="H196" s="85">
        <v>999</v>
      </c>
      <c r="I196" s="120">
        <v>839</v>
      </c>
      <c r="J196" s="120">
        <v>14</v>
      </c>
      <c r="K196" s="191">
        <f t="shared" si="42"/>
        <v>825</v>
      </c>
      <c r="L196" s="203">
        <f t="shared" si="43"/>
        <v>0.24931756141947226</v>
      </c>
      <c r="M196" s="65">
        <v>1099</v>
      </c>
      <c r="N196" s="224">
        <f t="shared" si="47"/>
        <v>989.1</v>
      </c>
      <c r="O196" s="66">
        <v>0</v>
      </c>
      <c r="P196" s="67">
        <f t="shared" si="37"/>
        <v>825</v>
      </c>
      <c r="Q196" s="17">
        <f t="shared" si="44"/>
        <v>0.16590840157719142</v>
      </c>
      <c r="R196" s="62">
        <v>1099</v>
      </c>
      <c r="S196" s="63">
        <v>0</v>
      </c>
      <c r="T196" s="64">
        <f t="shared" si="38"/>
        <v>825</v>
      </c>
      <c r="U196" s="270">
        <f t="shared" si="45"/>
        <v>0.24931756141947226</v>
      </c>
      <c r="V196" s="65">
        <v>1099</v>
      </c>
      <c r="W196" s="66">
        <v>0</v>
      </c>
      <c r="X196" s="67">
        <f t="shared" si="39"/>
        <v>825</v>
      </c>
      <c r="Y196" s="17">
        <f t="shared" si="40"/>
        <v>0.24931756141947226</v>
      </c>
      <c r="Z196" s="62">
        <v>1099</v>
      </c>
      <c r="AA196" s="63">
        <v>0</v>
      </c>
      <c r="AB196" s="64">
        <f t="shared" si="41"/>
        <v>825</v>
      </c>
      <c r="AC196" s="15">
        <f t="shared" si="46"/>
        <v>0.24931756141947226</v>
      </c>
    </row>
    <row r="197" spans="1:29" s="5" customFormat="1" ht="12.75" customHeight="1">
      <c r="A197" s="291" t="s">
        <v>254</v>
      </c>
      <c r="B197" s="33" t="s">
        <v>83</v>
      </c>
      <c r="C197" s="6"/>
      <c r="D197" s="44">
        <v>0.83</v>
      </c>
      <c r="E197" s="37" t="s">
        <v>316</v>
      </c>
      <c r="F197" s="75">
        <v>989</v>
      </c>
      <c r="G197" s="75">
        <v>899</v>
      </c>
      <c r="H197" s="85">
        <v>0</v>
      </c>
      <c r="I197" s="120">
        <v>710</v>
      </c>
      <c r="J197" s="120">
        <v>13</v>
      </c>
      <c r="K197" s="191">
        <f t="shared" si="42"/>
        <v>697</v>
      </c>
      <c r="L197" s="203">
        <f t="shared" si="43"/>
        <v>0.22469410456062291</v>
      </c>
      <c r="M197" s="65">
        <v>899</v>
      </c>
      <c r="N197" s="224">
        <f t="shared" si="47"/>
        <v>809.1</v>
      </c>
      <c r="O197" s="66">
        <v>0</v>
      </c>
      <c r="P197" s="67">
        <f t="shared" si="37"/>
        <v>697</v>
      </c>
      <c r="Q197" s="17">
        <f t="shared" si="44"/>
        <v>0.13854900506735882</v>
      </c>
      <c r="R197" s="62">
        <v>899</v>
      </c>
      <c r="S197" s="63">
        <v>0</v>
      </c>
      <c r="T197" s="64">
        <f t="shared" si="38"/>
        <v>697</v>
      </c>
      <c r="U197" s="270">
        <f t="shared" si="45"/>
        <v>0.22469410456062291</v>
      </c>
      <c r="V197" s="65">
        <v>899</v>
      </c>
      <c r="W197" s="66">
        <v>0</v>
      </c>
      <c r="X197" s="67">
        <f t="shared" si="39"/>
        <v>697</v>
      </c>
      <c r="Y197" s="17">
        <f t="shared" si="40"/>
        <v>0.22469410456062291</v>
      </c>
      <c r="Z197" s="62">
        <v>899</v>
      </c>
      <c r="AA197" s="63">
        <v>0</v>
      </c>
      <c r="AB197" s="64">
        <f t="shared" si="41"/>
        <v>697</v>
      </c>
      <c r="AC197" s="15">
        <f t="shared" si="46"/>
        <v>0.22469410456062291</v>
      </c>
    </row>
    <row r="198" spans="1:29" s="5" customFormat="1" ht="12.75" customHeight="1">
      <c r="A198" s="289" t="s">
        <v>255</v>
      </c>
      <c r="B198" s="33" t="s">
        <v>83</v>
      </c>
      <c r="C198" s="6"/>
      <c r="D198" s="44">
        <v>0.83</v>
      </c>
      <c r="E198" s="37" t="s">
        <v>315</v>
      </c>
      <c r="F198" s="75">
        <v>1099</v>
      </c>
      <c r="G198" s="75">
        <v>999</v>
      </c>
      <c r="H198" s="85">
        <v>899</v>
      </c>
      <c r="I198" s="120">
        <v>755</v>
      </c>
      <c r="J198" s="120">
        <v>12</v>
      </c>
      <c r="K198" s="191">
        <f t="shared" si="42"/>
        <v>743</v>
      </c>
      <c r="L198" s="203">
        <f t="shared" si="43"/>
        <v>0.25625625625625625</v>
      </c>
      <c r="M198" s="65">
        <v>999</v>
      </c>
      <c r="N198" s="224">
        <f t="shared" si="47"/>
        <v>899.1</v>
      </c>
      <c r="O198" s="66">
        <v>0</v>
      </c>
      <c r="P198" s="67">
        <f t="shared" ref="P198:P261" si="52">K198-O198</f>
        <v>743</v>
      </c>
      <c r="Q198" s="17">
        <f t="shared" si="44"/>
        <v>0.17361806250695141</v>
      </c>
      <c r="R198" s="62">
        <v>999</v>
      </c>
      <c r="S198" s="63">
        <v>0</v>
      </c>
      <c r="T198" s="64">
        <f t="shared" ref="T198:T261" si="53">K198-S198</f>
        <v>743</v>
      </c>
      <c r="U198" s="270">
        <f t="shared" si="45"/>
        <v>0.25625625625625625</v>
      </c>
      <c r="V198" s="65">
        <v>999</v>
      </c>
      <c r="W198" s="66">
        <v>0</v>
      </c>
      <c r="X198" s="67">
        <f t="shared" ref="X198:X261" si="54">K198-W198</f>
        <v>743</v>
      </c>
      <c r="Y198" s="17">
        <f t="shared" ref="Y198:Y258" si="55">(V198-X198)/V198</f>
        <v>0.25625625625625625</v>
      </c>
      <c r="Z198" s="62">
        <v>999</v>
      </c>
      <c r="AA198" s="63">
        <v>0</v>
      </c>
      <c r="AB198" s="64">
        <f t="shared" ref="AB198:AB261" si="56">K198-AA198</f>
        <v>743</v>
      </c>
      <c r="AC198" s="15">
        <f t="shared" si="46"/>
        <v>0.25625625625625625</v>
      </c>
    </row>
    <row r="199" spans="1:29" s="5" customFormat="1" ht="12.75" customHeight="1">
      <c r="A199" s="289" t="s">
        <v>258</v>
      </c>
      <c r="B199" s="33" t="s">
        <v>83</v>
      </c>
      <c r="C199" s="6"/>
      <c r="D199" s="44">
        <v>0.83</v>
      </c>
      <c r="E199" s="37" t="s">
        <v>317</v>
      </c>
      <c r="F199" s="75">
        <v>1429</v>
      </c>
      <c r="G199" s="75">
        <v>1299</v>
      </c>
      <c r="H199" s="85">
        <v>1199</v>
      </c>
      <c r="I199" s="120">
        <v>997</v>
      </c>
      <c r="J199" s="120">
        <v>33</v>
      </c>
      <c r="K199" s="191">
        <f t="shared" si="42"/>
        <v>964</v>
      </c>
      <c r="L199" s="203">
        <f t="shared" si="43"/>
        <v>0.25789068514241725</v>
      </c>
      <c r="M199" s="65">
        <v>1299</v>
      </c>
      <c r="N199" s="224">
        <f t="shared" si="47"/>
        <v>1169.0999999999999</v>
      </c>
      <c r="O199" s="66">
        <v>0</v>
      </c>
      <c r="P199" s="67">
        <f t="shared" si="52"/>
        <v>964</v>
      </c>
      <c r="Q199" s="17">
        <f t="shared" si="44"/>
        <v>0.17543409460268578</v>
      </c>
      <c r="R199" s="62">
        <v>1299</v>
      </c>
      <c r="S199" s="63">
        <v>0</v>
      </c>
      <c r="T199" s="64">
        <f t="shared" si="53"/>
        <v>964</v>
      </c>
      <c r="U199" s="270">
        <f t="shared" si="45"/>
        <v>0.25789068514241725</v>
      </c>
      <c r="V199" s="65">
        <v>1299</v>
      </c>
      <c r="W199" s="66">
        <v>0</v>
      </c>
      <c r="X199" s="67">
        <f t="shared" si="54"/>
        <v>964</v>
      </c>
      <c r="Y199" s="17">
        <f t="shared" si="55"/>
        <v>0.25789068514241725</v>
      </c>
      <c r="Z199" s="62">
        <v>1299</v>
      </c>
      <c r="AA199" s="63">
        <v>0</v>
      </c>
      <c r="AB199" s="64">
        <f t="shared" si="56"/>
        <v>964</v>
      </c>
      <c r="AC199" s="15">
        <f t="shared" si="46"/>
        <v>0.25789068514241725</v>
      </c>
    </row>
    <row r="200" spans="1:29" s="5" customFormat="1" ht="12.75" customHeight="1" thickBot="1">
      <c r="A200" s="289" t="s">
        <v>257</v>
      </c>
      <c r="B200" s="33" t="s">
        <v>83</v>
      </c>
      <c r="C200" s="6"/>
      <c r="D200" s="44">
        <v>0.83</v>
      </c>
      <c r="E200" s="37" t="s">
        <v>317</v>
      </c>
      <c r="F200" s="75">
        <v>1319</v>
      </c>
      <c r="G200" s="75">
        <v>1199</v>
      </c>
      <c r="H200" s="85">
        <v>1099</v>
      </c>
      <c r="I200" s="120">
        <v>914</v>
      </c>
      <c r="J200" s="120">
        <v>30</v>
      </c>
      <c r="K200" s="191">
        <f t="shared" si="42"/>
        <v>884</v>
      </c>
      <c r="L200" s="203">
        <f t="shared" si="43"/>
        <v>0.26271893244370309</v>
      </c>
      <c r="M200" s="65">
        <v>1199</v>
      </c>
      <c r="N200" s="224">
        <f t="shared" si="47"/>
        <v>1079.0999999999999</v>
      </c>
      <c r="O200" s="66">
        <v>0</v>
      </c>
      <c r="P200" s="67">
        <f t="shared" si="52"/>
        <v>884</v>
      </c>
      <c r="Q200" s="17">
        <f t="shared" si="44"/>
        <v>0.1807988138263367</v>
      </c>
      <c r="R200" s="62">
        <v>1199</v>
      </c>
      <c r="S200" s="63">
        <v>0</v>
      </c>
      <c r="T200" s="64">
        <f t="shared" si="53"/>
        <v>884</v>
      </c>
      <c r="U200" s="270">
        <f t="shared" si="45"/>
        <v>0.26271893244370309</v>
      </c>
      <c r="V200" s="65">
        <v>1199</v>
      </c>
      <c r="W200" s="66">
        <v>0</v>
      </c>
      <c r="X200" s="67">
        <f t="shared" si="54"/>
        <v>884</v>
      </c>
      <c r="Y200" s="17">
        <f t="shared" si="55"/>
        <v>0.26271893244370309</v>
      </c>
      <c r="Z200" s="62">
        <v>1199</v>
      </c>
      <c r="AA200" s="63">
        <v>0</v>
      </c>
      <c r="AB200" s="64">
        <f t="shared" si="56"/>
        <v>884</v>
      </c>
      <c r="AC200" s="15">
        <f t="shared" si="46"/>
        <v>0.26271893244370309</v>
      </c>
    </row>
    <row r="201" spans="1:29" s="5" customFormat="1" ht="12.75" customHeight="1" thickBot="1">
      <c r="A201" s="300" t="s">
        <v>151</v>
      </c>
      <c r="B201" s="128" t="s">
        <v>96</v>
      </c>
      <c r="C201" s="129"/>
      <c r="D201" s="130">
        <v>1.19</v>
      </c>
      <c r="E201" s="131" t="s">
        <v>318</v>
      </c>
      <c r="F201" s="132">
        <v>2639</v>
      </c>
      <c r="G201" s="132">
        <v>2399</v>
      </c>
      <c r="H201" s="141">
        <v>2099</v>
      </c>
      <c r="I201" s="135">
        <v>1653</v>
      </c>
      <c r="J201" s="135">
        <v>50</v>
      </c>
      <c r="K201" s="195">
        <f t="shared" si="42"/>
        <v>1603</v>
      </c>
      <c r="L201" s="208">
        <f t="shared" si="43"/>
        <v>0.33180491871613171</v>
      </c>
      <c r="M201" s="116">
        <v>2399</v>
      </c>
      <c r="N201" s="255">
        <f t="shared" si="47"/>
        <v>2159.1</v>
      </c>
      <c r="O201" s="117">
        <v>0</v>
      </c>
      <c r="P201" s="118">
        <f t="shared" si="52"/>
        <v>1603</v>
      </c>
      <c r="Q201" s="119">
        <f t="shared" ref="Q201:Q258" si="57">(N201-P201)/N201</f>
        <v>0.25756102079570187</v>
      </c>
      <c r="R201" s="108">
        <v>2399</v>
      </c>
      <c r="S201" s="109">
        <v>0</v>
      </c>
      <c r="T201" s="110">
        <f t="shared" si="53"/>
        <v>1603</v>
      </c>
      <c r="U201" s="277">
        <f t="shared" si="45"/>
        <v>0.33180491871613171</v>
      </c>
      <c r="V201" s="116">
        <v>2399</v>
      </c>
      <c r="W201" s="117">
        <v>0</v>
      </c>
      <c r="X201" s="118">
        <f t="shared" si="54"/>
        <v>1603</v>
      </c>
      <c r="Y201" s="119">
        <f t="shared" si="55"/>
        <v>0.33180491871613171</v>
      </c>
      <c r="Z201" s="108">
        <v>2399</v>
      </c>
      <c r="AA201" s="109">
        <v>0</v>
      </c>
      <c r="AB201" s="110">
        <f t="shared" si="56"/>
        <v>1603</v>
      </c>
      <c r="AC201" s="111">
        <f t="shared" si="46"/>
        <v>0.33180491871613171</v>
      </c>
    </row>
    <row r="202" spans="1:29" s="5" customFormat="1" ht="12.75" customHeight="1">
      <c r="A202" s="292" t="s">
        <v>467</v>
      </c>
      <c r="B202" s="149" t="s">
        <v>96</v>
      </c>
      <c r="C202" s="165" t="s">
        <v>5</v>
      </c>
      <c r="D202" s="151">
        <v>1.19</v>
      </c>
      <c r="E202" s="152" t="s">
        <v>468</v>
      </c>
      <c r="F202" s="153">
        <v>1209</v>
      </c>
      <c r="G202" s="153">
        <v>1099</v>
      </c>
      <c r="H202" s="153">
        <v>999</v>
      </c>
      <c r="I202" s="134">
        <v>785</v>
      </c>
      <c r="J202" s="154">
        <v>0</v>
      </c>
      <c r="K202" s="154">
        <f t="shared" si="42"/>
        <v>785</v>
      </c>
      <c r="L202" s="206">
        <f t="shared" si="43"/>
        <v>0.2857142857142857</v>
      </c>
      <c r="M202" s="223">
        <v>1099</v>
      </c>
      <c r="N202" s="223">
        <f t="shared" si="47"/>
        <v>989.1</v>
      </c>
      <c r="O202" s="160">
        <v>0</v>
      </c>
      <c r="P202" s="161">
        <f t="shared" si="52"/>
        <v>785</v>
      </c>
      <c r="Q202" s="162">
        <f t="shared" si="57"/>
        <v>0.20634920634920637</v>
      </c>
      <c r="R202" s="249">
        <v>1099</v>
      </c>
      <c r="S202" s="156">
        <v>0</v>
      </c>
      <c r="T202" s="157">
        <f t="shared" si="53"/>
        <v>785</v>
      </c>
      <c r="U202" s="271">
        <f t="shared" si="45"/>
        <v>0.2857142857142857</v>
      </c>
      <c r="V202" s="159">
        <v>1099</v>
      </c>
      <c r="W202" s="160">
        <v>0</v>
      </c>
      <c r="X202" s="161">
        <f t="shared" si="54"/>
        <v>785</v>
      </c>
      <c r="Y202" s="162">
        <f t="shared" si="55"/>
        <v>0.2857142857142857</v>
      </c>
      <c r="Z202" s="155">
        <v>1099</v>
      </c>
      <c r="AA202" s="156">
        <v>0</v>
      </c>
      <c r="AB202" s="157">
        <f t="shared" si="56"/>
        <v>785</v>
      </c>
      <c r="AC202" s="158">
        <f t="shared" si="46"/>
        <v>0.2857142857142857</v>
      </c>
    </row>
    <row r="203" spans="1:29" s="5" customFormat="1" ht="12.75" customHeight="1">
      <c r="A203" s="289" t="s">
        <v>469</v>
      </c>
      <c r="B203" s="36" t="s">
        <v>96</v>
      </c>
      <c r="C203" s="165" t="s">
        <v>5</v>
      </c>
      <c r="D203" s="44">
        <v>1.19</v>
      </c>
      <c r="E203" s="37" t="s">
        <v>470</v>
      </c>
      <c r="F203" s="75">
        <v>1869</v>
      </c>
      <c r="G203" s="75">
        <v>1699</v>
      </c>
      <c r="H203" s="75">
        <v>1599</v>
      </c>
      <c r="I203" s="120">
        <v>1256</v>
      </c>
      <c r="J203" s="142">
        <v>0</v>
      </c>
      <c r="K203" s="142">
        <f t="shared" si="42"/>
        <v>1256</v>
      </c>
      <c r="L203" s="203">
        <f t="shared" si="43"/>
        <v>0.26074161271336083</v>
      </c>
      <c r="M203" s="224">
        <v>1699</v>
      </c>
      <c r="N203" s="224">
        <f t="shared" si="47"/>
        <v>1529.1</v>
      </c>
      <c r="O203" s="66">
        <v>0</v>
      </c>
      <c r="P203" s="67">
        <f t="shared" si="52"/>
        <v>1256</v>
      </c>
      <c r="Q203" s="17">
        <f t="shared" si="57"/>
        <v>0.17860179190373418</v>
      </c>
      <c r="R203" s="247">
        <v>1699</v>
      </c>
      <c r="S203" s="63">
        <v>0</v>
      </c>
      <c r="T203" s="64">
        <f t="shared" si="53"/>
        <v>1256</v>
      </c>
      <c r="U203" s="270">
        <f t="shared" si="45"/>
        <v>0.26074161271336083</v>
      </c>
      <c r="V203" s="65">
        <v>1699</v>
      </c>
      <c r="W203" s="66">
        <v>0</v>
      </c>
      <c r="X203" s="67">
        <f t="shared" si="54"/>
        <v>1256</v>
      </c>
      <c r="Y203" s="17">
        <f t="shared" si="55"/>
        <v>0.26074161271336083</v>
      </c>
      <c r="Z203" s="62">
        <v>1699</v>
      </c>
      <c r="AA203" s="63">
        <v>0</v>
      </c>
      <c r="AB203" s="64">
        <f t="shared" si="56"/>
        <v>1256</v>
      </c>
      <c r="AC203" s="15">
        <f t="shared" si="46"/>
        <v>0.26074161271336083</v>
      </c>
    </row>
    <row r="204" spans="1:29" s="5" customFormat="1" ht="12.75" customHeight="1">
      <c r="A204" s="289" t="s">
        <v>471</v>
      </c>
      <c r="B204" s="36" t="s">
        <v>96</v>
      </c>
      <c r="C204" s="165" t="s">
        <v>5</v>
      </c>
      <c r="D204" s="44">
        <v>1.19</v>
      </c>
      <c r="E204" s="37" t="s">
        <v>472</v>
      </c>
      <c r="F204" s="75">
        <v>1759</v>
      </c>
      <c r="G204" s="75">
        <v>1599</v>
      </c>
      <c r="H204" s="75">
        <v>1499</v>
      </c>
      <c r="I204" s="120">
        <v>1178</v>
      </c>
      <c r="J204" s="142">
        <v>0</v>
      </c>
      <c r="K204" s="142">
        <f t="shared" si="42"/>
        <v>1178</v>
      </c>
      <c r="L204" s="203">
        <f t="shared" si="43"/>
        <v>0.26328955597248282</v>
      </c>
      <c r="M204" s="224">
        <v>1599</v>
      </c>
      <c r="N204" s="224">
        <f t="shared" si="47"/>
        <v>1439.1</v>
      </c>
      <c r="O204" s="66">
        <v>0</v>
      </c>
      <c r="P204" s="67">
        <f t="shared" si="52"/>
        <v>1178</v>
      </c>
      <c r="Q204" s="17">
        <f t="shared" si="57"/>
        <v>0.18143283996942527</v>
      </c>
      <c r="R204" s="247">
        <v>1599</v>
      </c>
      <c r="S204" s="63">
        <v>0</v>
      </c>
      <c r="T204" s="64">
        <f t="shared" si="53"/>
        <v>1178</v>
      </c>
      <c r="U204" s="270">
        <f t="shared" si="45"/>
        <v>0.26328955597248282</v>
      </c>
      <c r="V204" s="65">
        <v>1599</v>
      </c>
      <c r="W204" s="66">
        <v>0</v>
      </c>
      <c r="X204" s="67">
        <f t="shared" si="54"/>
        <v>1178</v>
      </c>
      <c r="Y204" s="17">
        <f t="shared" si="55"/>
        <v>0.26328955597248282</v>
      </c>
      <c r="Z204" s="62">
        <v>1599</v>
      </c>
      <c r="AA204" s="63">
        <v>0</v>
      </c>
      <c r="AB204" s="64">
        <f t="shared" si="56"/>
        <v>1178</v>
      </c>
      <c r="AC204" s="15">
        <f t="shared" si="46"/>
        <v>0.26328955597248282</v>
      </c>
    </row>
    <row r="205" spans="1:29" s="5" customFormat="1" ht="12.75" customHeight="1">
      <c r="A205" s="289" t="s">
        <v>23</v>
      </c>
      <c r="B205" s="36" t="s">
        <v>96</v>
      </c>
      <c r="C205" s="4"/>
      <c r="D205" s="44">
        <v>1.19</v>
      </c>
      <c r="E205" s="37" t="s">
        <v>103</v>
      </c>
      <c r="F205" s="75">
        <v>1869</v>
      </c>
      <c r="G205" s="75">
        <v>1699</v>
      </c>
      <c r="H205" s="75">
        <v>1499</v>
      </c>
      <c r="I205" s="120">
        <v>1178</v>
      </c>
      <c r="J205" s="142">
        <v>0</v>
      </c>
      <c r="K205" s="142">
        <f t="shared" si="42"/>
        <v>1178</v>
      </c>
      <c r="L205" s="203">
        <f t="shared" si="43"/>
        <v>0.30665097115950557</v>
      </c>
      <c r="M205" s="224">
        <v>1699</v>
      </c>
      <c r="N205" s="224">
        <f t="shared" si="47"/>
        <v>1529.1</v>
      </c>
      <c r="O205" s="66">
        <v>0</v>
      </c>
      <c r="P205" s="67">
        <f t="shared" si="52"/>
        <v>1178</v>
      </c>
      <c r="Q205" s="17">
        <f t="shared" si="57"/>
        <v>0.22961219017722839</v>
      </c>
      <c r="R205" s="247">
        <v>1699</v>
      </c>
      <c r="S205" s="63">
        <v>0</v>
      </c>
      <c r="T205" s="64">
        <f t="shared" si="53"/>
        <v>1178</v>
      </c>
      <c r="U205" s="270">
        <f t="shared" ref="U205:U258" si="58">(R205-T205)/R205</f>
        <v>0.30665097115950557</v>
      </c>
      <c r="V205" s="65">
        <v>1699</v>
      </c>
      <c r="W205" s="66">
        <v>0</v>
      </c>
      <c r="X205" s="67">
        <f t="shared" si="54"/>
        <v>1178</v>
      </c>
      <c r="Y205" s="17">
        <f t="shared" si="55"/>
        <v>0.30665097115950557</v>
      </c>
      <c r="Z205" s="62">
        <v>1699</v>
      </c>
      <c r="AA205" s="63">
        <v>0</v>
      </c>
      <c r="AB205" s="64">
        <f t="shared" si="56"/>
        <v>1178</v>
      </c>
      <c r="AC205" s="15">
        <f t="shared" ref="AC205:AC258" si="59">(Z205-AB205)/Z205</f>
        <v>0.30665097115950557</v>
      </c>
    </row>
    <row r="206" spans="1:29" s="5" customFormat="1" ht="12.75" customHeight="1">
      <c r="A206" s="289" t="s">
        <v>25</v>
      </c>
      <c r="B206" s="36" t="s">
        <v>96</v>
      </c>
      <c r="C206" s="163" t="s">
        <v>473</v>
      </c>
      <c r="D206" s="44">
        <v>1.19</v>
      </c>
      <c r="E206" s="37" t="s">
        <v>103</v>
      </c>
      <c r="F206" s="75">
        <v>2199</v>
      </c>
      <c r="G206" s="75">
        <v>1999</v>
      </c>
      <c r="H206" s="75">
        <v>0</v>
      </c>
      <c r="I206" s="120">
        <v>1322</v>
      </c>
      <c r="J206" s="142">
        <v>42</v>
      </c>
      <c r="K206" s="142">
        <f t="shared" si="42"/>
        <v>1280</v>
      </c>
      <c r="L206" s="203">
        <f t="shared" si="43"/>
        <v>0.35967983991996</v>
      </c>
      <c r="M206" s="224">
        <v>1999</v>
      </c>
      <c r="N206" s="224">
        <f t="shared" ref="N206:N269" si="60">M206-(M206*10%)</f>
        <v>1799.1</v>
      </c>
      <c r="O206" s="66">
        <v>0</v>
      </c>
      <c r="P206" s="67">
        <f t="shared" si="52"/>
        <v>1280</v>
      </c>
      <c r="Q206" s="17">
        <f t="shared" si="57"/>
        <v>0.28853315546662217</v>
      </c>
      <c r="R206" s="247">
        <v>1999</v>
      </c>
      <c r="S206" s="63">
        <v>0</v>
      </c>
      <c r="T206" s="64">
        <f t="shared" si="53"/>
        <v>1280</v>
      </c>
      <c r="U206" s="270">
        <f t="shared" si="58"/>
        <v>0.35967983991996</v>
      </c>
      <c r="V206" s="65">
        <v>1999</v>
      </c>
      <c r="W206" s="66">
        <v>0</v>
      </c>
      <c r="X206" s="67">
        <f t="shared" si="54"/>
        <v>1280</v>
      </c>
      <c r="Y206" s="17">
        <f t="shared" si="55"/>
        <v>0.35967983991996</v>
      </c>
      <c r="Z206" s="62">
        <v>1999</v>
      </c>
      <c r="AA206" s="63">
        <v>0</v>
      </c>
      <c r="AB206" s="64">
        <f t="shared" si="56"/>
        <v>1280</v>
      </c>
      <c r="AC206" s="15">
        <f t="shared" si="59"/>
        <v>0.35967983991996</v>
      </c>
    </row>
    <row r="207" spans="1:29" s="5" customFormat="1" ht="12.75" customHeight="1">
      <c r="A207" s="289" t="s">
        <v>24</v>
      </c>
      <c r="B207" s="36" t="s">
        <v>96</v>
      </c>
      <c r="C207" s="163" t="s">
        <v>473</v>
      </c>
      <c r="D207" s="44">
        <v>1.19</v>
      </c>
      <c r="E207" s="37" t="s">
        <v>103</v>
      </c>
      <c r="F207" s="75">
        <v>2089</v>
      </c>
      <c r="G207" s="75">
        <v>1899</v>
      </c>
      <c r="H207" s="75">
        <v>0</v>
      </c>
      <c r="I207" s="120">
        <v>1244</v>
      </c>
      <c r="J207" s="142">
        <v>40</v>
      </c>
      <c r="K207" s="142">
        <f t="shared" si="42"/>
        <v>1204</v>
      </c>
      <c r="L207" s="203">
        <f t="shared" si="43"/>
        <v>0.36598209583991576</v>
      </c>
      <c r="M207" s="224">
        <v>1899</v>
      </c>
      <c r="N207" s="224">
        <f t="shared" si="60"/>
        <v>1709.1</v>
      </c>
      <c r="O207" s="66">
        <v>0</v>
      </c>
      <c r="P207" s="67">
        <f t="shared" si="52"/>
        <v>1204</v>
      </c>
      <c r="Q207" s="17">
        <f t="shared" si="57"/>
        <v>0.29553566204435078</v>
      </c>
      <c r="R207" s="247">
        <v>1899</v>
      </c>
      <c r="S207" s="63">
        <v>0</v>
      </c>
      <c r="T207" s="64">
        <f t="shared" si="53"/>
        <v>1204</v>
      </c>
      <c r="U207" s="270">
        <f t="shared" si="58"/>
        <v>0.36598209583991576</v>
      </c>
      <c r="V207" s="65">
        <v>1899</v>
      </c>
      <c r="W207" s="66">
        <v>0</v>
      </c>
      <c r="X207" s="67">
        <f t="shared" si="54"/>
        <v>1204</v>
      </c>
      <c r="Y207" s="17">
        <f t="shared" si="55"/>
        <v>0.36598209583991576</v>
      </c>
      <c r="Z207" s="62">
        <v>1899</v>
      </c>
      <c r="AA207" s="63">
        <v>0</v>
      </c>
      <c r="AB207" s="64">
        <f t="shared" si="56"/>
        <v>1204</v>
      </c>
      <c r="AC207" s="15">
        <f t="shared" si="59"/>
        <v>0.36598209583991576</v>
      </c>
    </row>
    <row r="208" spans="1:29" s="5" customFormat="1" ht="12.75" customHeight="1">
      <c r="A208" s="289" t="s">
        <v>474</v>
      </c>
      <c r="B208" s="36" t="s">
        <v>96</v>
      </c>
      <c r="C208" s="165" t="s">
        <v>5</v>
      </c>
      <c r="D208" s="44">
        <v>1.19</v>
      </c>
      <c r="E208" s="37" t="s">
        <v>475</v>
      </c>
      <c r="F208" s="75">
        <v>2309</v>
      </c>
      <c r="G208" s="75">
        <v>2099</v>
      </c>
      <c r="H208" s="75">
        <v>1899</v>
      </c>
      <c r="I208" s="120">
        <v>1495</v>
      </c>
      <c r="J208" s="142">
        <v>0</v>
      </c>
      <c r="K208" s="142">
        <f t="shared" si="42"/>
        <v>1495</v>
      </c>
      <c r="L208" s="203">
        <f t="shared" si="43"/>
        <v>0.28775607432110528</v>
      </c>
      <c r="M208" s="224">
        <v>2099</v>
      </c>
      <c r="N208" s="224">
        <f t="shared" si="60"/>
        <v>1889.1</v>
      </c>
      <c r="O208" s="66">
        <v>0</v>
      </c>
      <c r="P208" s="67">
        <f t="shared" si="52"/>
        <v>1495</v>
      </c>
      <c r="Q208" s="17">
        <f t="shared" si="57"/>
        <v>0.20861786035678362</v>
      </c>
      <c r="R208" s="247">
        <v>2099</v>
      </c>
      <c r="S208" s="63">
        <v>0</v>
      </c>
      <c r="T208" s="64">
        <f t="shared" si="53"/>
        <v>1495</v>
      </c>
      <c r="U208" s="270">
        <f t="shared" si="58"/>
        <v>0.28775607432110528</v>
      </c>
      <c r="V208" s="65">
        <v>2099</v>
      </c>
      <c r="W208" s="66">
        <v>0</v>
      </c>
      <c r="X208" s="67">
        <f t="shared" si="54"/>
        <v>1495</v>
      </c>
      <c r="Y208" s="17">
        <f t="shared" si="55"/>
        <v>0.28775607432110528</v>
      </c>
      <c r="Z208" s="62">
        <v>2099</v>
      </c>
      <c r="AA208" s="63">
        <v>0</v>
      </c>
      <c r="AB208" s="64">
        <f t="shared" si="56"/>
        <v>1495</v>
      </c>
      <c r="AC208" s="15">
        <f t="shared" si="59"/>
        <v>0.28775607432110528</v>
      </c>
    </row>
    <row r="209" spans="1:29" s="5" customFormat="1" ht="12.75" customHeight="1">
      <c r="A209" s="289" t="s">
        <v>476</v>
      </c>
      <c r="B209" s="36" t="s">
        <v>96</v>
      </c>
      <c r="C209" s="165" t="s">
        <v>5</v>
      </c>
      <c r="D209" s="44">
        <v>1.19</v>
      </c>
      <c r="E209" s="37" t="s">
        <v>477</v>
      </c>
      <c r="F209" s="75">
        <v>2199</v>
      </c>
      <c r="G209" s="75">
        <v>1999</v>
      </c>
      <c r="H209" s="75">
        <v>1799</v>
      </c>
      <c r="I209" s="120">
        <v>1417</v>
      </c>
      <c r="J209" s="142">
        <v>0</v>
      </c>
      <c r="K209" s="142">
        <f t="shared" si="42"/>
        <v>1417</v>
      </c>
      <c r="L209" s="203">
        <f t="shared" si="43"/>
        <v>0.29114557278639319</v>
      </c>
      <c r="M209" s="224">
        <v>1999</v>
      </c>
      <c r="N209" s="224">
        <f t="shared" si="60"/>
        <v>1799.1</v>
      </c>
      <c r="O209" s="66">
        <v>0</v>
      </c>
      <c r="P209" s="67">
        <f t="shared" si="52"/>
        <v>1417</v>
      </c>
      <c r="Q209" s="17">
        <f t="shared" si="57"/>
        <v>0.21238396976265908</v>
      </c>
      <c r="R209" s="247">
        <v>1999</v>
      </c>
      <c r="S209" s="63">
        <v>0</v>
      </c>
      <c r="T209" s="64">
        <f t="shared" si="53"/>
        <v>1417</v>
      </c>
      <c r="U209" s="270">
        <f t="shared" si="58"/>
        <v>0.29114557278639319</v>
      </c>
      <c r="V209" s="65">
        <v>1999</v>
      </c>
      <c r="W209" s="66">
        <v>0</v>
      </c>
      <c r="X209" s="67">
        <f t="shared" si="54"/>
        <v>1417</v>
      </c>
      <c r="Y209" s="17">
        <f t="shared" si="55"/>
        <v>0.29114557278639319</v>
      </c>
      <c r="Z209" s="62">
        <v>1999</v>
      </c>
      <c r="AA209" s="63">
        <v>0</v>
      </c>
      <c r="AB209" s="64">
        <f t="shared" si="56"/>
        <v>1417</v>
      </c>
      <c r="AC209" s="15">
        <f t="shared" si="59"/>
        <v>0.29114557278639319</v>
      </c>
    </row>
    <row r="210" spans="1:29" s="5" customFormat="1" ht="12.75" customHeight="1">
      <c r="A210" s="289" t="s">
        <v>122</v>
      </c>
      <c r="B210" s="36" t="s">
        <v>96</v>
      </c>
      <c r="C210" s="163" t="s">
        <v>473</v>
      </c>
      <c r="D210" s="44">
        <v>1.19</v>
      </c>
      <c r="E210" s="37" t="s">
        <v>319</v>
      </c>
      <c r="F210" s="75">
        <v>2529</v>
      </c>
      <c r="G210" s="75">
        <v>2299</v>
      </c>
      <c r="H210" s="75">
        <v>0</v>
      </c>
      <c r="I210" s="120">
        <v>1574</v>
      </c>
      <c r="J210" s="142">
        <v>0</v>
      </c>
      <c r="K210" s="142">
        <f t="shared" si="42"/>
        <v>1574</v>
      </c>
      <c r="L210" s="203">
        <f t="shared" si="43"/>
        <v>0.31535450195737275</v>
      </c>
      <c r="M210" s="224">
        <v>2299</v>
      </c>
      <c r="N210" s="224">
        <f t="shared" si="60"/>
        <v>2069.1</v>
      </c>
      <c r="O210" s="66">
        <v>0</v>
      </c>
      <c r="P210" s="67">
        <f t="shared" si="52"/>
        <v>1574</v>
      </c>
      <c r="Q210" s="17">
        <f t="shared" si="57"/>
        <v>0.23928277995263639</v>
      </c>
      <c r="R210" s="247">
        <v>2299</v>
      </c>
      <c r="S210" s="63">
        <v>0</v>
      </c>
      <c r="T210" s="64">
        <f t="shared" si="53"/>
        <v>1574</v>
      </c>
      <c r="U210" s="270">
        <f t="shared" si="58"/>
        <v>0.31535450195737275</v>
      </c>
      <c r="V210" s="65">
        <v>2299</v>
      </c>
      <c r="W210" s="66">
        <v>0</v>
      </c>
      <c r="X210" s="67">
        <f t="shared" si="54"/>
        <v>1574</v>
      </c>
      <c r="Y210" s="17">
        <f t="shared" si="55"/>
        <v>0.31535450195737275</v>
      </c>
      <c r="Z210" s="62">
        <v>2299</v>
      </c>
      <c r="AA210" s="63">
        <v>0</v>
      </c>
      <c r="AB210" s="64">
        <f t="shared" si="56"/>
        <v>1574</v>
      </c>
      <c r="AC210" s="15">
        <f t="shared" si="59"/>
        <v>0.31535450195737275</v>
      </c>
    </row>
    <row r="211" spans="1:29" s="5" customFormat="1" ht="12.75" customHeight="1">
      <c r="A211" s="289" t="s">
        <v>478</v>
      </c>
      <c r="B211" s="36" t="s">
        <v>96</v>
      </c>
      <c r="C211" s="165" t="s">
        <v>5</v>
      </c>
      <c r="D211" s="44">
        <v>1.19</v>
      </c>
      <c r="E211" s="37" t="s">
        <v>479</v>
      </c>
      <c r="F211" s="75">
        <v>2749</v>
      </c>
      <c r="G211" s="75">
        <v>2499</v>
      </c>
      <c r="H211" s="75">
        <v>2299</v>
      </c>
      <c r="I211" s="120">
        <v>1809</v>
      </c>
      <c r="J211" s="142">
        <v>0</v>
      </c>
      <c r="K211" s="142">
        <f t="shared" si="42"/>
        <v>1809</v>
      </c>
      <c r="L211" s="203">
        <f t="shared" si="43"/>
        <v>0.27611044417767105</v>
      </c>
      <c r="M211" s="224">
        <v>2499</v>
      </c>
      <c r="N211" s="224">
        <f t="shared" si="60"/>
        <v>2249.1</v>
      </c>
      <c r="O211" s="66">
        <v>0</v>
      </c>
      <c r="P211" s="67">
        <f t="shared" si="52"/>
        <v>1809</v>
      </c>
      <c r="Q211" s="17">
        <f t="shared" si="57"/>
        <v>0.19567827130852339</v>
      </c>
      <c r="R211" s="247">
        <v>2499</v>
      </c>
      <c r="S211" s="63">
        <v>0</v>
      </c>
      <c r="T211" s="64">
        <f t="shared" si="53"/>
        <v>1809</v>
      </c>
      <c r="U211" s="270">
        <f t="shared" si="58"/>
        <v>0.27611044417767105</v>
      </c>
      <c r="V211" s="65">
        <v>2499</v>
      </c>
      <c r="W211" s="66">
        <v>0</v>
      </c>
      <c r="X211" s="67">
        <f t="shared" si="54"/>
        <v>1809</v>
      </c>
      <c r="Y211" s="17">
        <f t="shared" si="55"/>
        <v>0.27611044417767105</v>
      </c>
      <c r="Z211" s="62">
        <v>2499</v>
      </c>
      <c r="AA211" s="63">
        <v>0</v>
      </c>
      <c r="AB211" s="64">
        <f t="shared" si="56"/>
        <v>1809</v>
      </c>
      <c r="AC211" s="15">
        <f t="shared" si="59"/>
        <v>0.27611044417767105</v>
      </c>
    </row>
    <row r="212" spans="1:29" s="5" customFormat="1" ht="12.75" customHeight="1" thickBot="1">
      <c r="A212" s="290" t="s">
        <v>480</v>
      </c>
      <c r="B212" s="35" t="s">
        <v>96</v>
      </c>
      <c r="C212" s="166" t="s">
        <v>5</v>
      </c>
      <c r="D212" s="45">
        <v>1.19</v>
      </c>
      <c r="E212" s="2" t="s">
        <v>481</v>
      </c>
      <c r="F212" s="76">
        <v>2639</v>
      </c>
      <c r="G212" s="76">
        <v>2399</v>
      </c>
      <c r="H212" s="76">
        <v>2199</v>
      </c>
      <c r="I212" s="121">
        <v>1731</v>
      </c>
      <c r="J212" s="68">
        <v>0</v>
      </c>
      <c r="K212" s="68">
        <f t="shared" si="42"/>
        <v>1731</v>
      </c>
      <c r="L212" s="204">
        <f t="shared" si="43"/>
        <v>0.27844935389745729</v>
      </c>
      <c r="M212" s="225">
        <v>2399</v>
      </c>
      <c r="N212" s="225">
        <f t="shared" si="60"/>
        <v>2159.1</v>
      </c>
      <c r="O212" s="73">
        <v>0</v>
      </c>
      <c r="P212" s="74">
        <f t="shared" si="52"/>
        <v>1731</v>
      </c>
      <c r="Q212" s="18">
        <f t="shared" si="57"/>
        <v>0.19827705988606362</v>
      </c>
      <c r="R212" s="248">
        <v>2399</v>
      </c>
      <c r="S212" s="70">
        <v>0</v>
      </c>
      <c r="T212" s="71">
        <f t="shared" si="53"/>
        <v>1731</v>
      </c>
      <c r="U212" s="272">
        <f t="shared" si="58"/>
        <v>0.27844935389745729</v>
      </c>
      <c r="V212" s="72">
        <v>2399</v>
      </c>
      <c r="W212" s="73">
        <v>0</v>
      </c>
      <c r="X212" s="74">
        <f t="shared" si="54"/>
        <v>1731</v>
      </c>
      <c r="Y212" s="18">
        <f t="shared" si="55"/>
        <v>0.27844935389745729</v>
      </c>
      <c r="Z212" s="69">
        <v>2399</v>
      </c>
      <c r="AA212" s="70">
        <v>0</v>
      </c>
      <c r="AB212" s="71">
        <f t="shared" si="56"/>
        <v>1731</v>
      </c>
      <c r="AC212" s="16">
        <f t="shared" si="59"/>
        <v>0.27844935389745729</v>
      </c>
    </row>
    <row r="213" spans="1:29" s="5" customFormat="1" ht="12.75" customHeight="1">
      <c r="A213" s="291" t="s">
        <v>121</v>
      </c>
      <c r="B213" s="33" t="s">
        <v>96</v>
      </c>
      <c r="C213" s="6"/>
      <c r="D213" s="46">
        <v>1.19</v>
      </c>
      <c r="E213" s="7" t="s">
        <v>320</v>
      </c>
      <c r="F213" s="77">
        <v>3299</v>
      </c>
      <c r="G213" s="77">
        <v>2999</v>
      </c>
      <c r="H213" s="84">
        <v>2599</v>
      </c>
      <c r="I213" s="122">
        <v>2047</v>
      </c>
      <c r="J213" s="122">
        <v>0</v>
      </c>
      <c r="K213" s="193">
        <f t="shared" si="42"/>
        <v>2047</v>
      </c>
      <c r="L213" s="205">
        <f t="shared" si="43"/>
        <v>0.31743914638212739</v>
      </c>
      <c r="M213" s="226">
        <v>2999</v>
      </c>
      <c r="N213" s="226">
        <f t="shared" si="60"/>
        <v>2699.1</v>
      </c>
      <c r="O213" s="96">
        <v>0</v>
      </c>
      <c r="P213" s="98">
        <f t="shared" si="52"/>
        <v>2047</v>
      </c>
      <c r="Q213" s="19">
        <f t="shared" si="57"/>
        <v>0.24159905153569705</v>
      </c>
      <c r="R213" s="250">
        <v>2999</v>
      </c>
      <c r="S213" s="94">
        <v>0</v>
      </c>
      <c r="T213" s="97">
        <f t="shared" si="53"/>
        <v>2047</v>
      </c>
      <c r="U213" s="273">
        <f t="shared" si="58"/>
        <v>0.31743914638212739</v>
      </c>
      <c r="V213" s="95">
        <v>2999</v>
      </c>
      <c r="W213" s="96">
        <v>0</v>
      </c>
      <c r="X213" s="98">
        <f t="shared" si="54"/>
        <v>2047</v>
      </c>
      <c r="Y213" s="19">
        <f t="shared" si="55"/>
        <v>0.31743914638212739</v>
      </c>
      <c r="Z213" s="93">
        <v>2999</v>
      </c>
      <c r="AA213" s="94">
        <v>0</v>
      </c>
      <c r="AB213" s="97">
        <f t="shared" si="56"/>
        <v>2047</v>
      </c>
      <c r="AC213" s="14">
        <f t="shared" si="59"/>
        <v>0.31743914638212739</v>
      </c>
    </row>
    <row r="214" spans="1:29" s="5" customFormat="1" ht="12.75" customHeight="1">
      <c r="A214" s="289" t="s">
        <v>120</v>
      </c>
      <c r="B214" s="36" t="s">
        <v>96</v>
      </c>
      <c r="C214" s="4"/>
      <c r="D214" s="44">
        <v>1.19</v>
      </c>
      <c r="E214" s="37" t="s">
        <v>320</v>
      </c>
      <c r="F214" s="75">
        <v>3189</v>
      </c>
      <c r="G214" s="75">
        <v>2899</v>
      </c>
      <c r="H214" s="85">
        <v>2499</v>
      </c>
      <c r="I214" s="120">
        <v>1969</v>
      </c>
      <c r="J214" s="120">
        <v>0</v>
      </c>
      <c r="K214" s="191">
        <f t="shared" si="42"/>
        <v>1969</v>
      </c>
      <c r="L214" s="203">
        <f t="shared" si="43"/>
        <v>0.32080027595722665</v>
      </c>
      <c r="M214" s="224">
        <v>2899</v>
      </c>
      <c r="N214" s="224">
        <f t="shared" si="60"/>
        <v>2609.1</v>
      </c>
      <c r="O214" s="66">
        <v>0</v>
      </c>
      <c r="P214" s="67">
        <f t="shared" si="52"/>
        <v>1969</v>
      </c>
      <c r="Q214" s="17">
        <f t="shared" si="57"/>
        <v>0.24533363995247401</v>
      </c>
      <c r="R214" s="247">
        <v>2899</v>
      </c>
      <c r="S214" s="63">
        <v>0</v>
      </c>
      <c r="T214" s="64">
        <f t="shared" si="53"/>
        <v>1969</v>
      </c>
      <c r="U214" s="270">
        <f t="shared" si="58"/>
        <v>0.32080027595722665</v>
      </c>
      <c r="V214" s="65">
        <v>2899</v>
      </c>
      <c r="W214" s="66">
        <v>0</v>
      </c>
      <c r="X214" s="67">
        <f t="shared" si="54"/>
        <v>1969</v>
      </c>
      <c r="Y214" s="17">
        <f t="shared" si="55"/>
        <v>0.32080027595722665</v>
      </c>
      <c r="Z214" s="62">
        <v>2899</v>
      </c>
      <c r="AA214" s="63">
        <v>0</v>
      </c>
      <c r="AB214" s="64">
        <f t="shared" si="56"/>
        <v>1969</v>
      </c>
      <c r="AC214" s="15">
        <f t="shared" si="59"/>
        <v>0.32080027595722665</v>
      </c>
    </row>
    <row r="215" spans="1:29" s="5" customFormat="1" ht="12.75" customHeight="1" thickBot="1">
      <c r="A215" s="290" t="s">
        <v>26</v>
      </c>
      <c r="B215" s="35" t="s">
        <v>96</v>
      </c>
      <c r="C215" s="8"/>
      <c r="D215" s="45">
        <v>1.19</v>
      </c>
      <c r="E215" s="2" t="s">
        <v>320</v>
      </c>
      <c r="F215" s="76">
        <v>4069</v>
      </c>
      <c r="G215" s="76">
        <v>3699</v>
      </c>
      <c r="H215" s="86">
        <v>3099</v>
      </c>
      <c r="I215" s="121">
        <v>2412</v>
      </c>
      <c r="J215" s="121">
        <v>0</v>
      </c>
      <c r="K215" s="192">
        <f t="shared" ref="K215:K272" si="61">IFERROR(I215-J215,I215)</f>
        <v>2412</v>
      </c>
      <c r="L215" s="204">
        <f t="shared" ref="L215:L272" si="62">IFERROR((G215-K215)/G215, " ")</f>
        <v>0.34793187347931875</v>
      </c>
      <c r="M215" s="225">
        <v>3699</v>
      </c>
      <c r="N215" s="225">
        <f t="shared" si="60"/>
        <v>3329.1</v>
      </c>
      <c r="O215" s="73">
        <v>0</v>
      </c>
      <c r="P215" s="74">
        <f t="shared" si="52"/>
        <v>2412</v>
      </c>
      <c r="Q215" s="18">
        <f t="shared" si="57"/>
        <v>0.27547985942146525</v>
      </c>
      <c r="R215" s="248">
        <v>3699</v>
      </c>
      <c r="S215" s="70">
        <v>0</v>
      </c>
      <c r="T215" s="71">
        <f t="shared" si="53"/>
        <v>2412</v>
      </c>
      <c r="U215" s="272">
        <f t="shared" si="58"/>
        <v>0.34793187347931875</v>
      </c>
      <c r="V215" s="72">
        <v>3699</v>
      </c>
      <c r="W215" s="73">
        <v>0</v>
      </c>
      <c r="X215" s="74">
        <f t="shared" si="54"/>
        <v>2412</v>
      </c>
      <c r="Y215" s="18">
        <f t="shared" si="55"/>
        <v>0.34793187347931875</v>
      </c>
      <c r="Z215" s="69">
        <v>3699</v>
      </c>
      <c r="AA215" s="70">
        <v>0</v>
      </c>
      <c r="AB215" s="71">
        <f t="shared" si="56"/>
        <v>2412</v>
      </c>
      <c r="AC215" s="16">
        <f t="shared" si="59"/>
        <v>0.34793187347931875</v>
      </c>
    </row>
    <row r="216" spans="1:29" s="5" customFormat="1" ht="12.75" customHeight="1">
      <c r="A216" s="291" t="s">
        <v>119</v>
      </c>
      <c r="B216" s="33" t="s">
        <v>96</v>
      </c>
      <c r="C216" s="6"/>
      <c r="D216" s="46">
        <v>1.19</v>
      </c>
      <c r="E216" s="7" t="s">
        <v>321</v>
      </c>
      <c r="F216" s="77">
        <v>2969</v>
      </c>
      <c r="G216" s="77">
        <v>2699</v>
      </c>
      <c r="H216" s="84">
        <v>2299</v>
      </c>
      <c r="I216" s="122">
        <v>1810</v>
      </c>
      <c r="J216" s="122">
        <v>51</v>
      </c>
      <c r="K216" s="193">
        <f t="shared" si="61"/>
        <v>1759</v>
      </c>
      <c r="L216" s="205">
        <f t="shared" si="62"/>
        <v>0.34827713968136348</v>
      </c>
      <c r="M216" s="226">
        <v>2699</v>
      </c>
      <c r="N216" s="226">
        <f t="shared" si="60"/>
        <v>2429.1</v>
      </c>
      <c r="O216" s="96">
        <v>0</v>
      </c>
      <c r="P216" s="98">
        <f t="shared" si="52"/>
        <v>1759</v>
      </c>
      <c r="Q216" s="19">
        <f t="shared" si="57"/>
        <v>0.27586348853484827</v>
      </c>
      <c r="R216" s="250">
        <v>2699</v>
      </c>
      <c r="S216" s="94">
        <v>0</v>
      </c>
      <c r="T216" s="97">
        <f t="shared" si="53"/>
        <v>1759</v>
      </c>
      <c r="U216" s="273">
        <f t="shared" si="58"/>
        <v>0.34827713968136348</v>
      </c>
      <c r="V216" s="95">
        <v>2699</v>
      </c>
      <c r="W216" s="96">
        <v>0</v>
      </c>
      <c r="X216" s="98">
        <f t="shared" si="54"/>
        <v>1759</v>
      </c>
      <c r="Y216" s="19">
        <f t="shared" si="55"/>
        <v>0.34827713968136348</v>
      </c>
      <c r="Z216" s="93">
        <v>2699</v>
      </c>
      <c r="AA216" s="94">
        <v>0</v>
      </c>
      <c r="AB216" s="97">
        <f t="shared" si="56"/>
        <v>1759</v>
      </c>
      <c r="AC216" s="14">
        <f t="shared" si="59"/>
        <v>0.34827713968136348</v>
      </c>
    </row>
    <row r="217" spans="1:29" s="5" customFormat="1" ht="12.75" customHeight="1" thickBot="1">
      <c r="A217" s="290" t="s">
        <v>118</v>
      </c>
      <c r="B217" s="35" t="s">
        <v>96</v>
      </c>
      <c r="C217" s="8"/>
      <c r="D217" s="45">
        <v>1.19</v>
      </c>
      <c r="E217" s="2" t="s">
        <v>321</v>
      </c>
      <c r="F217" s="76">
        <v>2859</v>
      </c>
      <c r="G217" s="76">
        <v>2599</v>
      </c>
      <c r="H217" s="86">
        <v>2199</v>
      </c>
      <c r="I217" s="121">
        <v>1732</v>
      </c>
      <c r="J217" s="121">
        <v>60</v>
      </c>
      <c r="K217" s="192">
        <f t="shared" si="61"/>
        <v>1672</v>
      </c>
      <c r="L217" s="204">
        <f t="shared" si="62"/>
        <v>0.35667564447864564</v>
      </c>
      <c r="M217" s="225">
        <v>2599</v>
      </c>
      <c r="N217" s="225">
        <f t="shared" si="60"/>
        <v>2339.1</v>
      </c>
      <c r="O217" s="73">
        <v>0</v>
      </c>
      <c r="P217" s="74">
        <f t="shared" si="52"/>
        <v>1672</v>
      </c>
      <c r="Q217" s="18">
        <f t="shared" si="57"/>
        <v>0.28519516053182847</v>
      </c>
      <c r="R217" s="248">
        <v>2599</v>
      </c>
      <c r="S217" s="70">
        <v>0</v>
      </c>
      <c r="T217" s="71">
        <f t="shared" si="53"/>
        <v>1672</v>
      </c>
      <c r="U217" s="272">
        <f t="shared" si="58"/>
        <v>0.35667564447864564</v>
      </c>
      <c r="V217" s="72">
        <v>2599</v>
      </c>
      <c r="W217" s="73">
        <v>0</v>
      </c>
      <c r="X217" s="74">
        <f t="shared" si="54"/>
        <v>1672</v>
      </c>
      <c r="Y217" s="18">
        <f t="shared" si="55"/>
        <v>0.35667564447864564</v>
      </c>
      <c r="Z217" s="69">
        <v>2599</v>
      </c>
      <c r="AA217" s="70">
        <v>0</v>
      </c>
      <c r="AB217" s="71">
        <f t="shared" si="56"/>
        <v>1672</v>
      </c>
      <c r="AC217" s="16">
        <f t="shared" si="59"/>
        <v>0.35667564447864564</v>
      </c>
    </row>
    <row r="218" spans="1:29" s="5" customFormat="1" ht="12.75" customHeight="1">
      <c r="A218" s="292" t="s">
        <v>482</v>
      </c>
      <c r="B218" s="149" t="s">
        <v>96</v>
      </c>
      <c r="C218" s="176" t="s">
        <v>5</v>
      </c>
      <c r="D218" s="151">
        <v>1.19</v>
      </c>
      <c r="E218" s="152" t="s">
        <v>483</v>
      </c>
      <c r="F218" s="153">
        <v>1429</v>
      </c>
      <c r="G218" s="153">
        <v>1299</v>
      </c>
      <c r="H218" s="153">
        <v>1099</v>
      </c>
      <c r="I218" s="134">
        <v>864</v>
      </c>
      <c r="J218" s="154">
        <v>0</v>
      </c>
      <c r="K218" s="154">
        <f t="shared" si="61"/>
        <v>864</v>
      </c>
      <c r="L218" s="206">
        <f t="shared" si="62"/>
        <v>0.3348729792147806</v>
      </c>
      <c r="M218" s="223">
        <v>1299</v>
      </c>
      <c r="N218" s="223">
        <f t="shared" si="60"/>
        <v>1169.0999999999999</v>
      </c>
      <c r="O218" s="160">
        <v>0</v>
      </c>
      <c r="P218" s="161">
        <f t="shared" si="52"/>
        <v>864</v>
      </c>
      <c r="Q218" s="162">
        <f t="shared" si="57"/>
        <v>0.26096997690531171</v>
      </c>
      <c r="R218" s="249">
        <v>1299</v>
      </c>
      <c r="S218" s="156">
        <v>0</v>
      </c>
      <c r="T218" s="157">
        <f t="shared" si="53"/>
        <v>864</v>
      </c>
      <c r="U218" s="271">
        <f t="shared" si="58"/>
        <v>0.3348729792147806</v>
      </c>
      <c r="V218" s="159">
        <v>1299</v>
      </c>
      <c r="W218" s="160">
        <v>0</v>
      </c>
      <c r="X218" s="161">
        <f t="shared" si="54"/>
        <v>864</v>
      </c>
      <c r="Y218" s="162">
        <f t="shared" si="55"/>
        <v>0.3348729792147806</v>
      </c>
      <c r="Z218" s="155">
        <v>1299</v>
      </c>
      <c r="AA218" s="156">
        <v>0</v>
      </c>
      <c r="AB218" s="157">
        <f t="shared" si="56"/>
        <v>864</v>
      </c>
      <c r="AC218" s="158">
        <f t="shared" si="59"/>
        <v>0.3348729792147806</v>
      </c>
    </row>
    <row r="219" spans="1:29" s="5" customFormat="1" ht="12.75" customHeight="1">
      <c r="A219" s="289" t="s">
        <v>484</v>
      </c>
      <c r="B219" s="36" t="s">
        <v>96</v>
      </c>
      <c r="C219" s="165" t="s">
        <v>5</v>
      </c>
      <c r="D219" s="44">
        <v>1.19</v>
      </c>
      <c r="E219" s="37" t="s">
        <v>485</v>
      </c>
      <c r="F219" s="75">
        <v>1979</v>
      </c>
      <c r="G219" s="75">
        <v>1799</v>
      </c>
      <c r="H219" s="75">
        <v>1599</v>
      </c>
      <c r="I219" s="120">
        <v>1257</v>
      </c>
      <c r="J219" s="142">
        <v>0</v>
      </c>
      <c r="K219" s="142">
        <f t="shared" si="61"/>
        <v>1257</v>
      </c>
      <c r="L219" s="203">
        <f t="shared" si="62"/>
        <v>0.30127848804891605</v>
      </c>
      <c r="M219" s="224">
        <v>1799</v>
      </c>
      <c r="N219" s="224">
        <f t="shared" si="60"/>
        <v>1619.1</v>
      </c>
      <c r="O219" s="66">
        <v>0</v>
      </c>
      <c r="P219" s="67">
        <f t="shared" si="52"/>
        <v>1257</v>
      </c>
      <c r="Q219" s="17">
        <f t="shared" si="57"/>
        <v>0.22364276449879558</v>
      </c>
      <c r="R219" s="247">
        <v>1799</v>
      </c>
      <c r="S219" s="63">
        <v>0</v>
      </c>
      <c r="T219" s="64">
        <f t="shared" si="53"/>
        <v>1257</v>
      </c>
      <c r="U219" s="270">
        <f t="shared" si="58"/>
        <v>0.30127848804891605</v>
      </c>
      <c r="V219" s="65">
        <v>1799</v>
      </c>
      <c r="W219" s="66">
        <v>0</v>
      </c>
      <c r="X219" s="67">
        <f t="shared" si="54"/>
        <v>1257</v>
      </c>
      <c r="Y219" s="17">
        <f t="shared" si="55"/>
        <v>0.30127848804891605</v>
      </c>
      <c r="Z219" s="62">
        <v>1799</v>
      </c>
      <c r="AA219" s="63">
        <v>0</v>
      </c>
      <c r="AB219" s="64">
        <f t="shared" si="56"/>
        <v>1257</v>
      </c>
      <c r="AC219" s="15">
        <f t="shared" si="59"/>
        <v>0.30127848804891605</v>
      </c>
    </row>
    <row r="220" spans="1:29" s="5" customFormat="1" ht="12.75" customHeight="1">
      <c r="A220" s="289" t="s">
        <v>486</v>
      </c>
      <c r="B220" s="36" t="s">
        <v>96</v>
      </c>
      <c r="C220" s="165" t="s">
        <v>5</v>
      </c>
      <c r="D220" s="44">
        <v>1.19</v>
      </c>
      <c r="E220" s="37" t="s">
        <v>487</v>
      </c>
      <c r="F220" s="75">
        <v>1869</v>
      </c>
      <c r="G220" s="75">
        <v>1699</v>
      </c>
      <c r="H220" s="75">
        <v>1499</v>
      </c>
      <c r="I220" s="120">
        <v>1178</v>
      </c>
      <c r="J220" s="142">
        <v>0</v>
      </c>
      <c r="K220" s="142">
        <f t="shared" si="61"/>
        <v>1178</v>
      </c>
      <c r="L220" s="203">
        <f t="shared" si="62"/>
        <v>0.30665097115950557</v>
      </c>
      <c r="M220" s="224">
        <v>1699</v>
      </c>
      <c r="N220" s="224">
        <f t="shared" si="60"/>
        <v>1529.1</v>
      </c>
      <c r="O220" s="66">
        <v>0</v>
      </c>
      <c r="P220" s="67">
        <f t="shared" si="52"/>
        <v>1178</v>
      </c>
      <c r="Q220" s="17">
        <f t="shared" si="57"/>
        <v>0.22961219017722839</v>
      </c>
      <c r="R220" s="247">
        <v>1699</v>
      </c>
      <c r="S220" s="63">
        <v>0</v>
      </c>
      <c r="T220" s="64">
        <f t="shared" si="53"/>
        <v>1178</v>
      </c>
      <c r="U220" s="270">
        <f t="shared" si="58"/>
        <v>0.30665097115950557</v>
      </c>
      <c r="V220" s="65">
        <v>1699</v>
      </c>
      <c r="W220" s="66">
        <v>0</v>
      </c>
      <c r="X220" s="67">
        <f t="shared" si="54"/>
        <v>1178</v>
      </c>
      <c r="Y220" s="17">
        <f t="shared" si="55"/>
        <v>0.30665097115950557</v>
      </c>
      <c r="Z220" s="62">
        <v>1699</v>
      </c>
      <c r="AA220" s="63">
        <v>0</v>
      </c>
      <c r="AB220" s="64">
        <f t="shared" si="56"/>
        <v>1178</v>
      </c>
      <c r="AC220" s="15">
        <f t="shared" si="59"/>
        <v>0.30665097115950557</v>
      </c>
    </row>
    <row r="221" spans="1:29" s="5" customFormat="1" ht="12.75" customHeight="1">
      <c r="A221" s="289" t="s">
        <v>27</v>
      </c>
      <c r="B221" s="36" t="s">
        <v>96</v>
      </c>
      <c r="C221" s="4"/>
      <c r="D221" s="44">
        <v>1.19</v>
      </c>
      <c r="E221" s="37" t="s">
        <v>104</v>
      </c>
      <c r="F221" s="75">
        <v>1979</v>
      </c>
      <c r="G221" s="75">
        <v>1799</v>
      </c>
      <c r="H221" s="75">
        <v>1499</v>
      </c>
      <c r="I221" s="120">
        <v>1178</v>
      </c>
      <c r="J221" s="142">
        <v>0</v>
      </c>
      <c r="K221" s="142">
        <f t="shared" si="61"/>
        <v>1178</v>
      </c>
      <c r="L221" s="203">
        <f t="shared" si="62"/>
        <v>0.3451917732073374</v>
      </c>
      <c r="M221" s="224">
        <v>1799</v>
      </c>
      <c r="N221" s="224">
        <f t="shared" si="60"/>
        <v>1619.1</v>
      </c>
      <c r="O221" s="66">
        <v>0</v>
      </c>
      <c r="P221" s="67">
        <f t="shared" si="52"/>
        <v>1178</v>
      </c>
      <c r="Q221" s="17">
        <f t="shared" si="57"/>
        <v>0.27243530356370821</v>
      </c>
      <c r="R221" s="247">
        <v>1799</v>
      </c>
      <c r="S221" s="63">
        <v>0</v>
      </c>
      <c r="T221" s="64">
        <f t="shared" si="53"/>
        <v>1178</v>
      </c>
      <c r="U221" s="270">
        <f t="shared" si="58"/>
        <v>0.3451917732073374</v>
      </c>
      <c r="V221" s="65">
        <v>1799</v>
      </c>
      <c r="W221" s="66">
        <v>0</v>
      </c>
      <c r="X221" s="67">
        <f t="shared" si="54"/>
        <v>1178</v>
      </c>
      <c r="Y221" s="17">
        <f t="shared" si="55"/>
        <v>0.3451917732073374</v>
      </c>
      <c r="Z221" s="62">
        <v>1799</v>
      </c>
      <c r="AA221" s="63">
        <v>0</v>
      </c>
      <c r="AB221" s="64">
        <f t="shared" si="56"/>
        <v>1178</v>
      </c>
      <c r="AC221" s="15">
        <f t="shared" si="59"/>
        <v>0.3451917732073374</v>
      </c>
    </row>
    <row r="222" spans="1:29" s="5" customFormat="1" ht="12.75" customHeight="1">
      <c r="A222" s="289" t="s">
        <v>29</v>
      </c>
      <c r="B222" s="36" t="s">
        <v>96</v>
      </c>
      <c r="C222" s="163" t="s">
        <v>473</v>
      </c>
      <c r="D222" s="44">
        <v>1.19</v>
      </c>
      <c r="E222" s="37" t="s">
        <v>104</v>
      </c>
      <c r="F222" s="75">
        <v>2639</v>
      </c>
      <c r="G222" s="75">
        <v>2399</v>
      </c>
      <c r="H222" s="75">
        <v>0</v>
      </c>
      <c r="I222" s="120">
        <v>1633</v>
      </c>
      <c r="J222" s="142">
        <v>52</v>
      </c>
      <c r="K222" s="142">
        <f t="shared" si="61"/>
        <v>1581</v>
      </c>
      <c r="L222" s="203">
        <f t="shared" si="62"/>
        <v>0.34097540641934138</v>
      </c>
      <c r="M222" s="224">
        <v>2399</v>
      </c>
      <c r="N222" s="224">
        <f t="shared" si="60"/>
        <v>2159.1</v>
      </c>
      <c r="O222" s="66">
        <v>0</v>
      </c>
      <c r="P222" s="67">
        <f t="shared" si="52"/>
        <v>1581</v>
      </c>
      <c r="Q222" s="17">
        <f t="shared" si="57"/>
        <v>0.26775045157704597</v>
      </c>
      <c r="R222" s="247">
        <v>2399</v>
      </c>
      <c r="S222" s="63">
        <v>0</v>
      </c>
      <c r="T222" s="64">
        <f t="shared" si="53"/>
        <v>1581</v>
      </c>
      <c r="U222" s="270">
        <f t="shared" si="58"/>
        <v>0.34097540641934138</v>
      </c>
      <c r="V222" s="65">
        <v>2399</v>
      </c>
      <c r="W222" s="66">
        <v>0</v>
      </c>
      <c r="X222" s="67">
        <f t="shared" si="54"/>
        <v>1581</v>
      </c>
      <c r="Y222" s="17">
        <f t="shared" si="55"/>
        <v>0.34097540641934138</v>
      </c>
      <c r="Z222" s="62">
        <v>2399</v>
      </c>
      <c r="AA222" s="63">
        <v>0</v>
      </c>
      <c r="AB222" s="64">
        <f t="shared" si="56"/>
        <v>1581</v>
      </c>
      <c r="AC222" s="15">
        <f t="shared" si="59"/>
        <v>0.34097540641934138</v>
      </c>
    </row>
    <row r="223" spans="1:29" s="5" customFormat="1" ht="12.75" customHeight="1">
      <c r="A223" s="289" t="s">
        <v>28</v>
      </c>
      <c r="B223" s="36" t="s">
        <v>96</v>
      </c>
      <c r="C223" s="163" t="s">
        <v>473</v>
      </c>
      <c r="D223" s="44">
        <v>1.19</v>
      </c>
      <c r="E223" s="37" t="s">
        <v>104</v>
      </c>
      <c r="F223" s="75">
        <v>2529</v>
      </c>
      <c r="G223" s="75">
        <v>2299</v>
      </c>
      <c r="H223" s="75">
        <v>0</v>
      </c>
      <c r="I223" s="120">
        <v>1555</v>
      </c>
      <c r="J223" s="142">
        <v>49</v>
      </c>
      <c r="K223" s="142">
        <f t="shared" si="61"/>
        <v>1506</v>
      </c>
      <c r="L223" s="203">
        <f t="shared" si="62"/>
        <v>0.34493257938234012</v>
      </c>
      <c r="M223" s="224">
        <v>2299</v>
      </c>
      <c r="N223" s="224">
        <f t="shared" si="60"/>
        <v>2069.1</v>
      </c>
      <c r="O223" s="66">
        <v>0</v>
      </c>
      <c r="P223" s="67">
        <f t="shared" si="52"/>
        <v>1506</v>
      </c>
      <c r="Q223" s="17">
        <f t="shared" si="57"/>
        <v>0.27214731042482238</v>
      </c>
      <c r="R223" s="247">
        <v>2299</v>
      </c>
      <c r="S223" s="63">
        <v>0</v>
      </c>
      <c r="T223" s="64">
        <f t="shared" si="53"/>
        <v>1506</v>
      </c>
      <c r="U223" s="270">
        <f t="shared" si="58"/>
        <v>0.34493257938234012</v>
      </c>
      <c r="V223" s="65">
        <v>2299</v>
      </c>
      <c r="W223" s="66">
        <v>0</v>
      </c>
      <c r="X223" s="67">
        <f t="shared" si="54"/>
        <v>1506</v>
      </c>
      <c r="Y223" s="17">
        <f t="shared" si="55"/>
        <v>0.34493257938234012</v>
      </c>
      <c r="Z223" s="62">
        <v>2299</v>
      </c>
      <c r="AA223" s="63">
        <v>0</v>
      </c>
      <c r="AB223" s="64">
        <f t="shared" si="56"/>
        <v>1506</v>
      </c>
      <c r="AC223" s="15">
        <f t="shared" si="59"/>
        <v>0.34493257938234012</v>
      </c>
    </row>
    <row r="224" spans="1:29" s="5" customFormat="1" ht="12.75" customHeight="1">
      <c r="A224" s="289" t="s">
        <v>488</v>
      </c>
      <c r="B224" s="36" t="s">
        <v>96</v>
      </c>
      <c r="C224" s="165" t="s">
        <v>5</v>
      </c>
      <c r="D224" s="44">
        <v>1.19</v>
      </c>
      <c r="E224" s="37" t="s">
        <v>489</v>
      </c>
      <c r="F224" s="75">
        <v>2419</v>
      </c>
      <c r="G224" s="75">
        <v>2199</v>
      </c>
      <c r="H224" s="75">
        <v>1999</v>
      </c>
      <c r="I224" s="120">
        <v>1555</v>
      </c>
      <c r="J224" s="142">
        <v>0</v>
      </c>
      <c r="K224" s="142">
        <f t="shared" si="61"/>
        <v>1555</v>
      </c>
      <c r="L224" s="203">
        <f t="shared" si="62"/>
        <v>0.29286039108685769</v>
      </c>
      <c r="M224" s="224">
        <v>2199</v>
      </c>
      <c r="N224" s="224">
        <f t="shared" si="60"/>
        <v>1979.1</v>
      </c>
      <c r="O224" s="66">
        <v>0</v>
      </c>
      <c r="P224" s="67">
        <f t="shared" si="52"/>
        <v>1555</v>
      </c>
      <c r="Q224" s="17">
        <f t="shared" si="57"/>
        <v>0.2142893234298418</v>
      </c>
      <c r="R224" s="247">
        <v>2199</v>
      </c>
      <c r="S224" s="63">
        <v>0</v>
      </c>
      <c r="T224" s="64">
        <f t="shared" si="53"/>
        <v>1555</v>
      </c>
      <c r="U224" s="270">
        <f t="shared" si="58"/>
        <v>0.29286039108685769</v>
      </c>
      <c r="V224" s="65">
        <v>2199</v>
      </c>
      <c r="W224" s="66">
        <v>0</v>
      </c>
      <c r="X224" s="67">
        <f t="shared" si="54"/>
        <v>1555</v>
      </c>
      <c r="Y224" s="17">
        <f t="shared" si="55"/>
        <v>0.29286039108685769</v>
      </c>
      <c r="Z224" s="62">
        <v>2199</v>
      </c>
      <c r="AA224" s="63">
        <v>0</v>
      </c>
      <c r="AB224" s="64">
        <f t="shared" si="56"/>
        <v>1555</v>
      </c>
      <c r="AC224" s="15">
        <f t="shared" si="59"/>
        <v>0.29286039108685769</v>
      </c>
    </row>
    <row r="225" spans="1:29" s="5" customFormat="1" ht="12.75" customHeight="1">
      <c r="A225" s="289" t="s">
        <v>490</v>
      </c>
      <c r="B225" s="36" t="s">
        <v>96</v>
      </c>
      <c r="C225" s="165" t="s">
        <v>5</v>
      </c>
      <c r="D225" s="44">
        <v>1.19</v>
      </c>
      <c r="E225" s="37" t="s">
        <v>491</v>
      </c>
      <c r="F225" s="75">
        <v>2309</v>
      </c>
      <c r="G225" s="75">
        <v>2099</v>
      </c>
      <c r="H225" s="75">
        <v>1899</v>
      </c>
      <c r="I225" s="120">
        <v>1477</v>
      </c>
      <c r="J225" s="142">
        <v>0</v>
      </c>
      <c r="K225" s="142">
        <f t="shared" si="61"/>
        <v>1477</v>
      </c>
      <c r="L225" s="203">
        <f t="shared" si="62"/>
        <v>0.2963315864697475</v>
      </c>
      <c r="M225" s="224">
        <v>2099</v>
      </c>
      <c r="N225" s="224">
        <f t="shared" si="60"/>
        <v>1889.1</v>
      </c>
      <c r="O225" s="66">
        <v>0</v>
      </c>
      <c r="P225" s="67">
        <f t="shared" si="52"/>
        <v>1477</v>
      </c>
      <c r="Q225" s="17">
        <f t="shared" si="57"/>
        <v>0.2181462071886083</v>
      </c>
      <c r="R225" s="247">
        <v>2099</v>
      </c>
      <c r="S225" s="63">
        <v>0</v>
      </c>
      <c r="T225" s="64">
        <f t="shared" si="53"/>
        <v>1477</v>
      </c>
      <c r="U225" s="270">
        <f t="shared" si="58"/>
        <v>0.2963315864697475</v>
      </c>
      <c r="V225" s="65">
        <v>2099</v>
      </c>
      <c r="W225" s="66">
        <v>0</v>
      </c>
      <c r="X225" s="67">
        <f t="shared" si="54"/>
        <v>1477</v>
      </c>
      <c r="Y225" s="17">
        <f t="shared" si="55"/>
        <v>0.2963315864697475</v>
      </c>
      <c r="Z225" s="62">
        <v>2099</v>
      </c>
      <c r="AA225" s="63">
        <v>0</v>
      </c>
      <c r="AB225" s="64">
        <f t="shared" si="56"/>
        <v>1477</v>
      </c>
      <c r="AC225" s="15">
        <f t="shared" si="59"/>
        <v>0.2963315864697475</v>
      </c>
    </row>
    <row r="226" spans="1:29" s="5" customFormat="1" ht="12.75" customHeight="1">
      <c r="A226" s="289" t="s">
        <v>150</v>
      </c>
      <c r="B226" s="36" t="s">
        <v>96</v>
      </c>
      <c r="C226" s="163" t="s">
        <v>473</v>
      </c>
      <c r="D226" s="44">
        <v>1.19</v>
      </c>
      <c r="E226" s="37" t="s">
        <v>322</v>
      </c>
      <c r="F226" s="75">
        <v>2749</v>
      </c>
      <c r="G226" s="75">
        <v>2499</v>
      </c>
      <c r="H226" s="75">
        <v>0</v>
      </c>
      <c r="I226" s="120">
        <v>1653</v>
      </c>
      <c r="J226" s="142">
        <v>0</v>
      </c>
      <c r="K226" s="142">
        <f t="shared" si="61"/>
        <v>1653</v>
      </c>
      <c r="L226" s="203">
        <f t="shared" si="62"/>
        <v>0.33853541416566629</v>
      </c>
      <c r="M226" s="224">
        <v>2499</v>
      </c>
      <c r="N226" s="224">
        <f t="shared" si="60"/>
        <v>2249.1</v>
      </c>
      <c r="O226" s="66">
        <v>0</v>
      </c>
      <c r="P226" s="67">
        <f t="shared" si="52"/>
        <v>1653</v>
      </c>
      <c r="Q226" s="17">
        <f t="shared" si="57"/>
        <v>0.2650393490729625</v>
      </c>
      <c r="R226" s="247">
        <v>2499</v>
      </c>
      <c r="S226" s="63">
        <v>0</v>
      </c>
      <c r="T226" s="64">
        <f t="shared" si="53"/>
        <v>1653</v>
      </c>
      <c r="U226" s="270">
        <f t="shared" si="58"/>
        <v>0.33853541416566629</v>
      </c>
      <c r="V226" s="65">
        <v>2499</v>
      </c>
      <c r="W226" s="66">
        <v>0</v>
      </c>
      <c r="X226" s="67">
        <f t="shared" si="54"/>
        <v>1653</v>
      </c>
      <c r="Y226" s="17">
        <f t="shared" si="55"/>
        <v>0.33853541416566629</v>
      </c>
      <c r="Z226" s="62">
        <v>2499</v>
      </c>
      <c r="AA226" s="63">
        <v>0</v>
      </c>
      <c r="AB226" s="64">
        <f t="shared" si="56"/>
        <v>1653</v>
      </c>
      <c r="AC226" s="15">
        <f t="shared" si="59"/>
        <v>0.33853541416566629</v>
      </c>
    </row>
    <row r="227" spans="1:29" s="5" customFormat="1" ht="12.75" customHeight="1">
      <c r="A227" s="289" t="s">
        <v>492</v>
      </c>
      <c r="B227" s="36" t="s">
        <v>96</v>
      </c>
      <c r="C227" s="165" t="s">
        <v>5</v>
      </c>
      <c r="D227" s="44">
        <v>1.19</v>
      </c>
      <c r="E227" s="37" t="s">
        <v>493</v>
      </c>
      <c r="F227" s="75">
        <v>2859</v>
      </c>
      <c r="G227" s="75">
        <v>2599</v>
      </c>
      <c r="H227" s="75">
        <v>2399</v>
      </c>
      <c r="I227" s="120">
        <v>1865</v>
      </c>
      <c r="J227" s="142">
        <v>0</v>
      </c>
      <c r="K227" s="142">
        <f t="shared" si="61"/>
        <v>1865</v>
      </c>
      <c r="L227" s="203">
        <f t="shared" si="62"/>
        <v>0.28241631396691036</v>
      </c>
      <c r="M227" s="224">
        <v>2599</v>
      </c>
      <c r="N227" s="224">
        <f t="shared" si="60"/>
        <v>2339.1</v>
      </c>
      <c r="O227" s="66">
        <v>0</v>
      </c>
      <c r="P227" s="67">
        <f t="shared" si="52"/>
        <v>1865</v>
      </c>
      <c r="Q227" s="17">
        <f t="shared" si="57"/>
        <v>0.20268479329656702</v>
      </c>
      <c r="R227" s="247">
        <v>2599</v>
      </c>
      <c r="S227" s="63">
        <v>0</v>
      </c>
      <c r="T227" s="64">
        <f t="shared" si="53"/>
        <v>1865</v>
      </c>
      <c r="U227" s="270">
        <f t="shared" si="58"/>
        <v>0.28241631396691036</v>
      </c>
      <c r="V227" s="65">
        <v>2599</v>
      </c>
      <c r="W227" s="66">
        <v>0</v>
      </c>
      <c r="X227" s="67">
        <f t="shared" si="54"/>
        <v>1865</v>
      </c>
      <c r="Y227" s="17">
        <f t="shared" si="55"/>
        <v>0.28241631396691036</v>
      </c>
      <c r="Z227" s="62">
        <v>2599</v>
      </c>
      <c r="AA227" s="63">
        <v>0</v>
      </c>
      <c r="AB227" s="64">
        <f t="shared" si="56"/>
        <v>1865</v>
      </c>
      <c r="AC227" s="15">
        <f t="shared" si="59"/>
        <v>0.28241631396691036</v>
      </c>
    </row>
    <row r="228" spans="1:29" s="5" customFormat="1" ht="12.75" customHeight="1" thickBot="1">
      <c r="A228" s="290" t="s">
        <v>494</v>
      </c>
      <c r="B228" s="35" t="s">
        <v>96</v>
      </c>
      <c r="C228" s="166" t="s">
        <v>5</v>
      </c>
      <c r="D228" s="45">
        <v>1.19</v>
      </c>
      <c r="E228" s="2" t="s">
        <v>495</v>
      </c>
      <c r="F228" s="76">
        <v>2749</v>
      </c>
      <c r="G228" s="76">
        <v>2499</v>
      </c>
      <c r="H228" s="76">
        <v>2299</v>
      </c>
      <c r="I228" s="121">
        <v>1788</v>
      </c>
      <c r="J228" s="68">
        <v>0</v>
      </c>
      <c r="K228" s="68">
        <f t="shared" si="61"/>
        <v>1788</v>
      </c>
      <c r="L228" s="204">
        <f t="shared" si="62"/>
        <v>0.2845138055222089</v>
      </c>
      <c r="M228" s="225">
        <v>2499</v>
      </c>
      <c r="N228" s="225">
        <f t="shared" si="60"/>
        <v>2249.1</v>
      </c>
      <c r="O228" s="73">
        <v>0</v>
      </c>
      <c r="P228" s="74">
        <f t="shared" si="52"/>
        <v>1788</v>
      </c>
      <c r="Q228" s="18">
        <f t="shared" si="57"/>
        <v>0.20501533946912096</v>
      </c>
      <c r="R228" s="248">
        <v>2499</v>
      </c>
      <c r="S228" s="70">
        <v>0</v>
      </c>
      <c r="T228" s="71">
        <f t="shared" si="53"/>
        <v>1788</v>
      </c>
      <c r="U228" s="272">
        <f t="shared" si="58"/>
        <v>0.2845138055222089</v>
      </c>
      <c r="V228" s="72">
        <v>2499</v>
      </c>
      <c r="W228" s="73">
        <v>0</v>
      </c>
      <c r="X228" s="74">
        <f t="shared" si="54"/>
        <v>1788</v>
      </c>
      <c r="Y228" s="18">
        <f t="shared" si="55"/>
        <v>0.2845138055222089</v>
      </c>
      <c r="Z228" s="69">
        <v>2499</v>
      </c>
      <c r="AA228" s="70">
        <v>0</v>
      </c>
      <c r="AB228" s="71">
        <f t="shared" si="56"/>
        <v>1788</v>
      </c>
      <c r="AC228" s="16">
        <f t="shared" si="59"/>
        <v>0.2845138055222089</v>
      </c>
    </row>
    <row r="229" spans="1:29" s="5" customFormat="1" ht="12.75" customHeight="1">
      <c r="A229" s="291" t="s">
        <v>124</v>
      </c>
      <c r="B229" s="33" t="s">
        <v>96</v>
      </c>
      <c r="C229" s="6"/>
      <c r="D229" s="46">
        <v>1.19</v>
      </c>
      <c r="E229" s="7" t="s">
        <v>323</v>
      </c>
      <c r="F229" s="77">
        <v>3409</v>
      </c>
      <c r="G229" s="77">
        <v>3099</v>
      </c>
      <c r="H229" s="84">
        <v>2699</v>
      </c>
      <c r="I229" s="122">
        <v>2125</v>
      </c>
      <c r="J229" s="122">
        <v>59</v>
      </c>
      <c r="K229" s="193">
        <f t="shared" si="61"/>
        <v>2066</v>
      </c>
      <c r="L229" s="205">
        <f t="shared" si="62"/>
        <v>0.33333333333333331</v>
      </c>
      <c r="M229" s="95">
        <v>3099</v>
      </c>
      <c r="N229" s="226">
        <f t="shared" si="60"/>
        <v>2789.1</v>
      </c>
      <c r="O229" s="96">
        <v>0</v>
      </c>
      <c r="P229" s="98">
        <f t="shared" si="52"/>
        <v>2066</v>
      </c>
      <c r="Q229" s="19">
        <f t="shared" si="57"/>
        <v>0.25925925925925924</v>
      </c>
      <c r="R229" s="93">
        <v>3099</v>
      </c>
      <c r="S229" s="94">
        <v>0</v>
      </c>
      <c r="T229" s="97">
        <f t="shared" si="53"/>
        <v>2066</v>
      </c>
      <c r="U229" s="273">
        <f t="shared" si="58"/>
        <v>0.33333333333333331</v>
      </c>
      <c r="V229" s="95">
        <v>3099</v>
      </c>
      <c r="W229" s="96">
        <v>0</v>
      </c>
      <c r="X229" s="98">
        <f t="shared" si="54"/>
        <v>2066</v>
      </c>
      <c r="Y229" s="19">
        <f t="shared" si="55"/>
        <v>0.33333333333333331</v>
      </c>
      <c r="Z229" s="93">
        <v>3099</v>
      </c>
      <c r="AA229" s="94">
        <v>0</v>
      </c>
      <c r="AB229" s="97">
        <f t="shared" si="56"/>
        <v>2066</v>
      </c>
      <c r="AC229" s="14">
        <f t="shared" si="59"/>
        <v>0.33333333333333331</v>
      </c>
    </row>
    <row r="230" spans="1:29" s="5" customFormat="1" ht="12.75" customHeight="1" thickBot="1">
      <c r="A230" s="290" t="s">
        <v>123</v>
      </c>
      <c r="B230" s="35" t="s">
        <v>96</v>
      </c>
      <c r="C230" s="8"/>
      <c r="D230" s="45">
        <v>1.19</v>
      </c>
      <c r="E230" s="2" t="s">
        <v>323</v>
      </c>
      <c r="F230" s="76">
        <v>3299</v>
      </c>
      <c r="G230" s="76">
        <v>2999</v>
      </c>
      <c r="H230" s="86">
        <v>2599</v>
      </c>
      <c r="I230" s="121">
        <v>2046</v>
      </c>
      <c r="J230" s="121">
        <v>58</v>
      </c>
      <c r="K230" s="192">
        <f t="shared" si="61"/>
        <v>1988</v>
      </c>
      <c r="L230" s="204">
        <f t="shared" si="62"/>
        <v>0.3371123707902634</v>
      </c>
      <c r="M230" s="72">
        <v>2999</v>
      </c>
      <c r="N230" s="225">
        <f t="shared" si="60"/>
        <v>2699.1</v>
      </c>
      <c r="O230" s="73">
        <v>0</v>
      </c>
      <c r="P230" s="74">
        <f t="shared" si="52"/>
        <v>1988</v>
      </c>
      <c r="Q230" s="18">
        <f t="shared" si="57"/>
        <v>0.26345818976695934</v>
      </c>
      <c r="R230" s="69">
        <v>2999</v>
      </c>
      <c r="S230" s="70">
        <v>0</v>
      </c>
      <c r="T230" s="71">
        <f t="shared" si="53"/>
        <v>1988</v>
      </c>
      <c r="U230" s="272">
        <f t="shared" si="58"/>
        <v>0.3371123707902634</v>
      </c>
      <c r="V230" s="72">
        <v>2999</v>
      </c>
      <c r="W230" s="73">
        <v>0</v>
      </c>
      <c r="X230" s="74">
        <f t="shared" si="54"/>
        <v>1988</v>
      </c>
      <c r="Y230" s="18">
        <f t="shared" si="55"/>
        <v>0.3371123707902634</v>
      </c>
      <c r="Z230" s="69">
        <v>2999</v>
      </c>
      <c r="AA230" s="70">
        <v>0</v>
      </c>
      <c r="AB230" s="71">
        <f t="shared" si="56"/>
        <v>1988</v>
      </c>
      <c r="AC230" s="16">
        <f t="shared" si="59"/>
        <v>0.3371123707902634</v>
      </c>
    </row>
    <row r="231" spans="1:29" s="5" customFormat="1" ht="12.75" customHeight="1">
      <c r="A231" s="291" t="s">
        <v>30</v>
      </c>
      <c r="B231" s="33" t="s">
        <v>96</v>
      </c>
      <c r="C231" s="6"/>
      <c r="D231" s="46">
        <v>0.14000000000000001</v>
      </c>
      <c r="E231" s="7" t="s">
        <v>324</v>
      </c>
      <c r="F231" s="77">
        <v>1154</v>
      </c>
      <c r="G231" s="77">
        <v>1049</v>
      </c>
      <c r="H231" s="84">
        <v>949</v>
      </c>
      <c r="I231" s="122">
        <v>739</v>
      </c>
      <c r="J231" s="122">
        <v>5</v>
      </c>
      <c r="K231" s="193">
        <f t="shared" si="61"/>
        <v>734</v>
      </c>
      <c r="L231" s="205">
        <f t="shared" si="62"/>
        <v>0.30028598665395617</v>
      </c>
      <c r="M231" s="95">
        <v>1049</v>
      </c>
      <c r="N231" s="226">
        <f t="shared" si="60"/>
        <v>944.1</v>
      </c>
      <c r="O231" s="96">
        <v>0</v>
      </c>
      <c r="P231" s="98">
        <f t="shared" si="52"/>
        <v>734</v>
      </c>
      <c r="Q231" s="19">
        <f t="shared" si="57"/>
        <v>0.22253998517106241</v>
      </c>
      <c r="R231" s="93">
        <v>1049</v>
      </c>
      <c r="S231" s="94">
        <v>0</v>
      </c>
      <c r="T231" s="97">
        <f t="shared" si="53"/>
        <v>734</v>
      </c>
      <c r="U231" s="273">
        <f t="shared" si="58"/>
        <v>0.30028598665395617</v>
      </c>
      <c r="V231" s="222">
        <v>949</v>
      </c>
      <c r="W231" s="96">
        <v>0</v>
      </c>
      <c r="X231" s="98">
        <f t="shared" si="54"/>
        <v>734</v>
      </c>
      <c r="Y231" s="19">
        <f t="shared" si="55"/>
        <v>0.22655426765015807</v>
      </c>
      <c r="Z231" s="93">
        <v>1049</v>
      </c>
      <c r="AA231" s="94">
        <v>0</v>
      </c>
      <c r="AB231" s="97">
        <f t="shared" si="56"/>
        <v>734</v>
      </c>
      <c r="AC231" s="14">
        <f t="shared" si="59"/>
        <v>0.30028598665395617</v>
      </c>
    </row>
    <row r="232" spans="1:29" s="5" customFormat="1" ht="12.75" customHeight="1" thickBot="1">
      <c r="A232" s="290" t="s">
        <v>31</v>
      </c>
      <c r="B232" s="35" t="s">
        <v>96</v>
      </c>
      <c r="C232" s="8"/>
      <c r="D232" s="45">
        <v>0.18</v>
      </c>
      <c r="E232" s="2" t="s">
        <v>325</v>
      </c>
      <c r="F232" s="76">
        <v>1264</v>
      </c>
      <c r="G232" s="76">
        <v>1149</v>
      </c>
      <c r="H232" s="86">
        <v>1049</v>
      </c>
      <c r="I232" s="121">
        <v>817</v>
      </c>
      <c r="J232" s="121">
        <v>5</v>
      </c>
      <c r="K232" s="192">
        <f t="shared" si="61"/>
        <v>812</v>
      </c>
      <c r="L232" s="204">
        <f t="shared" si="62"/>
        <v>0.29329852045256743</v>
      </c>
      <c r="M232" s="72">
        <v>1149</v>
      </c>
      <c r="N232" s="225">
        <f t="shared" si="60"/>
        <v>1034.0999999999999</v>
      </c>
      <c r="O232" s="73">
        <v>0</v>
      </c>
      <c r="P232" s="74">
        <f t="shared" si="52"/>
        <v>812</v>
      </c>
      <c r="Q232" s="18">
        <f t="shared" si="57"/>
        <v>0.21477613383618599</v>
      </c>
      <c r="R232" s="69">
        <v>1149</v>
      </c>
      <c r="S232" s="70">
        <v>0</v>
      </c>
      <c r="T232" s="71">
        <f t="shared" si="53"/>
        <v>812</v>
      </c>
      <c r="U232" s="272">
        <f t="shared" si="58"/>
        <v>0.29329852045256743</v>
      </c>
      <c r="V232" s="220">
        <v>1049</v>
      </c>
      <c r="W232" s="73">
        <v>0</v>
      </c>
      <c r="X232" s="74">
        <f t="shared" si="54"/>
        <v>812</v>
      </c>
      <c r="Y232" s="18">
        <f t="shared" si="55"/>
        <v>0.22592945662535749</v>
      </c>
      <c r="Z232" s="69">
        <v>1149</v>
      </c>
      <c r="AA232" s="70">
        <v>0</v>
      </c>
      <c r="AB232" s="71">
        <f t="shared" si="56"/>
        <v>812</v>
      </c>
      <c r="AC232" s="16">
        <f t="shared" si="59"/>
        <v>0.29329852045256743</v>
      </c>
    </row>
    <row r="233" spans="1:29" s="5" customFormat="1" ht="12.75" customHeight="1">
      <c r="A233" s="291" t="s">
        <v>125</v>
      </c>
      <c r="B233" s="33" t="s">
        <v>96</v>
      </c>
      <c r="C233" s="6"/>
      <c r="D233" s="46">
        <v>0.22</v>
      </c>
      <c r="E233" s="7" t="s">
        <v>326</v>
      </c>
      <c r="F233" s="77">
        <v>1484</v>
      </c>
      <c r="G233" s="77">
        <v>1349</v>
      </c>
      <c r="H233" s="84">
        <v>1149</v>
      </c>
      <c r="I233" s="122">
        <v>894</v>
      </c>
      <c r="J233" s="122">
        <v>2</v>
      </c>
      <c r="K233" s="193">
        <f t="shared" si="61"/>
        <v>892</v>
      </c>
      <c r="L233" s="205">
        <f t="shared" si="62"/>
        <v>0.33876945885841364</v>
      </c>
      <c r="M233" s="222">
        <v>1221</v>
      </c>
      <c r="N233" s="229">
        <f t="shared" si="60"/>
        <v>1098.9000000000001</v>
      </c>
      <c r="O233" s="216">
        <v>15</v>
      </c>
      <c r="P233" s="98">
        <f t="shared" si="52"/>
        <v>877</v>
      </c>
      <c r="Q233" s="19">
        <f t="shared" si="57"/>
        <v>0.201929201929202</v>
      </c>
      <c r="R233" s="93">
        <v>1349</v>
      </c>
      <c r="S233" s="94">
        <v>0</v>
      </c>
      <c r="T233" s="97">
        <f t="shared" si="53"/>
        <v>892</v>
      </c>
      <c r="U233" s="273">
        <f t="shared" si="58"/>
        <v>0.33876945885841364</v>
      </c>
      <c r="V233" s="222">
        <v>1149</v>
      </c>
      <c r="W233" s="96">
        <v>0</v>
      </c>
      <c r="X233" s="98">
        <f t="shared" si="54"/>
        <v>892</v>
      </c>
      <c r="Y233" s="19">
        <f t="shared" si="55"/>
        <v>0.22367275892080069</v>
      </c>
      <c r="Z233" s="93">
        <v>1349</v>
      </c>
      <c r="AA233" s="94">
        <v>0</v>
      </c>
      <c r="AB233" s="97">
        <f t="shared" si="56"/>
        <v>892</v>
      </c>
      <c r="AC233" s="14">
        <f t="shared" si="59"/>
        <v>0.33876945885841364</v>
      </c>
    </row>
    <row r="234" spans="1:29" s="5" customFormat="1" ht="12.75" customHeight="1">
      <c r="A234" s="289" t="s">
        <v>32</v>
      </c>
      <c r="B234" s="36" t="s">
        <v>96</v>
      </c>
      <c r="C234" s="4"/>
      <c r="D234" s="44">
        <v>0.22</v>
      </c>
      <c r="E234" s="37" t="s">
        <v>326</v>
      </c>
      <c r="F234" s="75">
        <v>1264</v>
      </c>
      <c r="G234" s="75">
        <v>1149</v>
      </c>
      <c r="H234" s="85">
        <v>1049</v>
      </c>
      <c r="I234" s="120">
        <v>817</v>
      </c>
      <c r="J234" s="120">
        <v>10</v>
      </c>
      <c r="K234" s="191">
        <f t="shared" si="61"/>
        <v>807</v>
      </c>
      <c r="L234" s="203">
        <f t="shared" si="62"/>
        <v>0.29765013054830286</v>
      </c>
      <c r="M234" s="65">
        <v>1149</v>
      </c>
      <c r="N234" s="224">
        <f t="shared" si="60"/>
        <v>1034.0999999999999</v>
      </c>
      <c r="O234" s="66">
        <v>0</v>
      </c>
      <c r="P234" s="67">
        <f t="shared" si="52"/>
        <v>807</v>
      </c>
      <c r="Q234" s="17">
        <f t="shared" si="57"/>
        <v>0.21961125616478089</v>
      </c>
      <c r="R234" s="62">
        <v>1149</v>
      </c>
      <c r="S234" s="63">
        <v>0</v>
      </c>
      <c r="T234" s="64">
        <f t="shared" si="53"/>
        <v>807</v>
      </c>
      <c r="U234" s="270">
        <f t="shared" si="58"/>
        <v>0.29765013054830286</v>
      </c>
      <c r="V234" s="221">
        <v>1049</v>
      </c>
      <c r="W234" s="66">
        <v>0</v>
      </c>
      <c r="X234" s="67">
        <f t="shared" si="54"/>
        <v>807</v>
      </c>
      <c r="Y234" s="17">
        <f t="shared" si="55"/>
        <v>0.23069590085795996</v>
      </c>
      <c r="Z234" s="62">
        <v>1149</v>
      </c>
      <c r="AA234" s="63">
        <v>0</v>
      </c>
      <c r="AB234" s="64">
        <f t="shared" si="56"/>
        <v>807</v>
      </c>
      <c r="AC234" s="15">
        <f t="shared" si="59"/>
        <v>0.29765013054830286</v>
      </c>
    </row>
    <row r="235" spans="1:29" s="5" customFormat="1" ht="12.75" customHeight="1">
      <c r="A235" s="289" t="s">
        <v>126</v>
      </c>
      <c r="B235" s="36" t="s">
        <v>96</v>
      </c>
      <c r="C235" s="4"/>
      <c r="D235" s="44">
        <v>0.27</v>
      </c>
      <c r="E235" s="37" t="s">
        <v>327</v>
      </c>
      <c r="F235" s="75">
        <v>1594</v>
      </c>
      <c r="G235" s="75">
        <v>1449</v>
      </c>
      <c r="H235" s="85">
        <v>1249</v>
      </c>
      <c r="I235" s="120">
        <v>983</v>
      </c>
      <c r="J235" s="120">
        <v>22</v>
      </c>
      <c r="K235" s="191">
        <f t="shared" si="61"/>
        <v>961</v>
      </c>
      <c r="L235" s="203">
        <f t="shared" si="62"/>
        <v>0.33678398895790201</v>
      </c>
      <c r="M235" s="221">
        <v>1332</v>
      </c>
      <c r="N235" s="228">
        <f t="shared" si="60"/>
        <v>1198.8</v>
      </c>
      <c r="O235" s="217">
        <v>12</v>
      </c>
      <c r="P235" s="67">
        <f t="shared" si="52"/>
        <v>949</v>
      </c>
      <c r="Q235" s="17">
        <f t="shared" si="57"/>
        <v>0.20837504170837501</v>
      </c>
      <c r="R235" s="62">
        <v>1449</v>
      </c>
      <c r="S235" s="63">
        <v>0</v>
      </c>
      <c r="T235" s="64">
        <f t="shared" si="53"/>
        <v>961</v>
      </c>
      <c r="U235" s="270">
        <f t="shared" si="58"/>
        <v>0.33678398895790201</v>
      </c>
      <c r="V235" s="221">
        <v>1249</v>
      </c>
      <c r="W235" s="66">
        <v>0</v>
      </c>
      <c r="X235" s="67">
        <f t="shared" si="54"/>
        <v>961</v>
      </c>
      <c r="Y235" s="17">
        <f t="shared" si="55"/>
        <v>0.23058446757405926</v>
      </c>
      <c r="Z235" s="62">
        <v>1449</v>
      </c>
      <c r="AA235" s="63">
        <v>0</v>
      </c>
      <c r="AB235" s="64">
        <f t="shared" si="56"/>
        <v>961</v>
      </c>
      <c r="AC235" s="15">
        <f t="shared" si="59"/>
        <v>0.33678398895790201</v>
      </c>
    </row>
    <row r="236" spans="1:29" s="5" customFormat="1" ht="12.75" customHeight="1" thickBot="1">
      <c r="A236" s="290" t="s">
        <v>33</v>
      </c>
      <c r="B236" s="35" t="s">
        <v>96</v>
      </c>
      <c r="C236" s="38"/>
      <c r="D236" s="45">
        <v>0.27</v>
      </c>
      <c r="E236" s="2" t="s">
        <v>327</v>
      </c>
      <c r="F236" s="76">
        <v>1374</v>
      </c>
      <c r="G236" s="76">
        <v>1249</v>
      </c>
      <c r="H236" s="86">
        <v>1149</v>
      </c>
      <c r="I236" s="121">
        <v>894</v>
      </c>
      <c r="J236" s="121">
        <v>9</v>
      </c>
      <c r="K236" s="192">
        <f t="shared" si="61"/>
        <v>885</v>
      </c>
      <c r="L236" s="204">
        <f t="shared" si="62"/>
        <v>0.29143314651721375</v>
      </c>
      <c r="M236" s="72">
        <v>1249</v>
      </c>
      <c r="N236" s="225">
        <f t="shared" si="60"/>
        <v>1124.0999999999999</v>
      </c>
      <c r="O236" s="73">
        <v>0</v>
      </c>
      <c r="P236" s="74">
        <f t="shared" si="52"/>
        <v>885</v>
      </c>
      <c r="Q236" s="18">
        <f t="shared" si="57"/>
        <v>0.21270349613023745</v>
      </c>
      <c r="R236" s="69">
        <v>1249</v>
      </c>
      <c r="S236" s="70">
        <v>0</v>
      </c>
      <c r="T236" s="71">
        <f t="shared" si="53"/>
        <v>885</v>
      </c>
      <c r="U236" s="272">
        <f t="shared" si="58"/>
        <v>0.29143314651721375</v>
      </c>
      <c r="V236" s="220">
        <v>1149</v>
      </c>
      <c r="W236" s="73">
        <v>0</v>
      </c>
      <c r="X236" s="74">
        <f t="shared" si="54"/>
        <v>885</v>
      </c>
      <c r="Y236" s="18">
        <f t="shared" si="55"/>
        <v>0.2297650130548303</v>
      </c>
      <c r="Z236" s="69">
        <v>1249</v>
      </c>
      <c r="AA236" s="70">
        <v>0</v>
      </c>
      <c r="AB236" s="71">
        <f t="shared" si="56"/>
        <v>885</v>
      </c>
      <c r="AC236" s="16">
        <f t="shared" si="59"/>
        <v>0.29143314651721375</v>
      </c>
    </row>
    <row r="237" spans="1:29" s="5" customFormat="1" ht="13.5" customHeight="1">
      <c r="A237" s="291" t="s">
        <v>35</v>
      </c>
      <c r="B237" s="33" t="s">
        <v>96</v>
      </c>
      <c r="C237" s="6"/>
      <c r="D237" s="46">
        <v>0.79</v>
      </c>
      <c r="E237" s="7" t="s">
        <v>110</v>
      </c>
      <c r="F237" s="77">
        <v>2309</v>
      </c>
      <c r="G237" s="77">
        <v>2099</v>
      </c>
      <c r="H237" s="84">
        <v>1799</v>
      </c>
      <c r="I237" s="122">
        <v>1400</v>
      </c>
      <c r="J237" s="122">
        <v>16</v>
      </c>
      <c r="K237" s="193">
        <f t="shared" si="61"/>
        <v>1384</v>
      </c>
      <c r="L237" s="205">
        <f t="shared" si="62"/>
        <v>0.34063839923773226</v>
      </c>
      <c r="M237" s="95">
        <v>2099</v>
      </c>
      <c r="N237" s="226">
        <f t="shared" si="60"/>
        <v>1889.1</v>
      </c>
      <c r="O237" s="96">
        <v>0</v>
      </c>
      <c r="P237" s="98">
        <f t="shared" si="52"/>
        <v>1384</v>
      </c>
      <c r="Q237" s="19">
        <f t="shared" si="57"/>
        <v>0.26737599915303578</v>
      </c>
      <c r="R237" s="93">
        <v>2099</v>
      </c>
      <c r="S237" s="94">
        <v>0</v>
      </c>
      <c r="T237" s="97">
        <f t="shared" si="53"/>
        <v>1384</v>
      </c>
      <c r="U237" s="273">
        <f t="shared" si="58"/>
        <v>0.34063839923773226</v>
      </c>
      <c r="V237" s="222">
        <v>1799</v>
      </c>
      <c r="W237" s="96">
        <v>0</v>
      </c>
      <c r="X237" s="98">
        <f t="shared" si="54"/>
        <v>1384</v>
      </c>
      <c r="Y237" s="19">
        <f t="shared" si="55"/>
        <v>0.23068371317398556</v>
      </c>
      <c r="Z237" s="93">
        <v>2099</v>
      </c>
      <c r="AA237" s="94">
        <v>0</v>
      </c>
      <c r="AB237" s="97">
        <f t="shared" si="56"/>
        <v>1384</v>
      </c>
      <c r="AC237" s="14">
        <f t="shared" si="59"/>
        <v>0.34063839923773226</v>
      </c>
    </row>
    <row r="238" spans="1:29" s="5" customFormat="1" ht="12.75" customHeight="1" thickBot="1">
      <c r="A238" s="290" t="s">
        <v>34</v>
      </c>
      <c r="B238" s="35" t="s">
        <v>96</v>
      </c>
      <c r="C238" s="8"/>
      <c r="D238" s="45">
        <v>0.79</v>
      </c>
      <c r="E238" s="2" t="s">
        <v>110</v>
      </c>
      <c r="F238" s="76">
        <v>2089</v>
      </c>
      <c r="G238" s="76">
        <v>1899</v>
      </c>
      <c r="H238" s="86">
        <v>1699</v>
      </c>
      <c r="I238" s="121">
        <v>1322</v>
      </c>
      <c r="J238" s="121">
        <v>14</v>
      </c>
      <c r="K238" s="192">
        <f t="shared" si="61"/>
        <v>1308</v>
      </c>
      <c r="L238" s="204">
        <f t="shared" si="62"/>
        <v>0.31121642969984203</v>
      </c>
      <c r="M238" s="72">
        <v>1899</v>
      </c>
      <c r="N238" s="225">
        <f t="shared" si="60"/>
        <v>1709.1</v>
      </c>
      <c r="O238" s="73">
        <v>0</v>
      </c>
      <c r="P238" s="74">
        <f t="shared" si="52"/>
        <v>1308</v>
      </c>
      <c r="Q238" s="18">
        <f t="shared" si="57"/>
        <v>0.23468492188871332</v>
      </c>
      <c r="R238" s="69">
        <v>1899</v>
      </c>
      <c r="S238" s="70">
        <v>0</v>
      </c>
      <c r="T238" s="71">
        <f t="shared" si="53"/>
        <v>1308</v>
      </c>
      <c r="U238" s="272">
        <f t="shared" si="58"/>
        <v>0.31121642969984203</v>
      </c>
      <c r="V238" s="220">
        <v>1699</v>
      </c>
      <c r="W238" s="73">
        <v>0</v>
      </c>
      <c r="X238" s="74">
        <f t="shared" si="54"/>
        <v>1308</v>
      </c>
      <c r="Y238" s="18">
        <f t="shared" si="55"/>
        <v>0.23013537374926427</v>
      </c>
      <c r="Z238" s="69">
        <v>1899</v>
      </c>
      <c r="AA238" s="70">
        <v>0</v>
      </c>
      <c r="AB238" s="71">
        <f t="shared" si="56"/>
        <v>1308</v>
      </c>
      <c r="AC238" s="16">
        <f t="shared" si="59"/>
        <v>0.31121642969984203</v>
      </c>
    </row>
    <row r="239" spans="1:29" s="5" customFormat="1" ht="12.75" customHeight="1">
      <c r="A239" s="291" t="s">
        <v>37</v>
      </c>
      <c r="B239" s="33" t="s">
        <v>96</v>
      </c>
      <c r="C239" s="6"/>
      <c r="D239" s="46">
        <v>1.56</v>
      </c>
      <c r="E239" s="7" t="s">
        <v>111</v>
      </c>
      <c r="F239" s="77">
        <v>3409</v>
      </c>
      <c r="G239" s="77">
        <v>3099</v>
      </c>
      <c r="H239" s="84">
        <v>2699</v>
      </c>
      <c r="I239" s="122">
        <v>2100</v>
      </c>
      <c r="J239" s="122">
        <v>23</v>
      </c>
      <c r="K239" s="193">
        <f t="shared" si="61"/>
        <v>2077</v>
      </c>
      <c r="L239" s="205">
        <f t="shared" si="62"/>
        <v>0.32978380122620199</v>
      </c>
      <c r="M239" s="95">
        <v>3099</v>
      </c>
      <c r="N239" s="226">
        <f t="shared" si="60"/>
        <v>2789.1</v>
      </c>
      <c r="O239" s="96">
        <v>0</v>
      </c>
      <c r="P239" s="98">
        <f t="shared" si="52"/>
        <v>2077</v>
      </c>
      <c r="Q239" s="19">
        <f t="shared" si="57"/>
        <v>0.25531533469577999</v>
      </c>
      <c r="R239" s="93">
        <v>3099</v>
      </c>
      <c r="S239" s="94">
        <v>0</v>
      </c>
      <c r="T239" s="97">
        <f t="shared" si="53"/>
        <v>2077</v>
      </c>
      <c r="U239" s="273">
        <f t="shared" si="58"/>
        <v>0.32978380122620199</v>
      </c>
      <c r="V239" s="222">
        <v>2699</v>
      </c>
      <c r="W239" s="96">
        <v>0</v>
      </c>
      <c r="X239" s="98">
        <f t="shared" si="54"/>
        <v>2077</v>
      </c>
      <c r="Y239" s="19">
        <f t="shared" si="55"/>
        <v>0.23045572434234901</v>
      </c>
      <c r="Z239" s="93">
        <v>3099</v>
      </c>
      <c r="AA239" s="94">
        <v>0</v>
      </c>
      <c r="AB239" s="97">
        <f t="shared" si="56"/>
        <v>2077</v>
      </c>
      <c r="AC239" s="14">
        <f t="shared" si="59"/>
        <v>0.32978380122620199</v>
      </c>
    </row>
    <row r="240" spans="1:29" s="5" customFormat="1" ht="12.75" customHeight="1" thickBot="1">
      <c r="A240" s="290" t="s">
        <v>36</v>
      </c>
      <c r="B240" s="35" t="s">
        <v>96</v>
      </c>
      <c r="C240" s="8"/>
      <c r="D240" s="45">
        <v>1.56</v>
      </c>
      <c r="E240" s="2" t="s">
        <v>111</v>
      </c>
      <c r="F240" s="76">
        <v>3189</v>
      </c>
      <c r="G240" s="76">
        <v>2899</v>
      </c>
      <c r="H240" s="86">
        <v>2599</v>
      </c>
      <c r="I240" s="121">
        <v>2022</v>
      </c>
      <c r="J240" s="121">
        <v>23</v>
      </c>
      <c r="K240" s="192">
        <f t="shared" si="61"/>
        <v>1999</v>
      </c>
      <c r="L240" s="204">
        <f t="shared" si="62"/>
        <v>0.3104518799586064</v>
      </c>
      <c r="M240" s="72">
        <v>2899</v>
      </c>
      <c r="N240" s="225">
        <f t="shared" si="60"/>
        <v>2609.1</v>
      </c>
      <c r="O240" s="73">
        <v>0</v>
      </c>
      <c r="P240" s="74">
        <f t="shared" si="52"/>
        <v>1999</v>
      </c>
      <c r="Q240" s="18">
        <f t="shared" si="57"/>
        <v>0.23383542217622932</v>
      </c>
      <c r="R240" s="69">
        <v>2899</v>
      </c>
      <c r="S240" s="70">
        <v>0</v>
      </c>
      <c r="T240" s="71">
        <f t="shared" si="53"/>
        <v>1999</v>
      </c>
      <c r="U240" s="272">
        <f t="shared" si="58"/>
        <v>0.3104518799586064</v>
      </c>
      <c r="V240" s="220">
        <v>2599</v>
      </c>
      <c r="W240" s="73">
        <v>0</v>
      </c>
      <c r="X240" s="74">
        <f t="shared" si="54"/>
        <v>1999</v>
      </c>
      <c r="Y240" s="18">
        <f t="shared" si="55"/>
        <v>0.2308580223162755</v>
      </c>
      <c r="Z240" s="69">
        <v>2899</v>
      </c>
      <c r="AA240" s="70">
        <v>0</v>
      </c>
      <c r="AB240" s="71">
        <f t="shared" si="56"/>
        <v>1999</v>
      </c>
      <c r="AC240" s="16">
        <f t="shared" si="59"/>
        <v>0.3104518799586064</v>
      </c>
    </row>
    <row r="241" spans="1:29" s="5" customFormat="1" ht="12.75" customHeight="1">
      <c r="A241" s="291" t="s">
        <v>128</v>
      </c>
      <c r="B241" s="33" t="s">
        <v>96</v>
      </c>
      <c r="C241" s="6"/>
      <c r="D241" s="46">
        <v>1.19</v>
      </c>
      <c r="E241" s="7" t="s">
        <v>328</v>
      </c>
      <c r="F241" s="77">
        <v>4179</v>
      </c>
      <c r="G241" s="77">
        <v>3799</v>
      </c>
      <c r="H241" s="84">
        <v>3299</v>
      </c>
      <c r="I241" s="122">
        <v>2597</v>
      </c>
      <c r="J241" s="122">
        <v>40</v>
      </c>
      <c r="K241" s="193">
        <f t="shared" si="61"/>
        <v>2557</v>
      </c>
      <c r="L241" s="205">
        <f t="shared" si="62"/>
        <v>0.32692813898394313</v>
      </c>
      <c r="M241" s="222">
        <v>3443</v>
      </c>
      <c r="N241" s="229">
        <f t="shared" si="60"/>
        <v>3098.7</v>
      </c>
      <c r="O241" s="216">
        <v>90</v>
      </c>
      <c r="P241" s="98">
        <f t="shared" si="52"/>
        <v>2467</v>
      </c>
      <c r="Q241" s="19">
        <f t="shared" si="57"/>
        <v>0.20385968309290989</v>
      </c>
      <c r="R241" s="93">
        <v>3799</v>
      </c>
      <c r="S241" s="94">
        <v>0</v>
      </c>
      <c r="T241" s="97">
        <f t="shared" si="53"/>
        <v>2557</v>
      </c>
      <c r="U241" s="273">
        <f t="shared" si="58"/>
        <v>0.32692813898394313</v>
      </c>
      <c r="V241" s="222">
        <v>3299</v>
      </c>
      <c r="W241" s="96">
        <v>0</v>
      </c>
      <c r="X241" s="98">
        <f t="shared" si="54"/>
        <v>2557</v>
      </c>
      <c r="Y241" s="19">
        <f t="shared" si="55"/>
        <v>0.22491664140648682</v>
      </c>
      <c r="Z241" s="93">
        <v>3799</v>
      </c>
      <c r="AA241" s="94">
        <v>0</v>
      </c>
      <c r="AB241" s="97">
        <f t="shared" si="56"/>
        <v>2557</v>
      </c>
      <c r="AC241" s="14">
        <f t="shared" si="59"/>
        <v>0.32692813898394313</v>
      </c>
    </row>
    <row r="242" spans="1:29" s="5" customFormat="1" ht="12.75" customHeight="1" thickBot="1">
      <c r="A242" s="290" t="s">
        <v>127</v>
      </c>
      <c r="B242" s="35" t="s">
        <v>96</v>
      </c>
      <c r="C242" s="38"/>
      <c r="D242" s="45">
        <v>1.19</v>
      </c>
      <c r="E242" s="2" t="s">
        <v>328</v>
      </c>
      <c r="F242" s="76">
        <v>3959</v>
      </c>
      <c r="G242" s="76">
        <v>3599</v>
      </c>
      <c r="H242" s="86">
        <v>3099</v>
      </c>
      <c r="I242" s="121">
        <v>2440</v>
      </c>
      <c r="J242" s="121">
        <v>38</v>
      </c>
      <c r="K242" s="192">
        <f t="shared" si="61"/>
        <v>2402</v>
      </c>
      <c r="L242" s="204">
        <f t="shared" si="62"/>
        <v>0.33259238677410391</v>
      </c>
      <c r="M242" s="220">
        <v>3332</v>
      </c>
      <c r="N242" s="227">
        <f t="shared" si="60"/>
        <v>2998.8</v>
      </c>
      <c r="O242" s="215">
        <v>14</v>
      </c>
      <c r="P242" s="74">
        <f t="shared" si="52"/>
        <v>2388</v>
      </c>
      <c r="Q242" s="18">
        <f t="shared" si="57"/>
        <v>0.20368147258903566</v>
      </c>
      <c r="R242" s="69">
        <v>3599</v>
      </c>
      <c r="S242" s="70">
        <v>0</v>
      </c>
      <c r="T242" s="71">
        <f t="shared" si="53"/>
        <v>2402</v>
      </c>
      <c r="U242" s="272">
        <f t="shared" si="58"/>
        <v>0.33259238677410391</v>
      </c>
      <c r="V242" s="220">
        <v>3099</v>
      </c>
      <c r="W242" s="73">
        <v>0</v>
      </c>
      <c r="X242" s="74">
        <f t="shared" si="54"/>
        <v>2402</v>
      </c>
      <c r="Y242" s="18">
        <f t="shared" si="55"/>
        <v>0.22491126169732173</v>
      </c>
      <c r="Z242" s="69">
        <v>3599</v>
      </c>
      <c r="AA242" s="70">
        <v>0</v>
      </c>
      <c r="AB242" s="71">
        <f t="shared" si="56"/>
        <v>2402</v>
      </c>
      <c r="AC242" s="16">
        <f t="shared" si="59"/>
        <v>0.33259238677410391</v>
      </c>
    </row>
    <row r="243" spans="1:29" s="5" customFormat="1" ht="12.75" customHeight="1">
      <c r="A243" s="289" t="s">
        <v>355</v>
      </c>
      <c r="B243" s="36" t="s">
        <v>96</v>
      </c>
      <c r="C243" s="4" t="s">
        <v>248</v>
      </c>
      <c r="D243" s="44" t="s">
        <v>361</v>
      </c>
      <c r="E243" s="37" t="s">
        <v>329</v>
      </c>
      <c r="F243" s="75">
        <v>1319</v>
      </c>
      <c r="G243" s="75">
        <v>1199</v>
      </c>
      <c r="H243" s="85">
        <v>1099</v>
      </c>
      <c r="I243" s="120">
        <v>826</v>
      </c>
      <c r="J243" s="120">
        <v>0</v>
      </c>
      <c r="K243" s="191">
        <f t="shared" si="61"/>
        <v>826</v>
      </c>
      <c r="L243" s="203">
        <f t="shared" si="62"/>
        <v>0.31109257714762301</v>
      </c>
      <c r="M243" s="221">
        <v>1110</v>
      </c>
      <c r="N243" s="228">
        <f t="shared" si="60"/>
        <v>999</v>
      </c>
      <c r="O243" s="217">
        <v>57</v>
      </c>
      <c r="P243" s="67">
        <f t="shared" si="52"/>
        <v>769</v>
      </c>
      <c r="Q243" s="17">
        <f t="shared" si="57"/>
        <v>0.23023023023023023</v>
      </c>
      <c r="R243" s="62">
        <v>1199</v>
      </c>
      <c r="S243" s="63">
        <v>0</v>
      </c>
      <c r="T243" s="64">
        <f t="shared" si="53"/>
        <v>826</v>
      </c>
      <c r="U243" s="270">
        <f t="shared" si="58"/>
        <v>0.31109257714762301</v>
      </c>
      <c r="V243" s="221">
        <v>1099</v>
      </c>
      <c r="W243" s="66">
        <v>0</v>
      </c>
      <c r="X243" s="67">
        <f t="shared" si="54"/>
        <v>826</v>
      </c>
      <c r="Y243" s="17">
        <f t="shared" si="55"/>
        <v>0.24840764331210191</v>
      </c>
      <c r="Z243" s="62">
        <v>1199</v>
      </c>
      <c r="AA243" s="63">
        <v>0</v>
      </c>
      <c r="AB243" s="64">
        <f t="shared" si="56"/>
        <v>826</v>
      </c>
      <c r="AC243" s="15">
        <f t="shared" si="59"/>
        <v>0.31109257714762301</v>
      </c>
    </row>
    <row r="244" spans="1:29" s="5" customFormat="1" ht="12.75" customHeight="1">
      <c r="A244" s="289" t="s">
        <v>235</v>
      </c>
      <c r="B244" s="36" t="s">
        <v>96</v>
      </c>
      <c r="C244" s="165" t="s">
        <v>5</v>
      </c>
      <c r="D244" s="44" t="s">
        <v>361</v>
      </c>
      <c r="E244" s="37" t="s">
        <v>329</v>
      </c>
      <c r="F244" s="75">
        <v>1209</v>
      </c>
      <c r="G244" s="75">
        <v>1099</v>
      </c>
      <c r="H244" s="85">
        <v>999</v>
      </c>
      <c r="I244" s="120">
        <v>751</v>
      </c>
      <c r="J244" s="120">
        <v>0</v>
      </c>
      <c r="K244" s="191">
        <f t="shared" si="61"/>
        <v>751</v>
      </c>
      <c r="L244" s="203">
        <f t="shared" si="62"/>
        <v>0.31665150136487719</v>
      </c>
      <c r="M244" s="221">
        <v>999</v>
      </c>
      <c r="N244" s="228">
        <f t="shared" si="60"/>
        <v>899.1</v>
      </c>
      <c r="O244" s="217">
        <v>59</v>
      </c>
      <c r="P244" s="67">
        <f t="shared" si="52"/>
        <v>692</v>
      </c>
      <c r="Q244" s="17">
        <f t="shared" si="57"/>
        <v>0.2303414525636748</v>
      </c>
      <c r="R244" s="62">
        <v>1099</v>
      </c>
      <c r="S244" s="63">
        <v>0</v>
      </c>
      <c r="T244" s="64">
        <f t="shared" si="53"/>
        <v>751</v>
      </c>
      <c r="U244" s="270">
        <f t="shared" si="58"/>
        <v>0.31665150136487719</v>
      </c>
      <c r="V244" s="221">
        <v>999</v>
      </c>
      <c r="W244" s="66">
        <v>0</v>
      </c>
      <c r="X244" s="67">
        <f t="shared" si="54"/>
        <v>751</v>
      </c>
      <c r="Y244" s="17">
        <f t="shared" si="55"/>
        <v>0.24824824824824826</v>
      </c>
      <c r="Z244" s="62">
        <v>1099</v>
      </c>
      <c r="AA244" s="63">
        <v>0</v>
      </c>
      <c r="AB244" s="64">
        <f t="shared" si="56"/>
        <v>751</v>
      </c>
      <c r="AC244" s="15">
        <f t="shared" si="59"/>
        <v>0.31665150136487719</v>
      </c>
    </row>
    <row r="245" spans="1:29" s="5" customFormat="1" ht="12.75" customHeight="1">
      <c r="A245" s="289" t="s">
        <v>356</v>
      </c>
      <c r="B245" s="36" t="s">
        <v>96</v>
      </c>
      <c r="C245" s="4" t="s">
        <v>248</v>
      </c>
      <c r="D245" s="44" t="s">
        <v>361</v>
      </c>
      <c r="E245" s="37" t="s">
        <v>332</v>
      </c>
      <c r="F245" s="75">
        <v>1429</v>
      </c>
      <c r="G245" s="75">
        <v>1299</v>
      </c>
      <c r="H245" s="85">
        <v>1199</v>
      </c>
      <c r="I245" s="120">
        <v>902</v>
      </c>
      <c r="J245" s="120">
        <v>0</v>
      </c>
      <c r="K245" s="191">
        <f t="shared" si="61"/>
        <v>902</v>
      </c>
      <c r="L245" s="203">
        <f t="shared" si="62"/>
        <v>0.30561970746728251</v>
      </c>
      <c r="M245" s="221">
        <v>1221</v>
      </c>
      <c r="N245" s="228">
        <f t="shared" si="60"/>
        <v>1098.9000000000001</v>
      </c>
      <c r="O245" s="217">
        <v>56</v>
      </c>
      <c r="P245" s="67">
        <f t="shared" si="52"/>
        <v>846</v>
      </c>
      <c r="Q245" s="17">
        <f t="shared" si="57"/>
        <v>0.23013923013923021</v>
      </c>
      <c r="R245" s="62">
        <v>1299</v>
      </c>
      <c r="S245" s="63">
        <v>0</v>
      </c>
      <c r="T245" s="64">
        <f t="shared" si="53"/>
        <v>902</v>
      </c>
      <c r="U245" s="270">
        <f t="shared" si="58"/>
        <v>0.30561970746728251</v>
      </c>
      <c r="V245" s="221">
        <v>1199</v>
      </c>
      <c r="W245" s="66">
        <v>0</v>
      </c>
      <c r="X245" s="67">
        <f t="shared" si="54"/>
        <v>902</v>
      </c>
      <c r="Y245" s="17">
        <f t="shared" si="55"/>
        <v>0.24770642201834864</v>
      </c>
      <c r="Z245" s="62">
        <v>1299</v>
      </c>
      <c r="AA245" s="63">
        <v>0</v>
      </c>
      <c r="AB245" s="64">
        <f t="shared" si="56"/>
        <v>902</v>
      </c>
      <c r="AC245" s="15">
        <f t="shared" si="59"/>
        <v>0.30561970746728251</v>
      </c>
    </row>
    <row r="246" spans="1:29" s="5" customFormat="1" ht="12.75" customHeight="1" thickBot="1">
      <c r="A246" s="290" t="s">
        <v>236</v>
      </c>
      <c r="B246" s="35" t="s">
        <v>96</v>
      </c>
      <c r="C246" s="166" t="s">
        <v>5</v>
      </c>
      <c r="D246" s="45" t="s">
        <v>361</v>
      </c>
      <c r="E246" s="2" t="s">
        <v>332</v>
      </c>
      <c r="F246" s="76">
        <v>1319</v>
      </c>
      <c r="G246" s="76">
        <v>1199</v>
      </c>
      <c r="H246" s="86">
        <v>1099</v>
      </c>
      <c r="I246" s="121">
        <v>826</v>
      </c>
      <c r="J246" s="121">
        <v>0</v>
      </c>
      <c r="K246" s="192">
        <f t="shared" si="61"/>
        <v>826</v>
      </c>
      <c r="L246" s="204">
        <f t="shared" si="62"/>
        <v>0.31109257714762301</v>
      </c>
      <c r="M246" s="220">
        <v>1110</v>
      </c>
      <c r="N246" s="227">
        <f t="shared" si="60"/>
        <v>999</v>
      </c>
      <c r="O246" s="215">
        <v>57</v>
      </c>
      <c r="P246" s="74">
        <f t="shared" si="52"/>
        <v>769</v>
      </c>
      <c r="Q246" s="18">
        <f t="shared" si="57"/>
        <v>0.23023023023023023</v>
      </c>
      <c r="R246" s="69">
        <v>1199</v>
      </c>
      <c r="S246" s="70">
        <v>0</v>
      </c>
      <c r="T246" s="71">
        <f t="shared" si="53"/>
        <v>826</v>
      </c>
      <c r="U246" s="272">
        <f t="shared" si="58"/>
        <v>0.31109257714762301</v>
      </c>
      <c r="V246" s="220">
        <v>1099</v>
      </c>
      <c r="W246" s="73">
        <v>0</v>
      </c>
      <c r="X246" s="74">
        <f t="shared" si="54"/>
        <v>826</v>
      </c>
      <c r="Y246" s="18">
        <f t="shared" si="55"/>
        <v>0.24840764331210191</v>
      </c>
      <c r="Z246" s="69">
        <v>1199</v>
      </c>
      <c r="AA246" s="70">
        <v>0</v>
      </c>
      <c r="AB246" s="71">
        <f t="shared" si="56"/>
        <v>826</v>
      </c>
      <c r="AC246" s="16">
        <f t="shared" si="59"/>
        <v>0.31109257714762301</v>
      </c>
    </row>
    <row r="247" spans="1:29" s="5" customFormat="1" ht="12.75" customHeight="1">
      <c r="A247" s="301" t="s">
        <v>40</v>
      </c>
      <c r="B247" s="123" t="s">
        <v>95</v>
      </c>
      <c r="C247" s="124"/>
      <c r="D247" s="125">
        <v>0.35</v>
      </c>
      <c r="E247" s="126" t="s">
        <v>333</v>
      </c>
      <c r="F247" s="153">
        <v>549</v>
      </c>
      <c r="G247" s="153">
        <v>499</v>
      </c>
      <c r="H247" s="188">
        <v>449</v>
      </c>
      <c r="I247" s="134">
        <v>354</v>
      </c>
      <c r="J247" s="134">
        <v>0</v>
      </c>
      <c r="K247" s="190">
        <f t="shared" si="61"/>
        <v>354</v>
      </c>
      <c r="L247" s="206">
        <f t="shared" si="62"/>
        <v>0.29058116232464931</v>
      </c>
      <c r="M247" s="159">
        <v>499</v>
      </c>
      <c r="N247" s="223">
        <f t="shared" si="60"/>
        <v>449.1</v>
      </c>
      <c r="O247" s="160">
        <v>0</v>
      </c>
      <c r="P247" s="161">
        <f t="shared" si="52"/>
        <v>354</v>
      </c>
      <c r="Q247" s="162">
        <f t="shared" si="57"/>
        <v>0.21175684702738815</v>
      </c>
      <c r="R247" s="155">
        <v>499</v>
      </c>
      <c r="S247" s="156">
        <v>0</v>
      </c>
      <c r="T247" s="157">
        <f t="shared" si="53"/>
        <v>354</v>
      </c>
      <c r="U247" s="271">
        <f t="shared" si="58"/>
        <v>0.29058116232464931</v>
      </c>
      <c r="V247" s="159">
        <v>499</v>
      </c>
      <c r="W247" s="160">
        <v>0</v>
      </c>
      <c r="X247" s="161">
        <f t="shared" si="54"/>
        <v>354</v>
      </c>
      <c r="Y247" s="162">
        <f t="shared" si="55"/>
        <v>0.29058116232464931</v>
      </c>
      <c r="Z247" s="155">
        <v>499</v>
      </c>
      <c r="AA247" s="156">
        <v>0</v>
      </c>
      <c r="AB247" s="157">
        <f t="shared" si="56"/>
        <v>354</v>
      </c>
      <c r="AC247" s="158">
        <f t="shared" si="59"/>
        <v>0.29058116232464931</v>
      </c>
    </row>
    <row r="248" spans="1:29" s="5" customFormat="1" ht="12.75" customHeight="1">
      <c r="A248" s="302" t="s">
        <v>42</v>
      </c>
      <c r="B248" s="36" t="s">
        <v>95</v>
      </c>
      <c r="C248" s="4"/>
      <c r="D248" s="44">
        <v>0.35</v>
      </c>
      <c r="E248" s="37" t="s">
        <v>333</v>
      </c>
      <c r="F248" s="75">
        <v>637</v>
      </c>
      <c r="G248" s="75">
        <v>579</v>
      </c>
      <c r="H248" s="85">
        <v>529</v>
      </c>
      <c r="I248" s="120">
        <v>411</v>
      </c>
      <c r="J248" s="120">
        <v>0</v>
      </c>
      <c r="K248" s="191">
        <f t="shared" si="61"/>
        <v>411</v>
      </c>
      <c r="L248" s="203">
        <f t="shared" si="62"/>
        <v>0.29015544041450775</v>
      </c>
      <c r="M248" s="65">
        <v>579</v>
      </c>
      <c r="N248" s="224">
        <f t="shared" si="60"/>
        <v>521.1</v>
      </c>
      <c r="O248" s="66">
        <v>0</v>
      </c>
      <c r="P248" s="67">
        <f t="shared" si="52"/>
        <v>411</v>
      </c>
      <c r="Q248" s="17">
        <f t="shared" si="57"/>
        <v>0.21128382268278645</v>
      </c>
      <c r="R248" s="62">
        <v>579</v>
      </c>
      <c r="S248" s="63">
        <v>0</v>
      </c>
      <c r="T248" s="64">
        <f t="shared" si="53"/>
        <v>411</v>
      </c>
      <c r="U248" s="270">
        <f t="shared" si="58"/>
        <v>0.29015544041450775</v>
      </c>
      <c r="V248" s="65">
        <v>579</v>
      </c>
      <c r="W248" s="66">
        <v>0</v>
      </c>
      <c r="X248" s="67">
        <f t="shared" si="54"/>
        <v>411</v>
      </c>
      <c r="Y248" s="17">
        <f t="shared" si="55"/>
        <v>0.29015544041450775</v>
      </c>
      <c r="Z248" s="62">
        <v>579</v>
      </c>
      <c r="AA248" s="63">
        <v>0</v>
      </c>
      <c r="AB248" s="64">
        <f t="shared" si="56"/>
        <v>411</v>
      </c>
      <c r="AC248" s="15">
        <f t="shared" si="59"/>
        <v>0.29015544041450775</v>
      </c>
    </row>
    <row r="249" spans="1:29" s="5" customFormat="1" ht="12.75" customHeight="1">
      <c r="A249" s="289" t="s">
        <v>41</v>
      </c>
      <c r="B249" s="36" t="s">
        <v>95</v>
      </c>
      <c r="C249" s="4"/>
      <c r="D249" s="44">
        <v>0.35</v>
      </c>
      <c r="E249" s="37" t="s">
        <v>333</v>
      </c>
      <c r="F249" s="75">
        <v>582</v>
      </c>
      <c r="G249" s="75">
        <v>529</v>
      </c>
      <c r="H249" s="85">
        <v>479</v>
      </c>
      <c r="I249" s="120">
        <v>373</v>
      </c>
      <c r="J249" s="120">
        <v>0</v>
      </c>
      <c r="K249" s="191">
        <f t="shared" si="61"/>
        <v>373</v>
      </c>
      <c r="L249" s="203">
        <f t="shared" si="62"/>
        <v>0.29489603024574668</v>
      </c>
      <c r="M249" s="65">
        <v>529</v>
      </c>
      <c r="N249" s="224">
        <f t="shared" si="60"/>
        <v>476.1</v>
      </c>
      <c r="O249" s="66">
        <v>0</v>
      </c>
      <c r="P249" s="67">
        <f t="shared" si="52"/>
        <v>373</v>
      </c>
      <c r="Q249" s="17">
        <f t="shared" si="57"/>
        <v>0.21655114471749637</v>
      </c>
      <c r="R249" s="62">
        <v>529</v>
      </c>
      <c r="S249" s="63">
        <v>0</v>
      </c>
      <c r="T249" s="64">
        <f t="shared" si="53"/>
        <v>373</v>
      </c>
      <c r="U249" s="270">
        <f t="shared" si="58"/>
        <v>0.29489603024574668</v>
      </c>
      <c r="V249" s="65">
        <v>529</v>
      </c>
      <c r="W249" s="66">
        <v>0</v>
      </c>
      <c r="X249" s="67">
        <f t="shared" si="54"/>
        <v>373</v>
      </c>
      <c r="Y249" s="17">
        <f t="shared" si="55"/>
        <v>0.29489603024574668</v>
      </c>
      <c r="Z249" s="62">
        <v>529</v>
      </c>
      <c r="AA249" s="63">
        <v>0</v>
      </c>
      <c r="AB249" s="64">
        <f t="shared" si="56"/>
        <v>373</v>
      </c>
      <c r="AC249" s="15">
        <f t="shared" si="59"/>
        <v>0.29489603024574668</v>
      </c>
    </row>
    <row r="250" spans="1:29" s="5" customFormat="1" ht="12.75" customHeight="1">
      <c r="A250" s="289" t="s">
        <v>411</v>
      </c>
      <c r="B250" s="36" t="s">
        <v>95</v>
      </c>
      <c r="C250" s="4"/>
      <c r="D250" s="44">
        <v>0.3</v>
      </c>
      <c r="E250" s="37" t="s">
        <v>334</v>
      </c>
      <c r="F250" s="75">
        <v>296</v>
      </c>
      <c r="G250" s="75">
        <v>269</v>
      </c>
      <c r="H250" s="85">
        <v>249</v>
      </c>
      <c r="I250" s="120">
        <v>209</v>
      </c>
      <c r="J250" s="120">
        <v>3</v>
      </c>
      <c r="K250" s="191">
        <f t="shared" si="61"/>
        <v>206</v>
      </c>
      <c r="L250" s="203">
        <f t="shared" si="62"/>
        <v>0.2342007434944238</v>
      </c>
      <c r="M250" s="221">
        <v>254</v>
      </c>
      <c r="N250" s="228">
        <f t="shared" si="60"/>
        <v>228.6</v>
      </c>
      <c r="O250" s="217">
        <v>9</v>
      </c>
      <c r="P250" s="67">
        <f t="shared" si="52"/>
        <v>197</v>
      </c>
      <c r="Q250" s="17">
        <f t="shared" si="57"/>
        <v>0.13823272090988625</v>
      </c>
      <c r="R250" s="62">
        <v>269</v>
      </c>
      <c r="S250" s="63">
        <v>0</v>
      </c>
      <c r="T250" s="64">
        <f t="shared" si="53"/>
        <v>206</v>
      </c>
      <c r="U250" s="270">
        <f t="shared" si="58"/>
        <v>0.2342007434944238</v>
      </c>
      <c r="V250" s="65">
        <v>269</v>
      </c>
      <c r="W250" s="66">
        <v>0</v>
      </c>
      <c r="X250" s="67">
        <f t="shared" si="54"/>
        <v>206</v>
      </c>
      <c r="Y250" s="17">
        <f t="shared" si="55"/>
        <v>0.2342007434944238</v>
      </c>
      <c r="Z250" s="62">
        <v>269</v>
      </c>
      <c r="AA250" s="63">
        <v>0</v>
      </c>
      <c r="AB250" s="64">
        <f t="shared" si="56"/>
        <v>206</v>
      </c>
      <c r="AC250" s="15">
        <f t="shared" si="59"/>
        <v>0.2342007434944238</v>
      </c>
    </row>
    <row r="251" spans="1:29" s="5" customFormat="1" ht="12.75" customHeight="1">
      <c r="A251" s="289" t="s">
        <v>70</v>
      </c>
      <c r="B251" s="36" t="s">
        <v>95</v>
      </c>
      <c r="C251" s="4"/>
      <c r="D251" s="44">
        <v>0.3</v>
      </c>
      <c r="E251" s="37" t="s">
        <v>335</v>
      </c>
      <c r="F251" s="75">
        <v>439</v>
      </c>
      <c r="G251" s="75">
        <v>399</v>
      </c>
      <c r="H251" s="85">
        <v>379</v>
      </c>
      <c r="I251" s="120">
        <v>307</v>
      </c>
      <c r="J251" s="120">
        <v>8</v>
      </c>
      <c r="K251" s="191">
        <f t="shared" si="61"/>
        <v>299</v>
      </c>
      <c r="L251" s="203">
        <f t="shared" si="62"/>
        <v>0.25062656641604009</v>
      </c>
      <c r="M251" s="221">
        <v>388</v>
      </c>
      <c r="N251" s="228">
        <f t="shared" si="60"/>
        <v>349.2</v>
      </c>
      <c r="O251" s="217">
        <v>15</v>
      </c>
      <c r="P251" s="67">
        <f t="shared" si="52"/>
        <v>284</v>
      </c>
      <c r="Q251" s="17">
        <f t="shared" si="57"/>
        <v>0.18671248568155782</v>
      </c>
      <c r="R251" s="62">
        <v>399</v>
      </c>
      <c r="S251" s="63">
        <v>0</v>
      </c>
      <c r="T251" s="64">
        <f t="shared" si="53"/>
        <v>299</v>
      </c>
      <c r="U251" s="270">
        <f t="shared" si="58"/>
        <v>0.25062656641604009</v>
      </c>
      <c r="V251" s="65">
        <v>399</v>
      </c>
      <c r="W251" s="66">
        <v>0</v>
      </c>
      <c r="X251" s="67">
        <f t="shared" si="54"/>
        <v>299</v>
      </c>
      <c r="Y251" s="17">
        <f t="shared" si="55"/>
        <v>0.25062656641604009</v>
      </c>
      <c r="Z251" s="221">
        <v>379</v>
      </c>
      <c r="AA251" s="63">
        <v>0</v>
      </c>
      <c r="AB251" s="64">
        <f t="shared" si="56"/>
        <v>299</v>
      </c>
      <c r="AC251" s="15">
        <f t="shared" si="59"/>
        <v>0.21108179419525067</v>
      </c>
    </row>
    <row r="252" spans="1:29" s="5" customFormat="1" ht="12" customHeight="1">
      <c r="A252" s="289" t="s">
        <v>412</v>
      </c>
      <c r="B252" s="36" t="s">
        <v>95</v>
      </c>
      <c r="C252" s="4"/>
      <c r="D252" s="44">
        <v>0.3</v>
      </c>
      <c r="E252" s="37" t="s">
        <v>335</v>
      </c>
      <c r="F252" s="75">
        <v>406</v>
      </c>
      <c r="G252" s="75">
        <v>369</v>
      </c>
      <c r="H252" s="85">
        <v>359</v>
      </c>
      <c r="I252" s="120">
        <v>291</v>
      </c>
      <c r="J252" s="120">
        <v>4</v>
      </c>
      <c r="K252" s="191">
        <f t="shared" si="61"/>
        <v>287</v>
      </c>
      <c r="L252" s="203">
        <f t="shared" si="62"/>
        <v>0.22222222222222221</v>
      </c>
      <c r="M252" s="221">
        <v>366</v>
      </c>
      <c r="N252" s="228">
        <f t="shared" si="60"/>
        <v>329.4</v>
      </c>
      <c r="O252" s="217">
        <v>15</v>
      </c>
      <c r="P252" s="67">
        <f t="shared" si="52"/>
        <v>272</v>
      </c>
      <c r="Q252" s="17">
        <f t="shared" si="57"/>
        <v>0.17425622343655126</v>
      </c>
      <c r="R252" s="62">
        <v>369</v>
      </c>
      <c r="S252" s="63">
        <v>0</v>
      </c>
      <c r="T252" s="64">
        <f t="shared" si="53"/>
        <v>287</v>
      </c>
      <c r="U252" s="270">
        <f t="shared" si="58"/>
        <v>0.22222222222222221</v>
      </c>
      <c r="V252" s="65">
        <v>369</v>
      </c>
      <c r="W252" s="66">
        <v>0</v>
      </c>
      <c r="X252" s="67">
        <f t="shared" si="54"/>
        <v>287</v>
      </c>
      <c r="Y252" s="17">
        <f t="shared" si="55"/>
        <v>0.22222222222222221</v>
      </c>
      <c r="Z252" s="62">
        <v>369</v>
      </c>
      <c r="AA252" s="63">
        <v>0</v>
      </c>
      <c r="AB252" s="64">
        <f t="shared" si="56"/>
        <v>287</v>
      </c>
      <c r="AC252" s="15">
        <f t="shared" si="59"/>
        <v>0.22222222222222221</v>
      </c>
    </row>
    <row r="253" spans="1:29" s="5" customFormat="1" ht="12.75" customHeight="1">
      <c r="A253" s="289" t="s">
        <v>39</v>
      </c>
      <c r="B253" s="36" t="s">
        <v>95</v>
      </c>
      <c r="C253" s="163"/>
      <c r="D253" s="44">
        <v>0.3</v>
      </c>
      <c r="E253" s="37" t="s">
        <v>336</v>
      </c>
      <c r="F253" s="75">
        <v>527</v>
      </c>
      <c r="G253" s="75">
        <v>479</v>
      </c>
      <c r="H253" s="85">
        <v>429</v>
      </c>
      <c r="I253" s="120">
        <v>349</v>
      </c>
      <c r="J253" s="120">
        <v>9</v>
      </c>
      <c r="K253" s="191">
        <f t="shared" si="61"/>
        <v>340</v>
      </c>
      <c r="L253" s="203">
        <f t="shared" si="62"/>
        <v>0.29018789144050106</v>
      </c>
      <c r="M253" s="65">
        <v>479</v>
      </c>
      <c r="N253" s="224">
        <f t="shared" si="60"/>
        <v>431.1</v>
      </c>
      <c r="O253" s="66">
        <v>0</v>
      </c>
      <c r="P253" s="67">
        <f t="shared" si="52"/>
        <v>340</v>
      </c>
      <c r="Q253" s="17">
        <f t="shared" si="57"/>
        <v>0.21131987937833455</v>
      </c>
      <c r="R253" s="62">
        <v>479</v>
      </c>
      <c r="S253" s="63">
        <v>0</v>
      </c>
      <c r="T253" s="64">
        <f t="shared" si="53"/>
        <v>340</v>
      </c>
      <c r="U253" s="270">
        <f t="shared" si="58"/>
        <v>0.29018789144050106</v>
      </c>
      <c r="V253" s="65">
        <v>479</v>
      </c>
      <c r="W253" s="66">
        <v>0</v>
      </c>
      <c r="X253" s="67">
        <f t="shared" si="54"/>
        <v>340</v>
      </c>
      <c r="Y253" s="17">
        <f t="shared" si="55"/>
        <v>0.29018789144050106</v>
      </c>
      <c r="Z253" s="62">
        <v>479</v>
      </c>
      <c r="AA253" s="63">
        <v>0</v>
      </c>
      <c r="AB253" s="64">
        <f t="shared" si="56"/>
        <v>340</v>
      </c>
      <c r="AC253" s="15">
        <f t="shared" si="59"/>
        <v>0.29018789144050106</v>
      </c>
    </row>
    <row r="254" spans="1:29" s="5" customFormat="1" ht="12.75" customHeight="1">
      <c r="A254" s="289" t="s">
        <v>413</v>
      </c>
      <c r="B254" s="36" t="s">
        <v>95</v>
      </c>
      <c r="C254" s="163"/>
      <c r="D254" s="44">
        <v>0.3</v>
      </c>
      <c r="E254" s="37" t="s">
        <v>336</v>
      </c>
      <c r="F254" s="75">
        <v>505</v>
      </c>
      <c r="G254" s="75">
        <v>459</v>
      </c>
      <c r="H254" s="85">
        <v>409</v>
      </c>
      <c r="I254" s="120">
        <v>333</v>
      </c>
      <c r="J254" s="120">
        <v>5</v>
      </c>
      <c r="K254" s="191">
        <f t="shared" si="61"/>
        <v>328</v>
      </c>
      <c r="L254" s="203">
        <f t="shared" si="62"/>
        <v>0.28540305010893247</v>
      </c>
      <c r="M254" s="65">
        <v>459</v>
      </c>
      <c r="N254" s="224">
        <f t="shared" si="60"/>
        <v>413.1</v>
      </c>
      <c r="O254" s="66">
        <v>0</v>
      </c>
      <c r="P254" s="67">
        <f t="shared" si="52"/>
        <v>328</v>
      </c>
      <c r="Q254" s="17">
        <f t="shared" si="57"/>
        <v>0.20600338900992501</v>
      </c>
      <c r="R254" s="62">
        <v>459</v>
      </c>
      <c r="S254" s="63">
        <v>0</v>
      </c>
      <c r="T254" s="64">
        <f t="shared" si="53"/>
        <v>328</v>
      </c>
      <c r="U254" s="270">
        <f t="shared" si="58"/>
        <v>0.28540305010893247</v>
      </c>
      <c r="V254" s="65">
        <v>459</v>
      </c>
      <c r="W254" s="66">
        <v>0</v>
      </c>
      <c r="X254" s="67">
        <f t="shared" si="54"/>
        <v>328</v>
      </c>
      <c r="Y254" s="17">
        <f t="shared" si="55"/>
        <v>0.28540305010893247</v>
      </c>
      <c r="Z254" s="62">
        <v>459</v>
      </c>
      <c r="AA254" s="63">
        <v>0</v>
      </c>
      <c r="AB254" s="64">
        <f t="shared" si="56"/>
        <v>328</v>
      </c>
      <c r="AC254" s="15">
        <f t="shared" si="59"/>
        <v>0.28540305010893247</v>
      </c>
    </row>
    <row r="255" spans="1:29" s="5" customFormat="1" ht="12.75" customHeight="1">
      <c r="A255" s="289" t="s">
        <v>43</v>
      </c>
      <c r="B255" s="36" t="s">
        <v>95</v>
      </c>
      <c r="C255" s="4"/>
      <c r="D255" s="44">
        <v>0.3</v>
      </c>
      <c r="E255" s="37" t="s">
        <v>337</v>
      </c>
      <c r="F255" s="75">
        <v>714</v>
      </c>
      <c r="G255" s="75">
        <v>649</v>
      </c>
      <c r="H255" s="85">
        <v>549</v>
      </c>
      <c r="I255" s="120">
        <v>432</v>
      </c>
      <c r="J255" s="120">
        <v>0</v>
      </c>
      <c r="K255" s="191">
        <f t="shared" si="61"/>
        <v>432</v>
      </c>
      <c r="L255" s="203">
        <f t="shared" si="62"/>
        <v>0.33436055469953774</v>
      </c>
      <c r="M255" s="65">
        <v>649</v>
      </c>
      <c r="N255" s="224">
        <f t="shared" si="60"/>
        <v>584.1</v>
      </c>
      <c r="O255" s="66">
        <v>0</v>
      </c>
      <c r="P255" s="67">
        <f t="shared" si="52"/>
        <v>432</v>
      </c>
      <c r="Q255" s="17">
        <f t="shared" si="57"/>
        <v>0.26040061633281975</v>
      </c>
      <c r="R255" s="62">
        <v>649</v>
      </c>
      <c r="S255" s="63">
        <v>0</v>
      </c>
      <c r="T255" s="64">
        <f t="shared" si="53"/>
        <v>432</v>
      </c>
      <c r="U255" s="270">
        <f t="shared" si="58"/>
        <v>0.33436055469953774</v>
      </c>
      <c r="V255" s="65">
        <v>649</v>
      </c>
      <c r="W255" s="66">
        <v>0</v>
      </c>
      <c r="X255" s="67">
        <f t="shared" si="54"/>
        <v>432</v>
      </c>
      <c r="Y255" s="17">
        <f t="shared" si="55"/>
        <v>0.33436055469953774</v>
      </c>
      <c r="Z255" s="62">
        <v>649</v>
      </c>
      <c r="AA255" s="63">
        <v>0</v>
      </c>
      <c r="AB255" s="64">
        <f t="shared" si="56"/>
        <v>432</v>
      </c>
      <c r="AC255" s="15">
        <f t="shared" si="59"/>
        <v>0.33436055469953774</v>
      </c>
    </row>
    <row r="256" spans="1:29" s="5" customFormat="1" ht="12.75" customHeight="1" thickBot="1">
      <c r="A256" s="290" t="s">
        <v>38</v>
      </c>
      <c r="B256" s="35" t="s">
        <v>95</v>
      </c>
      <c r="C256" s="8"/>
      <c r="D256" s="45">
        <v>0.3</v>
      </c>
      <c r="E256" s="2" t="s">
        <v>336</v>
      </c>
      <c r="F256" s="76">
        <v>527</v>
      </c>
      <c r="G256" s="76">
        <v>479</v>
      </c>
      <c r="H256" s="86">
        <v>429</v>
      </c>
      <c r="I256" s="121">
        <v>348</v>
      </c>
      <c r="J256" s="121">
        <v>2</v>
      </c>
      <c r="K256" s="192">
        <f t="shared" si="61"/>
        <v>346</v>
      </c>
      <c r="L256" s="204">
        <f t="shared" si="62"/>
        <v>0.27766179540709812</v>
      </c>
      <c r="M256" s="72">
        <v>479</v>
      </c>
      <c r="N256" s="225">
        <f t="shared" si="60"/>
        <v>431.1</v>
      </c>
      <c r="O256" s="73">
        <v>0</v>
      </c>
      <c r="P256" s="74">
        <f t="shared" si="52"/>
        <v>346</v>
      </c>
      <c r="Q256" s="18">
        <f t="shared" si="57"/>
        <v>0.19740199489677573</v>
      </c>
      <c r="R256" s="69">
        <v>479</v>
      </c>
      <c r="S256" s="70">
        <v>0</v>
      </c>
      <c r="T256" s="71">
        <f t="shared" si="53"/>
        <v>346</v>
      </c>
      <c r="U256" s="272">
        <f t="shared" si="58"/>
        <v>0.27766179540709812</v>
      </c>
      <c r="V256" s="72">
        <v>479</v>
      </c>
      <c r="W256" s="73">
        <v>0</v>
      </c>
      <c r="X256" s="74">
        <f t="shared" si="54"/>
        <v>346</v>
      </c>
      <c r="Y256" s="18">
        <f t="shared" si="55"/>
        <v>0.27766179540709812</v>
      </c>
      <c r="Z256" s="69">
        <v>479</v>
      </c>
      <c r="AA256" s="70">
        <v>0</v>
      </c>
      <c r="AB256" s="71">
        <f t="shared" si="56"/>
        <v>346</v>
      </c>
      <c r="AC256" s="16">
        <f t="shared" si="59"/>
        <v>0.27766179540709812</v>
      </c>
    </row>
    <row r="257" spans="1:29" s="5" customFormat="1" ht="12.75" customHeight="1">
      <c r="A257" s="291" t="s">
        <v>72</v>
      </c>
      <c r="B257" s="33" t="s">
        <v>112</v>
      </c>
      <c r="C257" s="6"/>
      <c r="D257" s="46">
        <v>0.22</v>
      </c>
      <c r="E257" s="7" t="s">
        <v>105</v>
      </c>
      <c r="F257" s="77">
        <v>285</v>
      </c>
      <c r="G257" s="77">
        <v>259</v>
      </c>
      <c r="H257" s="84">
        <v>0</v>
      </c>
      <c r="I257" s="122">
        <v>195</v>
      </c>
      <c r="J257" s="122">
        <v>0</v>
      </c>
      <c r="K257" s="193">
        <f t="shared" si="61"/>
        <v>195</v>
      </c>
      <c r="L257" s="205">
        <f t="shared" si="62"/>
        <v>0.24710424710424711</v>
      </c>
      <c r="M257" s="222">
        <v>254</v>
      </c>
      <c r="N257" s="229">
        <f t="shared" si="60"/>
        <v>228.6</v>
      </c>
      <c r="O257" s="216">
        <v>3</v>
      </c>
      <c r="P257" s="98">
        <f t="shared" si="52"/>
        <v>192</v>
      </c>
      <c r="Q257" s="19">
        <f t="shared" si="57"/>
        <v>0.1601049868766404</v>
      </c>
      <c r="R257" s="93">
        <v>259</v>
      </c>
      <c r="S257" s="94">
        <v>0</v>
      </c>
      <c r="T257" s="97">
        <f t="shared" si="53"/>
        <v>195</v>
      </c>
      <c r="U257" s="273">
        <f t="shared" si="58"/>
        <v>0.24710424710424711</v>
      </c>
      <c r="V257" s="95">
        <v>259</v>
      </c>
      <c r="W257" s="96">
        <v>0</v>
      </c>
      <c r="X257" s="98">
        <f t="shared" si="54"/>
        <v>195</v>
      </c>
      <c r="Y257" s="19">
        <f t="shared" si="55"/>
        <v>0.24710424710424711</v>
      </c>
      <c r="Z257" s="93">
        <v>259</v>
      </c>
      <c r="AA257" s="94">
        <v>0</v>
      </c>
      <c r="AB257" s="97">
        <f t="shared" si="56"/>
        <v>195</v>
      </c>
      <c r="AC257" s="14">
        <f t="shared" si="59"/>
        <v>0.24710424710424711</v>
      </c>
    </row>
    <row r="258" spans="1:29" s="5" customFormat="1" ht="12.75" customHeight="1" thickBot="1">
      <c r="A258" s="293" t="s">
        <v>71</v>
      </c>
      <c r="B258" s="144" t="s">
        <v>112</v>
      </c>
      <c r="C258" s="137"/>
      <c r="D258" s="145">
        <v>0.22</v>
      </c>
      <c r="E258" s="138" t="s">
        <v>105</v>
      </c>
      <c r="F258" s="243">
        <v>263</v>
      </c>
      <c r="G258" s="243">
        <v>239</v>
      </c>
      <c r="H258" s="245">
        <v>0</v>
      </c>
      <c r="I258" s="246">
        <v>180</v>
      </c>
      <c r="J258" s="246">
        <v>0</v>
      </c>
      <c r="K258" s="194">
        <f t="shared" si="61"/>
        <v>180</v>
      </c>
      <c r="L258" s="213">
        <f t="shared" si="62"/>
        <v>0.24686192468619247</v>
      </c>
      <c r="M258" s="238">
        <v>232</v>
      </c>
      <c r="N258" s="258">
        <f t="shared" si="60"/>
        <v>208.8</v>
      </c>
      <c r="O258" s="239">
        <v>5</v>
      </c>
      <c r="P258" s="232">
        <f t="shared" si="52"/>
        <v>175</v>
      </c>
      <c r="Q258" s="233">
        <f t="shared" si="57"/>
        <v>0.16187739463601536</v>
      </c>
      <c r="R258" s="238">
        <v>209</v>
      </c>
      <c r="S258" s="239">
        <v>5</v>
      </c>
      <c r="T258" s="236">
        <f t="shared" si="53"/>
        <v>175</v>
      </c>
      <c r="U258" s="274">
        <f t="shared" si="58"/>
        <v>0.16267942583732056</v>
      </c>
      <c r="V258" s="230">
        <v>239</v>
      </c>
      <c r="W258" s="231">
        <v>0</v>
      </c>
      <c r="X258" s="232">
        <f t="shared" si="54"/>
        <v>180</v>
      </c>
      <c r="Y258" s="233">
        <f t="shared" si="55"/>
        <v>0.24686192468619247</v>
      </c>
      <c r="Z258" s="234">
        <v>239</v>
      </c>
      <c r="AA258" s="235">
        <v>0</v>
      </c>
      <c r="AB258" s="236">
        <f t="shared" si="56"/>
        <v>180</v>
      </c>
      <c r="AC258" s="237">
        <f t="shared" si="59"/>
        <v>0.24686192468619247</v>
      </c>
    </row>
    <row r="259" spans="1:29" s="5" customFormat="1" ht="12.75" customHeight="1">
      <c r="A259" s="301" t="s">
        <v>19</v>
      </c>
      <c r="B259" s="123" t="s">
        <v>84</v>
      </c>
      <c r="C259" s="124"/>
      <c r="D259" s="125" t="s">
        <v>361</v>
      </c>
      <c r="E259" s="126" t="s">
        <v>131</v>
      </c>
      <c r="F259" s="153">
        <v>54</v>
      </c>
      <c r="G259" s="153">
        <v>49</v>
      </c>
      <c r="H259" s="188">
        <v>0</v>
      </c>
      <c r="I259" s="134">
        <v>37</v>
      </c>
      <c r="J259" s="134">
        <v>0</v>
      </c>
      <c r="K259" s="190">
        <f t="shared" si="61"/>
        <v>37</v>
      </c>
      <c r="L259" s="206">
        <f t="shared" si="62"/>
        <v>0.24489795918367346</v>
      </c>
      <c r="M259" s="159">
        <v>0</v>
      </c>
      <c r="N259" s="223">
        <f t="shared" si="60"/>
        <v>0</v>
      </c>
      <c r="O259" s="160">
        <v>0</v>
      </c>
      <c r="P259" s="161">
        <f t="shared" si="52"/>
        <v>37</v>
      </c>
      <c r="Q259" s="162"/>
      <c r="R259" s="155">
        <v>49</v>
      </c>
      <c r="S259" s="156">
        <v>0</v>
      </c>
      <c r="T259" s="157">
        <f t="shared" si="53"/>
        <v>37</v>
      </c>
      <c r="U259" s="271"/>
      <c r="V259" s="159">
        <v>49</v>
      </c>
      <c r="W259" s="160">
        <v>0</v>
      </c>
      <c r="X259" s="161">
        <f t="shared" si="54"/>
        <v>37</v>
      </c>
      <c r="Y259" s="162"/>
      <c r="Z259" s="155">
        <v>49</v>
      </c>
      <c r="AA259" s="156">
        <v>0</v>
      </c>
      <c r="AB259" s="157">
        <f t="shared" si="56"/>
        <v>37</v>
      </c>
      <c r="AC259" s="158"/>
    </row>
    <row r="260" spans="1:29" s="5" customFormat="1" ht="12.75" customHeight="1">
      <c r="A260" s="289" t="s">
        <v>15</v>
      </c>
      <c r="B260" s="36" t="s">
        <v>84</v>
      </c>
      <c r="C260" s="4"/>
      <c r="D260" s="44" t="s">
        <v>361</v>
      </c>
      <c r="E260" s="37" t="s">
        <v>129</v>
      </c>
      <c r="F260" s="75">
        <v>54</v>
      </c>
      <c r="G260" s="75">
        <v>49</v>
      </c>
      <c r="H260" s="85">
        <v>0</v>
      </c>
      <c r="I260" s="120">
        <v>37</v>
      </c>
      <c r="J260" s="120">
        <v>0</v>
      </c>
      <c r="K260" s="191">
        <f t="shared" si="61"/>
        <v>37</v>
      </c>
      <c r="L260" s="203">
        <f t="shared" si="62"/>
        <v>0.24489795918367346</v>
      </c>
      <c r="M260" s="65">
        <v>0</v>
      </c>
      <c r="N260" s="224">
        <f t="shared" si="60"/>
        <v>0</v>
      </c>
      <c r="O260" s="66">
        <v>0</v>
      </c>
      <c r="P260" s="67">
        <f t="shared" si="52"/>
        <v>37</v>
      </c>
      <c r="Q260" s="17"/>
      <c r="R260" s="62">
        <v>49</v>
      </c>
      <c r="S260" s="63">
        <v>0</v>
      </c>
      <c r="T260" s="64">
        <f t="shared" si="53"/>
        <v>37</v>
      </c>
      <c r="U260" s="270"/>
      <c r="V260" s="65">
        <v>49</v>
      </c>
      <c r="W260" s="66">
        <v>0</v>
      </c>
      <c r="X260" s="67">
        <f t="shared" si="54"/>
        <v>37</v>
      </c>
      <c r="Y260" s="17"/>
      <c r="Z260" s="62">
        <v>49</v>
      </c>
      <c r="AA260" s="63">
        <v>0</v>
      </c>
      <c r="AB260" s="64">
        <f t="shared" si="56"/>
        <v>37</v>
      </c>
      <c r="AC260" s="15"/>
    </row>
    <row r="261" spans="1:29" s="5" customFormat="1" ht="12.75" customHeight="1">
      <c r="A261" s="289" t="s">
        <v>16</v>
      </c>
      <c r="B261" s="36" t="s">
        <v>84</v>
      </c>
      <c r="C261" s="4"/>
      <c r="D261" s="44" t="s">
        <v>361</v>
      </c>
      <c r="E261" s="37" t="s">
        <v>130</v>
      </c>
      <c r="F261" s="75">
        <v>54</v>
      </c>
      <c r="G261" s="75">
        <v>49</v>
      </c>
      <c r="H261" s="85">
        <v>0</v>
      </c>
      <c r="I261" s="120">
        <v>37</v>
      </c>
      <c r="J261" s="120">
        <v>0</v>
      </c>
      <c r="K261" s="191">
        <f t="shared" si="61"/>
        <v>37</v>
      </c>
      <c r="L261" s="203">
        <f t="shared" si="62"/>
        <v>0.24489795918367346</v>
      </c>
      <c r="M261" s="65">
        <v>0</v>
      </c>
      <c r="N261" s="224">
        <f t="shared" si="60"/>
        <v>0</v>
      </c>
      <c r="O261" s="66">
        <v>0</v>
      </c>
      <c r="P261" s="67">
        <f t="shared" si="52"/>
        <v>37</v>
      </c>
      <c r="Q261" s="17"/>
      <c r="R261" s="62">
        <v>49</v>
      </c>
      <c r="S261" s="63">
        <v>0</v>
      </c>
      <c r="T261" s="64">
        <f t="shared" si="53"/>
        <v>37</v>
      </c>
      <c r="U261" s="270"/>
      <c r="V261" s="65">
        <v>49</v>
      </c>
      <c r="W261" s="66">
        <v>0</v>
      </c>
      <c r="X261" s="67">
        <f t="shared" si="54"/>
        <v>37</v>
      </c>
      <c r="Y261" s="17"/>
      <c r="Z261" s="62">
        <v>49</v>
      </c>
      <c r="AA261" s="63">
        <v>0</v>
      </c>
      <c r="AB261" s="64">
        <f t="shared" si="56"/>
        <v>37</v>
      </c>
      <c r="AC261" s="15"/>
    </row>
    <row r="262" spans="1:29" s="5" customFormat="1" ht="12.75" customHeight="1">
      <c r="A262" s="289" t="s">
        <v>17</v>
      </c>
      <c r="B262" s="36" t="s">
        <v>84</v>
      </c>
      <c r="C262" s="4"/>
      <c r="D262" s="44" t="s">
        <v>361</v>
      </c>
      <c r="E262" s="37" t="s">
        <v>131</v>
      </c>
      <c r="F262" s="75">
        <v>54</v>
      </c>
      <c r="G262" s="75">
        <v>49</v>
      </c>
      <c r="H262" s="85">
        <v>0</v>
      </c>
      <c r="I262" s="120">
        <v>37</v>
      </c>
      <c r="J262" s="120">
        <v>0</v>
      </c>
      <c r="K262" s="191">
        <f t="shared" si="61"/>
        <v>37</v>
      </c>
      <c r="L262" s="203">
        <f t="shared" si="62"/>
        <v>0.24489795918367346</v>
      </c>
      <c r="M262" s="65">
        <v>0</v>
      </c>
      <c r="N262" s="224">
        <f t="shared" si="60"/>
        <v>0</v>
      </c>
      <c r="O262" s="66">
        <v>0</v>
      </c>
      <c r="P262" s="67">
        <f t="shared" ref="P262:P272" si="63">K262-O262</f>
        <v>37</v>
      </c>
      <c r="Q262" s="17"/>
      <c r="R262" s="62">
        <v>49</v>
      </c>
      <c r="S262" s="63">
        <v>0</v>
      </c>
      <c r="T262" s="64">
        <f t="shared" ref="T262:T272" si="64">K262-S262</f>
        <v>37</v>
      </c>
      <c r="U262" s="270"/>
      <c r="V262" s="65">
        <v>49</v>
      </c>
      <c r="W262" s="66">
        <v>0</v>
      </c>
      <c r="X262" s="67">
        <f t="shared" ref="X262:X272" si="65">K262-W262</f>
        <v>37</v>
      </c>
      <c r="Y262" s="17"/>
      <c r="Z262" s="62">
        <v>49</v>
      </c>
      <c r="AA262" s="63">
        <v>0</v>
      </c>
      <c r="AB262" s="64">
        <f t="shared" ref="AB262:AB272" si="66">K262-AA262</f>
        <v>37</v>
      </c>
      <c r="AC262" s="15"/>
    </row>
    <row r="263" spans="1:29" s="5" customFormat="1" ht="12.75" customHeight="1" thickBot="1">
      <c r="A263" s="290" t="s">
        <v>18</v>
      </c>
      <c r="B263" s="35" t="s">
        <v>84</v>
      </c>
      <c r="C263" s="8"/>
      <c r="D263" s="45" t="s">
        <v>361</v>
      </c>
      <c r="E263" s="2" t="s">
        <v>131</v>
      </c>
      <c r="F263" s="76">
        <v>54</v>
      </c>
      <c r="G263" s="76">
        <v>49</v>
      </c>
      <c r="H263" s="86">
        <v>0</v>
      </c>
      <c r="I263" s="121">
        <v>37</v>
      </c>
      <c r="J263" s="121">
        <v>0</v>
      </c>
      <c r="K263" s="192">
        <f t="shared" si="61"/>
        <v>37</v>
      </c>
      <c r="L263" s="204">
        <f t="shared" si="62"/>
        <v>0.24489795918367346</v>
      </c>
      <c r="M263" s="72">
        <v>0</v>
      </c>
      <c r="N263" s="225">
        <f t="shared" si="60"/>
        <v>0</v>
      </c>
      <c r="O263" s="73">
        <v>0</v>
      </c>
      <c r="P263" s="74">
        <f t="shared" si="63"/>
        <v>37</v>
      </c>
      <c r="Q263" s="18"/>
      <c r="R263" s="69">
        <v>49</v>
      </c>
      <c r="S263" s="70">
        <v>0</v>
      </c>
      <c r="T263" s="71">
        <f t="shared" si="64"/>
        <v>37</v>
      </c>
      <c r="U263" s="272"/>
      <c r="V263" s="72">
        <v>49</v>
      </c>
      <c r="W263" s="73">
        <v>0</v>
      </c>
      <c r="X263" s="74">
        <f t="shared" si="65"/>
        <v>37</v>
      </c>
      <c r="Y263" s="18"/>
      <c r="Z263" s="69">
        <v>49</v>
      </c>
      <c r="AA263" s="70">
        <v>0</v>
      </c>
      <c r="AB263" s="71">
        <f t="shared" si="66"/>
        <v>37</v>
      </c>
      <c r="AC263" s="16"/>
    </row>
    <row r="264" spans="1:29" s="5" customFormat="1" ht="12.75" customHeight="1" thickBot="1">
      <c r="A264" s="303" t="s">
        <v>20</v>
      </c>
      <c r="B264" s="100" t="s">
        <v>84</v>
      </c>
      <c r="C264" s="99"/>
      <c r="D264" s="101" t="s">
        <v>361</v>
      </c>
      <c r="E264" s="102" t="s">
        <v>76</v>
      </c>
      <c r="F264" s="107">
        <v>28</v>
      </c>
      <c r="G264" s="107">
        <v>25</v>
      </c>
      <c r="H264" s="189">
        <v>0</v>
      </c>
      <c r="I264" s="136">
        <v>19</v>
      </c>
      <c r="J264" s="136">
        <v>0</v>
      </c>
      <c r="K264" s="196">
        <f t="shared" si="61"/>
        <v>19</v>
      </c>
      <c r="L264" s="214">
        <f t="shared" si="62"/>
        <v>0.24</v>
      </c>
      <c r="M264" s="114">
        <v>0</v>
      </c>
      <c r="N264" s="260">
        <f t="shared" si="60"/>
        <v>0</v>
      </c>
      <c r="O264" s="105">
        <v>0</v>
      </c>
      <c r="P264" s="106">
        <f t="shared" si="63"/>
        <v>19</v>
      </c>
      <c r="Q264" s="115"/>
      <c r="R264" s="112">
        <v>25</v>
      </c>
      <c r="S264" s="103">
        <v>0</v>
      </c>
      <c r="T264" s="104">
        <f t="shared" si="64"/>
        <v>19</v>
      </c>
      <c r="U264" s="278"/>
      <c r="V264" s="114">
        <v>25</v>
      </c>
      <c r="W264" s="105">
        <v>0</v>
      </c>
      <c r="X264" s="106">
        <f t="shared" si="65"/>
        <v>19</v>
      </c>
      <c r="Y264" s="115"/>
      <c r="Z264" s="112">
        <v>25</v>
      </c>
      <c r="AA264" s="103">
        <v>0</v>
      </c>
      <c r="AB264" s="104">
        <f t="shared" si="66"/>
        <v>19</v>
      </c>
      <c r="AC264" s="113"/>
    </row>
    <row r="265" spans="1:29" s="5" customFormat="1" ht="12.75" customHeight="1" thickBot="1">
      <c r="A265" s="303" t="s">
        <v>141</v>
      </c>
      <c r="B265" s="100" t="s">
        <v>84</v>
      </c>
      <c r="C265" s="99"/>
      <c r="D265" s="101" t="s">
        <v>361</v>
      </c>
      <c r="E265" s="102" t="s">
        <v>203</v>
      </c>
      <c r="F265" s="107">
        <v>164</v>
      </c>
      <c r="G265" s="107">
        <v>149</v>
      </c>
      <c r="H265" s="189">
        <v>0</v>
      </c>
      <c r="I265" s="136">
        <v>117</v>
      </c>
      <c r="J265" s="136">
        <v>0</v>
      </c>
      <c r="K265" s="196">
        <f t="shared" si="61"/>
        <v>117</v>
      </c>
      <c r="L265" s="214">
        <f t="shared" si="62"/>
        <v>0.21476510067114093</v>
      </c>
      <c r="M265" s="114">
        <v>149</v>
      </c>
      <c r="N265" s="260">
        <f t="shared" si="60"/>
        <v>134.1</v>
      </c>
      <c r="O265" s="105">
        <v>0</v>
      </c>
      <c r="P265" s="106">
        <f t="shared" si="63"/>
        <v>117</v>
      </c>
      <c r="Q265" s="115">
        <f t="shared" ref="Q265:Q272" si="67">(N265-P265)/N265</f>
        <v>0.12751677852348989</v>
      </c>
      <c r="R265" s="112">
        <v>149</v>
      </c>
      <c r="S265" s="103">
        <v>0</v>
      </c>
      <c r="T265" s="104">
        <f t="shared" si="64"/>
        <v>117</v>
      </c>
      <c r="U265" s="278">
        <f t="shared" ref="U265:U272" si="68">(R265-T265)/R265</f>
        <v>0.21476510067114093</v>
      </c>
      <c r="V265" s="114">
        <v>149</v>
      </c>
      <c r="W265" s="105">
        <v>0</v>
      </c>
      <c r="X265" s="106">
        <f t="shared" si="65"/>
        <v>117</v>
      </c>
      <c r="Y265" s="115">
        <f t="shared" ref="Y265:Y272" si="69">(V265-X265)/V265</f>
        <v>0.21476510067114093</v>
      </c>
      <c r="Z265" s="112">
        <v>149</v>
      </c>
      <c r="AA265" s="103">
        <v>0</v>
      </c>
      <c r="AB265" s="104">
        <f t="shared" si="66"/>
        <v>117</v>
      </c>
      <c r="AC265" s="113">
        <f t="shared" ref="AC265:AC272" si="70">(Z265-AB265)/Z265</f>
        <v>0.21476510067114093</v>
      </c>
    </row>
    <row r="266" spans="1:29" s="5" customFormat="1" ht="12.75" customHeight="1">
      <c r="A266" s="291" t="s">
        <v>136</v>
      </c>
      <c r="B266" s="33" t="s">
        <v>84</v>
      </c>
      <c r="C266" s="6"/>
      <c r="D266" s="46">
        <v>0.1</v>
      </c>
      <c r="E266" s="7" t="s">
        <v>106</v>
      </c>
      <c r="F266" s="77">
        <v>307</v>
      </c>
      <c r="G266" s="77">
        <v>279</v>
      </c>
      <c r="H266" s="84">
        <v>0</v>
      </c>
      <c r="I266" s="122">
        <v>214</v>
      </c>
      <c r="J266" s="122">
        <v>0</v>
      </c>
      <c r="K266" s="193">
        <f t="shared" si="61"/>
        <v>214</v>
      </c>
      <c r="L266" s="205">
        <f t="shared" si="62"/>
        <v>0.23297491039426524</v>
      </c>
      <c r="M266" s="95">
        <v>279</v>
      </c>
      <c r="N266" s="226">
        <f t="shared" si="60"/>
        <v>251.1</v>
      </c>
      <c r="O266" s="96">
        <v>0</v>
      </c>
      <c r="P266" s="98">
        <f t="shared" si="63"/>
        <v>214</v>
      </c>
      <c r="Q266" s="19">
        <f t="shared" si="67"/>
        <v>0.14774990043807246</v>
      </c>
      <c r="R266" s="93">
        <v>279</v>
      </c>
      <c r="S266" s="94">
        <v>0</v>
      </c>
      <c r="T266" s="97">
        <f t="shared" si="64"/>
        <v>214</v>
      </c>
      <c r="U266" s="273">
        <f t="shared" si="68"/>
        <v>0.23297491039426524</v>
      </c>
      <c r="V266" s="95">
        <v>279</v>
      </c>
      <c r="W266" s="96">
        <v>0</v>
      </c>
      <c r="X266" s="98">
        <f t="shared" si="65"/>
        <v>214</v>
      </c>
      <c r="Y266" s="19">
        <f t="shared" si="69"/>
        <v>0.23297491039426524</v>
      </c>
      <c r="Z266" s="93">
        <v>279</v>
      </c>
      <c r="AA266" s="94">
        <v>0</v>
      </c>
      <c r="AB266" s="97">
        <f t="shared" si="66"/>
        <v>214</v>
      </c>
      <c r="AC266" s="14">
        <f t="shared" si="70"/>
        <v>0.23297491039426524</v>
      </c>
    </row>
    <row r="267" spans="1:29" s="5" customFormat="1" ht="12.75" customHeight="1" thickBot="1">
      <c r="A267" s="290" t="s">
        <v>135</v>
      </c>
      <c r="B267" s="35" t="s">
        <v>84</v>
      </c>
      <c r="C267" s="8"/>
      <c r="D267" s="45">
        <v>0.1</v>
      </c>
      <c r="E267" s="2" t="s">
        <v>106</v>
      </c>
      <c r="F267" s="76">
        <v>285</v>
      </c>
      <c r="G267" s="76">
        <v>259</v>
      </c>
      <c r="H267" s="86">
        <v>0</v>
      </c>
      <c r="I267" s="121">
        <v>199</v>
      </c>
      <c r="J267" s="121">
        <v>0</v>
      </c>
      <c r="K267" s="192">
        <f t="shared" si="61"/>
        <v>199</v>
      </c>
      <c r="L267" s="204">
        <f t="shared" si="62"/>
        <v>0.23166023166023167</v>
      </c>
      <c r="M267" s="72">
        <v>259</v>
      </c>
      <c r="N267" s="225">
        <f t="shared" si="60"/>
        <v>233.1</v>
      </c>
      <c r="O267" s="73">
        <v>0</v>
      </c>
      <c r="P267" s="74">
        <f t="shared" si="63"/>
        <v>199</v>
      </c>
      <c r="Q267" s="18">
        <f t="shared" si="67"/>
        <v>0.14628914628914627</v>
      </c>
      <c r="R267" s="69">
        <v>259</v>
      </c>
      <c r="S267" s="70">
        <v>0</v>
      </c>
      <c r="T267" s="71">
        <f t="shared" si="64"/>
        <v>199</v>
      </c>
      <c r="U267" s="272">
        <f t="shared" si="68"/>
        <v>0.23166023166023167</v>
      </c>
      <c r="V267" s="72">
        <v>259</v>
      </c>
      <c r="W267" s="73">
        <v>0</v>
      </c>
      <c r="X267" s="74">
        <f t="shared" si="65"/>
        <v>199</v>
      </c>
      <c r="Y267" s="18">
        <f t="shared" si="69"/>
        <v>0.23166023166023167</v>
      </c>
      <c r="Z267" s="69">
        <v>259</v>
      </c>
      <c r="AA267" s="70">
        <v>0</v>
      </c>
      <c r="AB267" s="71">
        <f t="shared" si="66"/>
        <v>199</v>
      </c>
      <c r="AC267" s="16">
        <f t="shared" si="70"/>
        <v>0.23166023166023167</v>
      </c>
    </row>
    <row r="268" spans="1:29" s="5" customFormat="1" ht="12.75" customHeight="1">
      <c r="A268" s="291" t="s">
        <v>60</v>
      </c>
      <c r="B268" s="33" t="s">
        <v>84</v>
      </c>
      <c r="C268" s="6"/>
      <c r="D268" s="46" t="s">
        <v>361</v>
      </c>
      <c r="E268" s="7" t="s">
        <v>108</v>
      </c>
      <c r="F268" s="77">
        <v>39</v>
      </c>
      <c r="G268" s="77">
        <v>35</v>
      </c>
      <c r="H268" s="84">
        <v>0</v>
      </c>
      <c r="I268" s="122">
        <v>27</v>
      </c>
      <c r="J268" s="122">
        <v>0</v>
      </c>
      <c r="K268" s="193">
        <f t="shared" si="61"/>
        <v>27</v>
      </c>
      <c r="L268" s="205">
        <f t="shared" si="62"/>
        <v>0.22857142857142856</v>
      </c>
      <c r="M268" s="95">
        <v>35</v>
      </c>
      <c r="N268" s="226">
        <f t="shared" si="60"/>
        <v>31.5</v>
      </c>
      <c r="O268" s="96">
        <v>0</v>
      </c>
      <c r="P268" s="98">
        <f t="shared" si="63"/>
        <v>27</v>
      </c>
      <c r="Q268" s="19">
        <f t="shared" si="67"/>
        <v>0.14285714285714285</v>
      </c>
      <c r="R268" s="93">
        <v>35</v>
      </c>
      <c r="S268" s="94">
        <v>0</v>
      </c>
      <c r="T268" s="97">
        <f t="shared" si="64"/>
        <v>27</v>
      </c>
      <c r="U268" s="273">
        <f t="shared" si="68"/>
        <v>0.22857142857142856</v>
      </c>
      <c r="V268" s="95">
        <v>35</v>
      </c>
      <c r="W268" s="96">
        <v>0</v>
      </c>
      <c r="X268" s="98">
        <f t="shared" si="65"/>
        <v>27</v>
      </c>
      <c r="Y268" s="19">
        <f t="shared" si="69"/>
        <v>0.22857142857142856</v>
      </c>
      <c r="Z268" s="93">
        <v>35</v>
      </c>
      <c r="AA268" s="94">
        <v>0</v>
      </c>
      <c r="AB268" s="97">
        <f t="shared" si="66"/>
        <v>27</v>
      </c>
      <c r="AC268" s="14">
        <f t="shared" si="70"/>
        <v>0.22857142857142856</v>
      </c>
    </row>
    <row r="269" spans="1:29" s="5" customFormat="1" ht="12.75" customHeight="1">
      <c r="A269" s="289" t="s">
        <v>62</v>
      </c>
      <c r="B269" s="36" t="s">
        <v>84</v>
      </c>
      <c r="C269" s="4"/>
      <c r="D269" s="44" t="s">
        <v>361</v>
      </c>
      <c r="E269" s="37" t="s">
        <v>109</v>
      </c>
      <c r="F269" s="75">
        <v>44</v>
      </c>
      <c r="G269" s="75">
        <v>40</v>
      </c>
      <c r="H269" s="85">
        <v>0</v>
      </c>
      <c r="I269" s="120">
        <v>31</v>
      </c>
      <c r="J269" s="120">
        <v>0</v>
      </c>
      <c r="K269" s="191">
        <f t="shared" si="61"/>
        <v>31</v>
      </c>
      <c r="L269" s="203">
        <f t="shared" si="62"/>
        <v>0.22500000000000001</v>
      </c>
      <c r="M269" s="65">
        <v>40</v>
      </c>
      <c r="N269" s="224">
        <f t="shared" si="60"/>
        <v>36</v>
      </c>
      <c r="O269" s="66">
        <v>0</v>
      </c>
      <c r="P269" s="67">
        <f t="shared" si="63"/>
        <v>31</v>
      </c>
      <c r="Q269" s="17">
        <f t="shared" si="67"/>
        <v>0.1388888888888889</v>
      </c>
      <c r="R269" s="62">
        <v>40</v>
      </c>
      <c r="S269" s="63">
        <v>0</v>
      </c>
      <c r="T269" s="64">
        <f t="shared" si="64"/>
        <v>31</v>
      </c>
      <c r="U269" s="270">
        <f t="shared" si="68"/>
        <v>0.22500000000000001</v>
      </c>
      <c r="V269" s="65">
        <v>40</v>
      </c>
      <c r="W269" s="66">
        <v>0</v>
      </c>
      <c r="X269" s="67">
        <f t="shared" si="65"/>
        <v>31</v>
      </c>
      <c r="Y269" s="17">
        <f t="shared" si="69"/>
        <v>0.22500000000000001</v>
      </c>
      <c r="Z269" s="62">
        <v>40</v>
      </c>
      <c r="AA269" s="63">
        <v>0</v>
      </c>
      <c r="AB269" s="64">
        <f t="shared" si="66"/>
        <v>31</v>
      </c>
      <c r="AC269" s="15">
        <f t="shared" si="70"/>
        <v>0.22500000000000001</v>
      </c>
    </row>
    <row r="270" spans="1:29" s="5" customFormat="1" ht="12.75" customHeight="1">
      <c r="A270" s="289" t="s">
        <v>61</v>
      </c>
      <c r="B270" s="36" t="s">
        <v>84</v>
      </c>
      <c r="C270" s="4"/>
      <c r="D270" s="44" t="s">
        <v>361</v>
      </c>
      <c r="E270" s="37" t="s">
        <v>107</v>
      </c>
      <c r="F270" s="75">
        <v>39</v>
      </c>
      <c r="G270" s="75">
        <v>35</v>
      </c>
      <c r="H270" s="85">
        <v>0</v>
      </c>
      <c r="I270" s="120">
        <v>27</v>
      </c>
      <c r="J270" s="120">
        <v>0</v>
      </c>
      <c r="K270" s="191">
        <f t="shared" si="61"/>
        <v>27</v>
      </c>
      <c r="L270" s="203">
        <f t="shared" si="62"/>
        <v>0.22857142857142856</v>
      </c>
      <c r="M270" s="65">
        <v>35</v>
      </c>
      <c r="N270" s="224">
        <f t="shared" ref="N270:N272" si="71">M270-(M270*10%)</f>
        <v>31.5</v>
      </c>
      <c r="O270" s="66">
        <v>0</v>
      </c>
      <c r="P270" s="67">
        <f t="shared" si="63"/>
        <v>27</v>
      </c>
      <c r="Q270" s="17">
        <f t="shared" si="67"/>
        <v>0.14285714285714285</v>
      </c>
      <c r="R270" s="62">
        <v>35</v>
      </c>
      <c r="S270" s="63">
        <v>0</v>
      </c>
      <c r="T270" s="64">
        <f t="shared" si="64"/>
        <v>27</v>
      </c>
      <c r="U270" s="270">
        <f t="shared" si="68"/>
        <v>0.22857142857142856</v>
      </c>
      <c r="V270" s="65">
        <v>35</v>
      </c>
      <c r="W270" s="66">
        <v>0</v>
      </c>
      <c r="X270" s="67">
        <f t="shared" si="65"/>
        <v>27</v>
      </c>
      <c r="Y270" s="17">
        <f t="shared" si="69"/>
        <v>0.22857142857142856</v>
      </c>
      <c r="Z270" s="62">
        <v>35</v>
      </c>
      <c r="AA270" s="63">
        <v>0</v>
      </c>
      <c r="AB270" s="64">
        <f t="shared" si="66"/>
        <v>27</v>
      </c>
      <c r="AC270" s="15">
        <f t="shared" si="70"/>
        <v>0.22857142857142856</v>
      </c>
    </row>
    <row r="271" spans="1:29" s="5" customFormat="1" ht="12.75" customHeight="1" thickBot="1">
      <c r="A271" s="290" t="s">
        <v>149</v>
      </c>
      <c r="B271" s="35" t="s">
        <v>84</v>
      </c>
      <c r="C271" s="8"/>
      <c r="D271" s="45" t="s">
        <v>361</v>
      </c>
      <c r="E271" s="2" t="s">
        <v>193</v>
      </c>
      <c r="F271" s="76">
        <v>12</v>
      </c>
      <c r="G271" s="76">
        <v>10.99</v>
      </c>
      <c r="H271" s="86">
        <v>0</v>
      </c>
      <c r="I271" s="121">
        <v>9</v>
      </c>
      <c r="J271" s="121">
        <v>0</v>
      </c>
      <c r="K271" s="192">
        <f t="shared" si="61"/>
        <v>9</v>
      </c>
      <c r="L271" s="204">
        <f t="shared" si="62"/>
        <v>0.18107370336669701</v>
      </c>
      <c r="M271" s="72">
        <v>10.99</v>
      </c>
      <c r="N271" s="225">
        <f t="shared" si="71"/>
        <v>9.891</v>
      </c>
      <c r="O271" s="73">
        <v>0</v>
      </c>
      <c r="P271" s="74">
        <f t="shared" si="63"/>
        <v>9</v>
      </c>
      <c r="Q271" s="18">
        <f t="shared" si="67"/>
        <v>9.0081892629663332E-2</v>
      </c>
      <c r="R271" s="69">
        <v>10.99</v>
      </c>
      <c r="S271" s="70">
        <v>0</v>
      </c>
      <c r="T271" s="71">
        <f t="shared" si="64"/>
        <v>9</v>
      </c>
      <c r="U271" s="272">
        <f t="shared" si="68"/>
        <v>0.18107370336669701</v>
      </c>
      <c r="V271" s="72">
        <v>10.99</v>
      </c>
      <c r="W271" s="73">
        <v>0</v>
      </c>
      <c r="X271" s="74">
        <f t="shared" si="65"/>
        <v>9</v>
      </c>
      <c r="Y271" s="18">
        <f t="shared" si="69"/>
        <v>0.18107370336669701</v>
      </c>
      <c r="Z271" s="69">
        <v>10.99</v>
      </c>
      <c r="AA271" s="70">
        <v>0</v>
      </c>
      <c r="AB271" s="71">
        <f t="shared" si="66"/>
        <v>9</v>
      </c>
      <c r="AC271" s="16">
        <f t="shared" si="70"/>
        <v>0.18107370336669701</v>
      </c>
    </row>
    <row r="272" spans="1:29" s="5" customFormat="1" ht="12.75" customHeight="1" thickBot="1">
      <c r="A272" s="290" t="s">
        <v>191</v>
      </c>
      <c r="B272" s="35" t="s">
        <v>84</v>
      </c>
      <c r="C272" s="8"/>
      <c r="D272" s="45" t="s">
        <v>361</v>
      </c>
      <c r="E272" s="2" t="s">
        <v>192</v>
      </c>
      <c r="F272" s="76">
        <v>65</v>
      </c>
      <c r="G272" s="76">
        <v>59</v>
      </c>
      <c r="H272" s="86">
        <v>0</v>
      </c>
      <c r="I272" s="121">
        <v>47</v>
      </c>
      <c r="J272" s="121">
        <v>0</v>
      </c>
      <c r="K272" s="192">
        <f t="shared" si="61"/>
        <v>47</v>
      </c>
      <c r="L272" s="204">
        <f t="shared" si="62"/>
        <v>0.20338983050847459</v>
      </c>
      <c r="M272" s="72">
        <v>59</v>
      </c>
      <c r="N272" s="225">
        <f t="shared" si="71"/>
        <v>53.1</v>
      </c>
      <c r="O272" s="73">
        <v>0</v>
      </c>
      <c r="P272" s="74">
        <f t="shared" si="63"/>
        <v>47</v>
      </c>
      <c r="Q272" s="18">
        <f t="shared" si="67"/>
        <v>0.11487758945386066</v>
      </c>
      <c r="R272" s="69">
        <v>59</v>
      </c>
      <c r="S272" s="70">
        <v>0</v>
      </c>
      <c r="T272" s="71">
        <f t="shared" si="64"/>
        <v>47</v>
      </c>
      <c r="U272" s="272">
        <f t="shared" si="68"/>
        <v>0.20338983050847459</v>
      </c>
      <c r="V272" s="72">
        <v>59</v>
      </c>
      <c r="W272" s="73">
        <v>0</v>
      </c>
      <c r="X272" s="74">
        <f t="shared" si="65"/>
        <v>47</v>
      </c>
      <c r="Y272" s="18">
        <f t="shared" si="69"/>
        <v>0.20338983050847459</v>
      </c>
      <c r="Z272" s="69">
        <v>59</v>
      </c>
      <c r="AA272" s="70">
        <v>0</v>
      </c>
      <c r="AB272" s="71">
        <f t="shared" si="66"/>
        <v>47</v>
      </c>
      <c r="AC272" s="16">
        <f t="shared" si="70"/>
        <v>0.20338983050847459</v>
      </c>
    </row>
    <row r="273" spans="1:29" ht="12" thickBot="1">
      <c r="L273" s="209"/>
    </row>
    <row r="274" spans="1:29" s="30" customFormat="1" ht="12.75" customHeight="1" thickBot="1">
      <c r="A274" s="11" t="s">
        <v>85</v>
      </c>
      <c r="B274" s="22"/>
      <c r="C274" s="22"/>
      <c r="D274" s="43"/>
      <c r="E274" s="10" t="s">
        <v>79</v>
      </c>
      <c r="F274" s="29"/>
      <c r="G274" s="29"/>
      <c r="H274" s="29"/>
      <c r="I274" s="52"/>
      <c r="J274" s="52"/>
      <c r="K274" s="52"/>
      <c r="L274" s="210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</row>
    <row r="275" spans="1:29" s="23" customFormat="1" ht="24.95" customHeight="1" thickBot="1">
      <c r="A275" s="78" t="s">
        <v>0</v>
      </c>
      <c r="B275" s="78" t="s">
        <v>93</v>
      </c>
      <c r="C275" s="78" t="s">
        <v>1</v>
      </c>
      <c r="D275" s="78" t="s">
        <v>113</v>
      </c>
      <c r="E275" s="78" t="s">
        <v>2</v>
      </c>
      <c r="F275" s="78" t="s">
        <v>3</v>
      </c>
      <c r="G275" s="78" t="s">
        <v>4</v>
      </c>
      <c r="H275" s="78" t="s">
        <v>420</v>
      </c>
      <c r="I275" s="78" t="s">
        <v>63</v>
      </c>
      <c r="J275" s="78" t="s">
        <v>425</v>
      </c>
      <c r="K275" s="140" t="str">
        <f>K7</f>
        <v>Net</v>
      </c>
      <c r="L275" s="202" t="s">
        <v>422</v>
      </c>
      <c r="M275" s="139" t="s">
        <v>426</v>
      </c>
      <c r="N275" s="78" t="s">
        <v>423</v>
      </c>
      <c r="O275" s="78" t="s">
        <v>73</v>
      </c>
      <c r="P275" s="78" t="str">
        <f>P7</f>
        <v>Promo
Net</v>
      </c>
      <c r="Q275" s="78" t="str">
        <f>Q7</f>
        <v>Promo Margin</v>
      </c>
      <c r="R275" s="78" t="s">
        <v>426</v>
      </c>
      <c r="S275" s="78" t="s">
        <v>73</v>
      </c>
      <c r="T275" s="78" t="str">
        <f>T7</f>
        <v>Promo
Net</v>
      </c>
      <c r="U275" s="140" t="str">
        <f>U7</f>
        <v>Promo Margin</v>
      </c>
      <c r="V275" s="78" t="s">
        <v>423</v>
      </c>
      <c r="W275" s="78" t="s">
        <v>73</v>
      </c>
      <c r="X275" s="78" t="str">
        <f>X7</f>
        <v>Promo
Net</v>
      </c>
      <c r="Y275" s="78" t="str">
        <f>Y7</f>
        <v>Promo Margin</v>
      </c>
      <c r="Z275" s="78" t="s">
        <v>426</v>
      </c>
      <c r="AA275" s="78" t="s">
        <v>73</v>
      </c>
      <c r="AB275" s="78" t="str">
        <f>AB7</f>
        <v>Promo
Net</v>
      </c>
      <c r="AC275" s="140" t="str">
        <f>AC7</f>
        <v>Promo Margin</v>
      </c>
    </row>
    <row r="276" spans="1:29" s="5" customFormat="1" ht="12.75" customHeight="1" thickBot="1">
      <c r="A276" s="266" t="s">
        <v>80</v>
      </c>
      <c r="B276" s="35" t="s">
        <v>86</v>
      </c>
      <c r="C276" s="8"/>
      <c r="D276" s="45">
        <v>2.08</v>
      </c>
      <c r="E276" s="2" t="s">
        <v>97</v>
      </c>
      <c r="F276" s="76">
        <v>1699.99</v>
      </c>
      <c r="G276" s="76">
        <v>0</v>
      </c>
      <c r="H276" s="86">
        <v>0</v>
      </c>
      <c r="I276" s="121">
        <v>1178</v>
      </c>
      <c r="J276" s="121">
        <v>0</v>
      </c>
      <c r="K276" s="192">
        <f>IFERROR(I276-J276,I276)</f>
        <v>1178</v>
      </c>
      <c r="L276" s="211"/>
      <c r="M276" s="116">
        <v>0</v>
      </c>
      <c r="N276" s="255">
        <f t="shared" ref="N276:N277" si="72">M276-(M276*10%)</f>
        <v>0</v>
      </c>
      <c r="O276" s="117">
        <v>0</v>
      </c>
      <c r="P276" s="118">
        <f t="shared" ref="P276:P277" si="73">K276-O276</f>
        <v>1178</v>
      </c>
      <c r="Q276" s="119" t="str">
        <f>IFERROR(IF((IFERROR(IF(O276&gt;1,(M276-P276)/M276,""),(($G276*0.9)-P276)/($G276*0.9)))&gt;1%,IFERROR(IF(O276&gt;1,(M276-P276)/M276,""),(($G276*0.9)-P276)/($G276*0.9)),""),"")</f>
        <v/>
      </c>
      <c r="R276" s="108">
        <v>0</v>
      </c>
      <c r="S276" s="109">
        <v>0</v>
      </c>
      <c r="T276" s="110">
        <f t="shared" ref="T276:T277" si="74">K276-S276</f>
        <v>1178</v>
      </c>
      <c r="U276" s="111" t="str">
        <f>IFERROR(IF((IFERROR(IF(S276&gt;1,(R276-T276)/R276,""),(($G276*0.9)-T276)/($G276*0.9)))&gt;1%,IFERROR(IF(S276&gt;1,(R276-T276)/R276,""),(($G276*0.9)-T276)/($G276*0.9)),""),"")</f>
        <v/>
      </c>
      <c r="V276" s="255">
        <v>0</v>
      </c>
      <c r="W276" s="117">
        <v>0</v>
      </c>
      <c r="X276" s="118">
        <f t="shared" ref="X276:X277" si="75">K276-W276</f>
        <v>1178</v>
      </c>
      <c r="Y276" s="119" t="str">
        <f>IFERROR(IF((IFERROR(IF(W276&gt;1,(#REF!-X276)/#REF!,""),(($G276*0.9)-X276)/($G276*0.9)))&gt;1%,IFERROR(IF(W276&gt;1,(#REF!-X276)/#REF!,""),(($G276*0.9)-X276)/($G276*0.9)),""),"")</f>
        <v/>
      </c>
      <c r="Z276" s="108">
        <v>0</v>
      </c>
      <c r="AA276" s="109">
        <v>0</v>
      </c>
      <c r="AB276" s="110">
        <f>K276-AA276</f>
        <v>1178</v>
      </c>
      <c r="AC276" s="111" t="str">
        <f>IFERROR(IF((IFERROR(IF(AA276&gt;1,(Z276-AB276)/Z276,""),(($G276*0.9)-AB276)/($G276*0.9)))&gt;1%,IFERROR(IF(AA276&gt;1,(Z276-AB276)/Z276,""),(($G276*0.9)-AB276)/($G276*0.9)),""),"")</f>
        <v/>
      </c>
    </row>
    <row r="277" spans="1:29" s="5" customFormat="1" ht="12.75" customHeight="1" thickBot="1">
      <c r="A277" s="40" t="s">
        <v>408</v>
      </c>
      <c r="B277" s="35" t="s">
        <v>86</v>
      </c>
      <c r="C277" s="8"/>
      <c r="D277" s="45">
        <v>2.08</v>
      </c>
      <c r="E277" s="2" t="s">
        <v>409</v>
      </c>
      <c r="F277" s="76">
        <v>1699</v>
      </c>
      <c r="G277" s="76">
        <v>0</v>
      </c>
      <c r="H277" s="86">
        <v>0</v>
      </c>
      <c r="I277" s="121">
        <v>1276</v>
      </c>
      <c r="J277" s="121">
        <v>0</v>
      </c>
      <c r="K277" s="192">
        <f>I277-J277</f>
        <v>1276</v>
      </c>
      <c r="L277" s="211"/>
      <c r="M277" s="262">
        <v>1666</v>
      </c>
      <c r="N277" s="255">
        <f t="shared" si="72"/>
        <v>1499.4</v>
      </c>
      <c r="O277" s="117">
        <v>0</v>
      </c>
      <c r="P277" s="118">
        <f t="shared" si="73"/>
        <v>1276</v>
      </c>
      <c r="Q277" s="119" t="str">
        <f>IFERROR(IF((IFERROR(IF(O277&gt;1,(M277-P277)/M277,""),(($G277*0.9)-P277)/($G277*0.9)))&gt;1%,IFERROR(IF(O277&gt;1,(M277-P277)/M277,""),(($G277*0.9)-P277)/($G277*0.9)),""),"")</f>
        <v/>
      </c>
      <c r="R277" s="108">
        <v>0</v>
      </c>
      <c r="S277" s="109">
        <v>0</v>
      </c>
      <c r="T277" s="110">
        <f t="shared" si="74"/>
        <v>1276</v>
      </c>
      <c r="U277" s="111" t="str">
        <f>IFERROR(IF((IFERROR(IF(S277&gt;1,(R277-T277)/R277,""),(($G277*0.9)-T277)/($G277*0.9)))&gt;1%,IFERROR(IF(S277&gt;1,(R277-T277)/R277,""),(($G277*0.9)-T277)/($G277*0.9)),""),"")</f>
        <v/>
      </c>
      <c r="V277" s="255">
        <v>0</v>
      </c>
      <c r="W277" s="117">
        <v>0</v>
      </c>
      <c r="X277" s="118">
        <f t="shared" si="75"/>
        <v>1276</v>
      </c>
      <c r="Y277" s="119" t="str">
        <f>IFERROR(IF((IFERROR(IF(W277&gt;1,(#REF!-X277)/#REF!,""),(($G277*0.9)-X277)/($G277*0.9)))&gt;1%,IFERROR(IF(W277&gt;1,(#REF!-X277)/#REF!,""),(($G277*0.9)-X277)/($G277*0.9)),""),"")</f>
        <v/>
      </c>
      <c r="Z277" s="108">
        <v>0</v>
      </c>
      <c r="AA277" s="109">
        <v>0</v>
      </c>
      <c r="AB277" s="110">
        <f>K277-AA277</f>
        <v>1276</v>
      </c>
      <c r="AC277" s="111" t="str">
        <f>IFERROR(IF((IFERROR(IF(AA277&gt;1,(Z277-AB277)/Z277,""),(($G277*0.9)-AB277)/($G277*0.9)))&gt;1%,IFERROR(IF(AA277&gt;1,(Z277-AB277)/Z277,""),(($G277*0.9)-AB277)/($G277*0.9)),""),"")</f>
        <v/>
      </c>
    </row>
  </sheetData>
  <sortState ref="A71:H84">
    <sortCondition ref="A71"/>
  </sortState>
  <mergeCells count="5">
    <mergeCell ref="Z3:AC3"/>
    <mergeCell ref="R3:U3"/>
    <mergeCell ref="V3:Y3"/>
    <mergeCell ref="M3:Q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16" sqref="I16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2" customWidth="1"/>
    <col min="5" max="5" width="50.140625" style="1" customWidth="1"/>
    <col min="6" max="7" width="8.7109375" style="81" customWidth="1"/>
    <col min="8" max="8" width="8.7109375" style="81" hidden="1" customWidth="1"/>
    <col min="9" max="11" width="8.7109375" style="81" customWidth="1"/>
    <col min="12" max="12" width="8.7109375" style="199" customWidth="1"/>
    <col min="13" max="15" width="9.42578125" style="88" customWidth="1"/>
    <col min="16" max="16" width="9.42578125" style="87" customWidth="1"/>
    <col min="17" max="17" width="9.42578125" style="88" customWidth="1"/>
    <col min="18" max="20" width="9.42578125" style="87" customWidth="1"/>
    <col min="21" max="21" width="9.42578125" style="88" customWidth="1"/>
    <col min="22" max="24" width="9.42578125" style="87" customWidth="1"/>
    <col min="25" max="25" width="9.42578125" style="88" customWidth="1"/>
    <col min="26" max="28" width="9.42578125" style="87" customWidth="1"/>
    <col min="29" max="29" width="9.42578125" style="88" customWidth="1"/>
    <col min="30" max="16384" width="9.140625" style="27"/>
  </cols>
  <sheetData>
    <row r="2" spans="1:29" ht="12">
      <c r="F2" s="308">
        <v>44389</v>
      </c>
      <c r="G2" s="308"/>
      <c r="H2" s="187"/>
      <c r="I2" s="82"/>
      <c r="J2" s="82"/>
    </row>
    <row r="3" spans="1:29" ht="37.5" customHeight="1" thickBot="1">
      <c r="M3" s="307" t="s">
        <v>502</v>
      </c>
      <c r="N3" s="307"/>
      <c r="O3" s="307"/>
      <c r="P3" s="307"/>
      <c r="Q3" s="307"/>
      <c r="R3" s="306" t="s">
        <v>424</v>
      </c>
      <c r="S3" s="306"/>
      <c r="T3" s="306"/>
      <c r="U3" s="306"/>
      <c r="V3" s="309" t="s">
        <v>424</v>
      </c>
      <c r="W3" s="309"/>
      <c r="X3" s="309"/>
      <c r="Y3" s="309"/>
      <c r="Z3" s="306" t="s">
        <v>424</v>
      </c>
      <c r="AA3" s="306"/>
      <c r="AB3" s="306"/>
      <c r="AC3" s="306"/>
    </row>
    <row r="4" spans="1:29" ht="15" customHeight="1" thickBot="1">
      <c r="A4" s="42"/>
      <c r="M4" s="79" t="s">
        <v>504</v>
      </c>
      <c r="N4" s="79"/>
      <c r="O4" s="79"/>
      <c r="P4" s="61"/>
      <c r="Q4" s="61"/>
      <c r="R4" s="53" t="s">
        <v>521</v>
      </c>
      <c r="S4" s="89"/>
      <c r="T4" s="89"/>
      <c r="U4" s="90"/>
      <c r="V4" s="279" t="s">
        <v>522</v>
      </c>
      <c r="W4" s="280"/>
      <c r="X4" s="280"/>
      <c r="Y4" s="281"/>
      <c r="Z4" s="53" t="s">
        <v>523</v>
      </c>
      <c r="AA4" s="89"/>
      <c r="AB4" s="89"/>
      <c r="AC4" s="90"/>
    </row>
    <row r="5" spans="1:29" s="28" customFormat="1" ht="15" customHeight="1" thickBot="1">
      <c r="A5" s="42"/>
      <c r="B5" s="32"/>
      <c r="C5" s="21"/>
      <c r="D5" s="42"/>
      <c r="E5" s="288"/>
      <c r="F5" s="81"/>
      <c r="G5" s="81"/>
      <c r="H5" s="81"/>
      <c r="I5" s="81"/>
      <c r="J5" s="81"/>
      <c r="K5" s="81"/>
      <c r="L5" s="199"/>
      <c r="M5" s="80" t="s">
        <v>74</v>
      </c>
      <c r="N5" s="80"/>
      <c r="O5" s="80">
        <v>44370</v>
      </c>
      <c r="P5" s="60"/>
      <c r="Q5" s="60"/>
      <c r="R5" s="91" t="s">
        <v>74</v>
      </c>
      <c r="S5" s="91">
        <v>44392</v>
      </c>
      <c r="T5" s="91"/>
      <c r="U5" s="92"/>
      <c r="V5" s="282" t="s">
        <v>74</v>
      </c>
      <c r="W5" s="282">
        <v>44399</v>
      </c>
      <c r="X5" s="282"/>
      <c r="Y5" s="283"/>
      <c r="Z5" s="91" t="s">
        <v>74</v>
      </c>
      <c r="AA5" s="91">
        <v>44420</v>
      </c>
      <c r="AB5" s="91"/>
      <c r="AC5" s="92"/>
    </row>
    <row r="6" spans="1:29" s="30" customFormat="1" ht="15" customHeight="1" thickBot="1">
      <c r="A6" s="43"/>
      <c r="B6" s="22"/>
      <c r="C6" s="22"/>
      <c r="D6" s="43"/>
      <c r="E6" s="10"/>
      <c r="F6" s="83"/>
      <c r="G6" s="83"/>
      <c r="H6" s="83"/>
      <c r="I6" s="83"/>
      <c r="J6" s="83"/>
      <c r="K6" s="83"/>
      <c r="L6" s="212"/>
      <c r="M6" s="80" t="s">
        <v>75</v>
      </c>
      <c r="N6" s="80"/>
      <c r="O6" s="80">
        <v>44391</v>
      </c>
      <c r="P6" s="60"/>
      <c r="Q6" s="60"/>
      <c r="R6" s="91" t="s">
        <v>75</v>
      </c>
      <c r="S6" s="91">
        <v>44398</v>
      </c>
      <c r="T6" s="91"/>
      <c r="U6" s="92"/>
      <c r="V6" s="284" t="s">
        <v>75</v>
      </c>
      <c r="W6" s="284">
        <v>44419</v>
      </c>
      <c r="X6" s="284"/>
      <c r="Y6" s="285"/>
      <c r="Z6" s="91" t="s">
        <v>75</v>
      </c>
      <c r="AA6" s="91">
        <v>44433</v>
      </c>
      <c r="AB6" s="91"/>
      <c r="AC6" s="92"/>
    </row>
    <row r="7" spans="1:29" s="23" customFormat="1" ht="24.95" customHeight="1" thickBot="1">
      <c r="A7" s="78" t="s">
        <v>0</v>
      </c>
      <c r="B7" s="78" t="s">
        <v>93</v>
      </c>
      <c r="C7" s="78" t="s">
        <v>1</v>
      </c>
      <c r="D7" s="78" t="s">
        <v>113</v>
      </c>
      <c r="E7" s="78" t="s">
        <v>2</v>
      </c>
      <c r="F7" s="78" t="s">
        <v>3</v>
      </c>
      <c r="G7" s="78" t="s">
        <v>4</v>
      </c>
      <c r="H7" s="78" t="s">
        <v>420</v>
      </c>
      <c r="I7" s="12" t="s">
        <v>63</v>
      </c>
      <c r="J7" s="78" t="s">
        <v>425</v>
      </c>
      <c r="K7" s="78" t="s">
        <v>198</v>
      </c>
      <c r="L7" s="202" t="s">
        <v>422</v>
      </c>
      <c r="M7" s="78" t="s">
        <v>503</v>
      </c>
      <c r="N7" s="78" t="s">
        <v>423</v>
      </c>
      <c r="O7" s="78" t="s">
        <v>73</v>
      </c>
      <c r="P7" s="78" t="s">
        <v>81</v>
      </c>
      <c r="Q7" s="78" t="s">
        <v>421</v>
      </c>
      <c r="R7" s="139" t="s">
        <v>423</v>
      </c>
      <c r="S7" s="78" t="s">
        <v>73</v>
      </c>
      <c r="T7" s="78" t="s">
        <v>81</v>
      </c>
      <c r="U7" s="140" t="s">
        <v>421</v>
      </c>
      <c r="V7" s="139" t="s">
        <v>423</v>
      </c>
      <c r="W7" s="78" t="s">
        <v>73</v>
      </c>
      <c r="X7" s="78" t="s">
        <v>81</v>
      </c>
      <c r="Y7" s="140" t="s">
        <v>421</v>
      </c>
      <c r="Z7" s="139" t="s">
        <v>423</v>
      </c>
      <c r="AA7" s="78" t="s">
        <v>73</v>
      </c>
      <c r="AB7" s="78" t="s">
        <v>81</v>
      </c>
      <c r="AC7" s="140" t="s">
        <v>421</v>
      </c>
    </row>
    <row r="8" spans="1:29" s="5" customFormat="1" ht="12.75" customHeight="1" thickBot="1">
      <c r="A8" s="133" t="s">
        <v>261</v>
      </c>
      <c r="B8" s="35" t="s">
        <v>92</v>
      </c>
      <c r="C8" s="99"/>
      <c r="D8" s="45" t="s">
        <v>361</v>
      </c>
      <c r="E8" s="102" t="s">
        <v>338</v>
      </c>
      <c r="F8" s="76">
        <v>4890</v>
      </c>
      <c r="G8" s="76">
        <v>4445</v>
      </c>
      <c r="H8" s="86">
        <v>3999</v>
      </c>
      <c r="I8" s="86">
        <v>2999</v>
      </c>
      <c r="J8" s="86">
        <v>0</v>
      </c>
      <c r="K8" s="192">
        <f t="shared" ref="K8:K25" si="0">IFERROR(I8-J8,I8)</f>
        <v>2999</v>
      </c>
      <c r="L8" s="204">
        <f t="shared" ref="L8:L25" si="1">IFERROR((G8-K8)/G8, " ")</f>
        <v>0.32530933633295839</v>
      </c>
      <c r="M8" s="220">
        <v>3999</v>
      </c>
      <c r="N8" s="227">
        <f>M8-(M8*10%)</f>
        <v>3599.1</v>
      </c>
      <c r="O8" s="215">
        <v>238</v>
      </c>
      <c r="P8" s="74">
        <f>K8-O8</f>
        <v>2761</v>
      </c>
      <c r="Q8" s="18">
        <f>(N8-P8)/N8</f>
        <v>0.23286377149843016</v>
      </c>
      <c r="R8" s="220">
        <v>3999</v>
      </c>
      <c r="S8" s="70">
        <v>0</v>
      </c>
      <c r="T8" s="71">
        <f>K8-S8</f>
        <v>2999</v>
      </c>
      <c r="U8" s="16">
        <f>(R8-T8)/R8</f>
        <v>0.25006251562890724</v>
      </c>
      <c r="V8" s="220">
        <v>3999</v>
      </c>
      <c r="W8" s="73">
        <v>0</v>
      </c>
      <c r="X8" s="74">
        <f>K8-W8</f>
        <v>2999</v>
      </c>
      <c r="Y8" s="18">
        <f>(V8-X8)/V8</f>
        <v>0.25006251562890724</v>
      </c>
      <c r="Z8" s="69">
        <v>4445</v>
      </c>
      <c r="AA8" s="70">
        <v>0</v>
      </c>
      <c r="AB8" s="71">
        <f>K8-AA8</f>
        <v>2999</v>
      </c>
      <c r="AC8" s="16">
        <f>(Z8-AB8)/Z8</f>
        <v>0.32530933633295839</v>
      </c>
    </row>
    <row r="9" spans="1:29" s="5" customFormat="1" ht="12.75" customHeight="1" thickBot="1">
      <c r="A9" s="127" t="s">
        <v>64</v>
      </c>
      <c r="B9" s="128" t="s">
        <v>92</v>
      </c>
      <c r="C9" s="129"/>
      <c r="D9" s="130">
        <v>3.33</v>
      </c>
      <c r="E9" s="131" t="s">
        <v>339</v>
      </c>
      <c r="F9" s="132">
        <v>9679</v>
      </c>
      <c r="G9" s="132">
        <v>8799</v>
      </c>
      <c r="H9" s="141">
        <v>0</v>
      </c>
      <c r="I9" s="141">
        <v>6075</v>
      </c>
      <c r="J9" s="141">
        <v>0</v>
      </c>
      <c r="K9" s="195">
        <f t="shared" si="0"/>
        <v>6075</v>
      </c>
      <c r="L9" s="208">
        <f t="shared" si="1"/>
        <v>0.30958063416297305</v>
      </c>
      <c r="M9" s="262">
        <v>7777</v>
      </c>
      <c r="N9" s="254">
        <f t="shared" ref="N9:N25" si="2">M9-(M9*10%)</f>
        <v>6999.3</v>
      </c>
      <c r="O9" s="261">
        <v>370</v>
      </c>
      <c r="P9" s="118">
        <f t="shared" ref="P9:P25" si="3">K9-O9</f>
        <v>5705</v>
      </c>
      <c r="Q9" s="119">
        <f t="shared" ref="Q9:Q25" si="4">(N9-P9)/N9</f>
        <v>0.18491849184918493</v>
      </c>
      <c r="R9" s="262">
        <v>7899</v>
      </c>
      <c r="S9" s="261">
        <v>14</v>
      </c>
      <c r="T9" s="110">
        <f t="shared" ref="T9:T25" si="5">K9-S9</f>
        <v>6061</v>
      </c>
      <c r="U9" s="111">
        <f t="shared" ref="U9:U11" si="6">(R9-T9)/R9</f>
        <v>0.2326876819850614</v>
      </c>
      <c r="V9" s="262">
        <v>7899</v>
      </c>
      <c r="W9" s="261">
        <v>14</v>
      </c>
      <c r="X9" s="118">
        <f t="shared" ref="X9:X25" si="7">K9-W9</f>
        <v>6061</v>
      </c>
      <c r="Y9" s="119">
        <f t="shared" ref="Y9:Y11" si="8">(V9-X9)/V9</f>
        <v>0.2326876819850614</v>
      </c>
      <c r="Z9" s="108">
        <v>8799</v>
      </c>
      <c r="AA9" s="109">
        <v>0</v>
      </c>
      <c r="AB9" s="110">
        <f t="shared" ref="AB9:AB25" si="9">K9-AA9</f>
        <v>6075</v>
      </c>
      <c r="AC9" s="111">
        <f t="shared" ref="AC9:AC11" si="10">(Z9-AB9)/Z9</f>
        <v>0.30958063416297305</v>
      </c>
    </row>
    <row r="10" spans="1:29" s="5" customFormat="1" ht="12.75" customHeight="1" thickBot="1">
      <c r="A10" s="40" t="s">
        <v>259</v>
      </c>
      <c r="B10" s="35" t="s">
        <v>94</v>
      </c>
      <c r="C10" s="8"/>
      <c r="D10" s="45">
        <v>0.71</v>
      </c>
      <c r="E10" s="2" t="s">
        <v>340</v>
      </c>
      <c r="F10" s="76">
        <v>1429</v>
      </c>
      <c r="G10" s="76">
        <v>1299</v>
      </c>
      <c r="H10" s="86">
        <v>1049</v>
      </c>
      <c r="I10" s="86">
        <v>787</v>
      </c>
      <c r="J10" s="86">
        <v>0</v>
      </c>
      <c r="K10" s="192">
        <f t="shared" si="0"/>
        <v>787</v>
      </c>
      <c r="L10" s="204">
        <f t="shared" si="1"/>
        <v>0.39414934565050036</v>
      </c>
      <c r="M10" s="220">
        <v>1166</v>
      </c>
      <c r="N10" s="227">
        <f t="shared" si="2"/>
        <v>1049.4000000000001</v>
      </c>
      <c r="O10" s="73">
        <v>0</v>
      </c>
      <c r="P10" s="118">
        <f t="shared" si="3"/>
        <v>787</v>
      </c>
      <c r="Q10" s="119">
        <f t="shared" si="4"/>
        <v>0.25004764627406145</v>
      </c>
      <c r="R10" s="69">
        <v>1299</v>
      </c>
      <c r="S10" s="70">
        <v>0</v>
      </c>
      <c r="T10" s="71">
        <f t="shared" si="5"/>
        <v>787</v>
      </c>
      <c r="U10" s="16">
        <f t="shared" si="6"/>
        <v>0.39414934565050036</v>
      </c>
      <c r="V10" s="220">
        <v>1049</v>
      </c>
      <c r="W10" s="73">
        <v>0</v>
      </c>
      <c r="X10" s="74">
        <f t="shared" si="7"/>
        <v>787</v>
      </c>
      <c r="Y10" s="18">
        <f t="shared" si="8"/>
        <v>0.24976167778836988</v>
      </c>
      <c r="Z10" s="69">
        <v>1299</v>
      </c>
      <c r="AA10" s="70">
        <v>0</v>
      </c>
      <c r="AB10" s="71">
        <f t="shared" si="9"/>
        <v>787</v>
      </c>
      <c r="AC10" s="16">
        <f t="shared" si="10"/>
        <v>0.39414934565050036</v>
      </c>
    </row>
    <row r="11" spans="1:29" s="5" customFormat="1" ht="12.75" customHeight="1" thickBot="1">
      <c r="A11" s="39" t="s">
        <v>158</v>
      </c>
      <c r="B11" s="36" t="s">
        <v>96</v>
      </c>
      <c r="C11" s="4"/>
      <c r="D11" s="44">
        <v>1.19</v>
      </c>
      <c r="E11" s="37" t="s">
        <v>341</v>
      </c>
      <c r="F11" s="132">
        <v>3134</v>
      </c>
      <c r="G11" s="132">
        <v>2849</v>
      </c>
      <c r="H11" s="141">
        <v>2449</v>
      </c>
      <c r="I11" s="141">
        <v>1837</v>
      </c>
      <c r="J11" s="141">
        <v>0</v>
      </c>
      <c r="K11" s="191">
        <f t="shared" si="0"/>
        <v>1837</v>
      </c>
      <c r="L11" s="205">
        <f t="shared" si="1"/>
        <v>0.35521235521235522</v>
      </c>
      <c r="M11" s="262">
        <v>2721</v>
      </c>
      <c r="N11" s="254">
        <f t="shared" si="2"/>
        <v>2448.9</v>
      </c>
      <c r="O11" s="117">
        <v>0</v>
      </c>
      <c r="P11" s="118">
        <f t="shared" si="3"/>
        <v>1837</v>
      </c>
      <c r="Q11" s="119">
        <f t="shared" si="4"/>
        <v>0.24986728735350569</v>
      </c>
      <c r="R11" s="108">
        <v>2849</v>
      </c>
      <c r="S11" s="109">
        <v>0</v>
      </c>
      <c r="T11" s="110">
        <f t="shared" si="5"/>
        <v>1837</v>
      </c>
      <c r="U11" s="111">
        <f t="shared" si="6"/>
        <v>0.35521235521235522</v>
      </c>
      <c r="V11" s="262">
        <v>2449</v>
      </c>
      <c r="W11" s="117">
        <v>0</v>
      </c>
      <c r="X11" s="118">
        <f t="shared" si="7"/>
        <v>1837</v>
      </c>
      <c r="Y11" s="119">
        <f t="shared" si="8"/>
        <v>0.24989791751735402</v>
      </c>
      <c r="Z11" s="108">
        <v>2849</v>
      </c>
      <c r="AA11" s="109">
        <v>0</v>
      </c>
      <c r="AB11" s="110">
        <f t="shared" si="9"/>
        <v>1837</v>
      </c>
      <c r="AC11" s="111">
        <f t="shared" si="10"/>
        <v>0.35521235521235522</v>
      </c>
    </row>
    <row r="12" spans="1:29" s="5" customFormat="1" ht="12.75" customHeight="1" thickBot="1">
      <c r="A12" s="289" t="s">
        <v>159</v>
      </c>
      <c r="B12" s="36" t="s">
        <v>96</v>
      </c>
      <c r="C12" s="4"/>
      <c r="D12" s="44">
        <v>1.19</v>
      </c>
      <c r="E12" s="37" t="s">
        <v>342</v>
      </c>
      <c r="F12" s="132">
        <v>3354</v>
      </c>
      <c r="G12" s="132">
        <v>3049</v>
      </c>
      <c r="H12" s="141">
        <v>2649</v>
      </c>
      <c r="I12" s="141">
        <v>1987</v>
      </c>
      <c r="J12" s="141">
        <v>0</v>
      </c>
      <c r="K12" s="191">
        <f t="shared" si="0"/>
        <v>1987</v>
      </c>
      <c r="L12" s="203">
        <f t="shared" si="1"/>
        <v>0.3483109216136438</v>
      </c>
      <c r="M12" s="262">
        <v>2943</v>
      </c>
      <c r="N12" s="254">
        <f t="shared" si="2"/>
        <v>2648.7</v>
      </c>
      <c r="O12" s="117">
        <v>0</v>
      </c>
      <c r="P12" s="118">
        <f t="shared" si="3"/>
        <v>1987</v>
      </c>
      <c r="Q12" s="119">
        <f t="shared" si="4"/>
        <v>0.24982066674217535</v>
      </c>
      <c r="R12" s="108">
        <v>3049</v>
      </c>
      <c r="S12" s="109">
        <v>0</v>
      </c>
      <c r="T12" s="110">
        <f t="shared" si="5"/>
        <v>1987</v>
      </c>
      <c r="U12" s="111">
        <f>(R12-T12)/R12</f>
        <v>0.3483109216136438</v>
      </c>
      <c r="V12" s="262">
        <v>2649</v>
      </c>
      <c r="W12" s="117">
        <v>0</v>
      </c>
      <c r="X12" s="118">
        <f t="shared" si="7"/>
        <v>1987</v>
      </c>
      <c r="Y12" s="119">
        <f>(V12-X12)/V12</f>
        <v>0.24990562476406192</v>
      </c>
      <c r="Z12" s="108">
        <v>3049</v>
      </c>
      <c r="AA12" s="109">
        <v>0</v>
      </c>
      <c r="AB12" s="110">
        <f t="shared" si="9"/>
        <v>1987</v>
      </c>
      <c r="AC12" s="111">
        <f>(Z12-AB12)/Z12</f>
        <v>0.3483109216136438</v>
      </c>
    </row>
    <row r="13" spans="1:29" s="5" customFormat="1" ht="12.75" customHeight="1" thickBot="1">
      <c r="A13" s="290" t="s">
        <v>262</v>
      </c>
      <c r="B13" s="35" t="s">
        <v>96</v>
      </c>
      <c r="C13" s="8"/>
      <c r="D13" s="45" t="s">
        <v>361</v>
      </c>
      <c r="E13" s="2" t="s">
        <v>343</v>
      </c>
      <c r="F13" s="107">
        <v>4289</v>
      </c>
      <c r="G13" s="107">
        <v>3899</v>
      </c>
      <c r="H13" s="189">
        <v>3399</v>
      </c>
      <c r="I13" s="189">
        <v>2835</v>
      </c>
      <c r="J13" s="189">
        <v>0</v>
      </c>
      <c r="K13" s="192">
        <f t="shared" si="0"/>
        <v>2835</v>
      </c>
      <c r="L13" s="204">
        <f t="shared" si="1"/>
        <v>0.27289048473967686</v>
      </c>
      <c r="M13" s="269">
        <v>3777</v>
      </c>
      <c r="N13" s="256">
        <f t="shared" si="2"/>
        <v>3399.3</v>
      </c>
      <c r="O13" s="105">
        <v>0</v>
      </c>
      <c r="P13" s="106">
        <f t="shared" si="3"/>
        <v>2835</v>
      </c>
      <c r="Q13" s="115">
        <f t="shared" si="4"/>
        <v>0.16600476568705327</v>
      </c>
      <c r="R13" s="112">
        <v>3899</v>
      </c>
      <c r="S13" s="103">
        <v>0</v>
      </c>
      <c r="T13" s="104">
        <f t="shared" si="5"/>
        <v>2835</v>
      </c>
      <c r="U13" s="113">
        <f t="shared" ref="U13:U25" si="11">(R13-T13)/R13</f>
        <v>0.27289048473967686</v>
      </c>
      <c r="V13" s="269">
        <v>3399</v>
      </c>
      <c r="W13" s="105">
        <v>0</v>
      </c>
      <c r="X13" s="106">
        <f t="shared" si="7"/>
        <v>2835</v>
      </c>
      <c r="Y13" s="115">
        <f t="shared" ref="Y13:Y25" si="12">(V13-X13)/V13</f>
        <v>0.16593115622241836</v>
      </c>
      <c r="Z13" s="112">
        <v>3899</v>
      </c>
      <c r="AA13" s="103">
        <v>0</v>
      </c>
      <c r="AB13" s="104">
        <f t="shared" si="9"/>
        <v>2835</v>
      </c>
      <c r="AC13" s="113">
        <f t="shared" ref="AC13:AC25" si="13">(Z13-AB13)/Z13</f>
        <v>0.27289048473967686</v>
      </c>
    </row>
    <row r="14" spans="1:29" s="5" customFormat="1" ht="12.75" customHeight="1">
      <c r="A14" s="291" t="s">
        <v>66</v>
      </c>
      <c r="B14" s="33" t="s">
        <v>96</v>
      </c>
      <c r="C14" s="6"/>
      <c r="D14" s="46">
        <v>0.14000000000000001</v>
      </c>
      <c r="E14" s="7" t="s">
        <v>344</v>
      </c>
      <c r="F14" s="77">
        <v>1264</v>
      </c>
      <c r="G14" s="77">
        <v>1149</v>
      </c>
      <c r="H14" s="84">
        <v>1099</v>
      </c>
      <c r="I14" s="84">
        <v>770</v>
      </c>
      <c r="J14" s="84">
        <v>0</v>
      </c>
      <c r="K14" s="193">
        <f t="shared" si="0"/>
        <v>770</v>
      </c>
      <c r="L14" s="205">
        <f t="shared" si="1"/>
        <v>0.329852045256745</v>
      </c>
      <c r="M14" s="222">
        <v>1054</v>
      </c>
      <c r="N14" s="229">
        <f t="shared" si="2"/>
        <v>948.6</v>
      </c>
      <c r="O14" s="216">
        <v>18</v>
      </c>
      <c r="P14" s="98">
        <f t="shared" si="3"/>
        <v>752</v>
      </c>
      <c r="Q14" s="19">
        <f t="shared" si="4"/>
        <v>0.20725279359055451</v>
      </c>
      <c r="R14" s="93">
        <v>1149</v>
      </c>
      <c r="S14" s="94">
        <v>0</v>
      </c>
      <c r="T14" s="97">
        <f t="shared" si="5"/>
        <v>770</v>
      </c>
      <c r="U14" s="14">
        <f t="shared" si="11"/>
        <v>0.329852045256745</v>
      </c>
      <c r="V14" s="222">
        <v>949</v>
      </c>
      <c r="W14" s="216">
        <v>100</v>
      </c>
      <c r="X14" s="98">
        <f t="shared" si="7"/>
        <v>670</v>
      </c>
      <c r="Y14" s="19">
        <f t="shared" si="12"/>
        <v>0.29399367755532141</v>
      </c>
      <c r="Z14" s="93">
        <v>1149</v>
      </c>
      <c r="AA14" s="94">
        <v>0</v>
      </c>
      <c r="AB14" s="97">
        <f t="shared" si="9"/>
        <v>770</v>
      </c>
      <c r="AC14" s="14">
        <f t="shared" si="13"/>
        <v>0.329852045256745</v>
      </c>
    </row>
    <row r="15" spans="1:29" s="5" customFormat="1" ht="12.75" customHeight="1" thickBot="1">
      <c r="A15" s="290" t="s">
        <v>65</v>
      </c>
      <c r="B15" s="35" t="s">
        <v>96</v>
      </c>
      <c r="C15" s="8"/>
      <c r="D15" s="45">
        <v>0.18</v>
      </c>
      <c r="E15" s="2" t="s">
        <v>345</v>
      </c>
      <c r="F15" s="76">
        <v>1484</v>
      </c>
      <c r="G15" s="76">
        <v>1349</v>
      </c>
      <c r="H15" s="86">
        <v>1149</v>
      </c>
      <c r="I15" s="86">
        <v>888</v>
      </c>
      <c r="J15" s="86">
        <v>0</v>
      </c>
      <c r="K15" s="192">
        <f t="shared" si="0"/>
        <v>888</v>
      </c>
      <c r="L15" s="204">
        <f t="shared" si="1"/>
        <v>0.34173461823573015</v>
      </c>
      <c r="M15" s="220">
        <v>1221</v>
      </c>
      <c r="N15" s="227">
        <f t="shared" si="2"/>
        <v>1098.9000000000001</v>
      </c>
      <c r="O15" s="215">
        <v>18</v>
      </c>
      <c r="P15" s="74">
        <f t="shared" si="3"/>
        <v>870</v>
      </c>
      <c r="Q15" s="18">
        <f t="shared" si="4"/>
        <v>0.20829920829920837</v>
      </c>
      <c r="R15" s="69">
        <v>1349</v>
      </c>
      <c r="S15" s="70">
        <v>0</v>
      </c>
      <c r="T15" s="71">
        <f t="shared" si="5"/>
        <v>888</v>
      </c>
      <c r="U15" s="16">
        <f t="shared" si="11"/>
        <v>0.34173461823573015</v>
      </c>
      <c r="V15" s="220">
        <v>1099</v>
      </c>
      <c r="W15" s="215">
        <v>37</v>
      </c>
      <c r="X15" s="74">
        <f t="shared" si="7"/>
        <v>851</v>
      </c>
      <c r="Y15" s="18">
        <f t="shared" si="12"/>
        <v>0.2256596906278435</v>
      </c>
      <c r="Z15" s="69">
        <v>1349</v>
      </c>
      <c r="AA15" s="70">
        <v>0</v>
      </c>
      <c r="AB15" s="71">
        <f t="shared" si="9"/>
        <v>888</v>
      </c>
      <c r="AC15" s="16">
        <f t="shared" si="13"/>
        <v>0.34173461823573015</v>
      </c>
    </row>
    <row r="16" spans="1:29" s="5" customFormat="1" ht="12.75" customHeight="1">
      <c r="A16" s="289" t="s">
        <v>67</v>
      </c>
      <c r="B16" s="36" t="s">
        <v>96</v>
      </c>
      <c r="C16" s="4"/>
      <c r="D16" s="44">
        <v>0.22</v>
      </c>
      <c r="E16" s="37" t="s">
        <v>346</v>
      </c>
      <c r="F16" s="75">
        <v>1484</v>
      </c>
      <c r="G16" s="75">
        <v>1349</v>
      </c>
      <c r="H16" s="85">
        <v>1149</v>
      </c>
      <c r="I16" s="85">
        <v>888</v>
      </c>
      <c r="J16" s="85">
        <v>0</v>
      </c>
      <c r="K16" s="191">
        <f t="shared" si="0"/>
        <v>888</v>
      </c>
      <c r="L16" s="203">
        <f t="shared" si="1"/>
        <v>0.34173461823573015</v>
      </c>
      <c r="M16" s="65">
        <v>1349</v>
      </c>
      <c r="N16" s="224">
        <f t="shared" si="2"/>
        <v>1214.0999999999999</v>
      </c>
      <c r="O16" s="66">
        <v>0</v>
      </c>
      <c r="P16" s="67">
        <f t="shared" si="3"/>
        <v>888</v>
      </c>
      <c r="Q16" s="17">
        <f t="shared" si="4"/>
        <v>0.26859402026192236</v>
      </c>
      <c r="R16" s="62">
        <v>1349</v>
      </c>
      <c r="S16" s="63">
        <v>0</v>
      </c>
      <c r="T16" s="64">
        <f t="shared" si="5"/>
        <v>888</v>
      </c>
      <c r="U16" s="15">
        <f t="shared" si="11"/>
        <v>0.34173461823573015</v>
      </c>
      <c r="V16" s="221">
        <v>1099</v>
      </c>
      <c r="W16" s="66">
        <v>0</v>
      </c>
      <c r="X16" s="67">
        <f t="shared" si="7"/>
        <v>888</v>
      </c>
      <c r="Y16" s="17">
        <f t="shared" si="12"/>
        <v>0.19199272065514103</v>
      </c>
      <c r="Z16" s="62">
        <v>1349</v>
      </c>
      <c r="AA16" s="63">
        <v>0</v>
      </c>
      <c r="AB16" s="64">
        <f t="shared" si="9"/>
        <v>888</v>
      </c>
      <c r="AC16" s="15">
        <f t="shared" si="13"/>
        <v>0.34173461823573015</v>
      </c>
    </row>
    <row r="17" spans="1:29" s="5" customFormat="1" ht="12.75" customHeight="1" thickBot="1">
      <c r="A17" s="290" t="s">
        <v>68</v>
      </c>
      <c r="B17" s="35" t="s">
        <v>96</v>
      </c>
      <c r="C17" s="8"/>
      <c r="D17" s="45">
        <v>0.27</v>
      </c>
      <c r="E17" s="2" t="s">
        <v>347</v>
      </c>
      <c r="F17" s="76">
        <v>1704</v>
      </c>
      <c r="G17" s="76">
        <v>1549</v>
      </c>
      <c r="H17" s="86">
        <v>1349</v>
      </c>
      <c r="I17" s="86">
        <v>1043</v>
      </c>
      <c r="J17" s="86">
        <v>0</v>
      </c>
      <c r="K17" s="192">
        <f t="shared" si="0"/>
        <v>1043</v>
      </c>
      <c r="L17" s="204">
        <f t="shared" si="1"/>
        <v>0.32666236281471916</v>
      </c>
      <c r="M17" s="72">
        <v>1549</v>
      </c>
      <c r="N17" s="225">
        <f t="shared" si="2"/>
        <v>1394.1</v>
      </c>
      <c r="O17" s="73">
        <v>0</v>
      </c>
      <c r="P17" s="74">
        <f t="shared" si="3"/>
        <v>1043</v>
      </c>
      <c r="Q17" s="18">
        <f t="shared" si="4"/>
        <v>0.25184706979413235</v>
      </c>
      <c r="R17" s="69">
        <v>1549</v>
      </c>
      <c r="S17" s="70">
        <v>0</v>
      </c>
      <c r="T17" s="71">
        <f t="shared" si="5"/>
        <v>1043</v>
      </c>
      <c r="U17" s="16">
        <f t="shared" si="11"/>
        <v>0.32666236281471916</v>
      </c>
      <c r="V17" s="220">
        <v>1299</v>
      </c>
      <c r="W17" s="73">
        <v>0</v>
      </c>
      <c r="X17" s="74">
        <f t="shared" si="7"/>
        <v>1043</v>
      </c>
      <c r="Y17" s="18">
        <f t="shared" si="12"/>
        <v>0.19707467282525018</v>
      </c>
      <c r="Z17" s="69">
        <v>1549</v>
      </c>
      <c r="AA17" s="70">
        <v>0</v>
      </c>
      <c r="AB17" s="71">
        <f t="shared" si="9"/>
        <v>1043</v>
      </c>
      <c r="AC17" s="16">
        <f t="shared" si="13"/>
        <v>0.32666236281471916</v>
      </c>
    </row>
    <row r="18" spans="1:29" s="5" customFormat="1" ht="12.75" customHeight="1">
      <c r="A18" s="289" t="s">
        <v>152</v>
      </c>
      <c r="B18" s="36" t="s">
        <v>96</v>
      </c>
      <c r="C18" s="4"/>
      <c r="D18" s="44">
        <v>1.56</v>
      </c>
      <c r="E18" s="37" t="s">
        <v>348</v>
      </c>
      <c r="F18" s="75">
        <v>4014</v>
      </c>
      <c r="G18" s="75">
        <v>3649</v>
      </c>
      <c r="H18" s="85">
        <v>2999</v>
      </c>
      <c r="I18" s="85">
        <v>2320</v>
      </c>
      <c r="J18" s="85">
        <v>0</v>
      </c>
      <c r="K18" s="191">
        <f t="shared" si="0"/>
        <v>2320</v>
      </c>
      <c r="L18" s="203">
        <f t="shared" si="1"/>
        <v>0.36420937243080298</v>
      </c>
      <c r="M18" s="221">
        <v>3221</v>
      </c>
      <c r="N18" s="228">
        <f t="shared" si="2"/>
        <v>2898.9</v>
      </c>
      <c r="O18" s="217">
        <v>26</v>
      </c>
      <c r="P18" s="67">
        <f t="shared" si="3"/>
        <v>2294</v>
      </c>
      <c r="Q18" s="17">
        <f t="shared" si="4"/>
        <v>0.20866535582462314</v>
      </c>
      <c r="R18" s="62">
        <v>3649</v>
      </c>
      <c r="S18" s="63">
        <v>0</v>
      </c>
      <c r="T18" s="64">
        <f t="shared" si="5"/>
        <v>2320</v>
      </c>
      <c r="U18" s="15">
        <f t="shared" si="11"/>
        <v>0.36420937243080298</v>
      </c>
      <c r="V18" s="221">
        <v>2899</v>
      </c>
      <c r="W18" s="217">
        <v>73</v>
      </c>
      <c r="X18" s="67">
        <f t="shared" si="7"/>
        <v>2247</v>
      </c>
      <c r="Y18" s="17">
        <f t="shared" si="12"/>
        <v>0.22490513970334597</v>
      </c>
      <c r="Z18" s="62">
        <v>3649</v>
      </c>
      <c r="AA18" s="63">
        <v>0</v>
      </c>
      <c r="AB18" s="64">
        <f t="shared" si="9"/>
        <v>2320</v>
      </c>
      <c r="AC18" s="15">
        <f t="shared" si="13"/>
        <v>0.36420937243080298</v>
      </c>
    </row>
    <row r="19" spans="1:29" s="5" customFormat="1" ht="12.75" customHeight="1">
      <c r="A19" s="289" t="s">
        <v>154</v>
      </c>
      <c r="B19" s="36" t="s">
        <v>96</v>
      </c>
      <c r="C19" s="4"/>
      <c r="D19" s="44">
        <v>0.79</v>
      </c>
      <c r="E19" s="37" t="s">
        <v>349</v>
      </c>
      <c r="F19" s="75">
        <v>2694</v>
      </c>
      <c r="G19" s="75">
        <v>2449</v>
      </c>
      <c r="H19" s="85">
        <v>1999</v>
      </c>
      <c r="I19" s="85">
        <v>1546</v>
      </c>
      <c r="J19" s="85">
        <v>0</v>
      </c>
      <c r="K19" s="191">
        <f t="shared" si="0"/>
        <v>1546</v>
      </c>
      <c r="L19" s="203">
        <f t="shared" si="1"/>
        <v>0.36872192731727238</v>
      </c>
      <c r="M19" s="221">
        <v>2110</v>
      </c>
      <c r="N19" s="228">
        <f t="shared" si="2"/>
        <v>1899</v>
      </c>
      <c r="O19" s="217">
        <v>42</v>
      </c>
      <c r="P19" s="67">
        <f t="shared" si="3"/>
        <v>1504</v>
      </c>
      <c r="Q19" s="17">
        <f t="shared" si="4"/>
        <v>0.20800421274354924</v>
      </c>
      <c r="R19" s="62">
        <v>2449</v>
      </c>
      <c r="S19" s="63">
        <v>0</v>
      </c>
      <c r="T19" s="64">
        <f t="shared" si="5"/>
        <v>1546</v>
      </c>
      <c r="U19" s="15">
        <f t="shared" si="11"/>
        <v>0.36872192731727238</v>
      </c>
      <c r="V19" s="221">
        <v>1899</v>
      </c>
      <c r="W19" s="217">
        <v>73</v>
      </c>
      <c r="X19" s="67">
        <f t="shared" si="7"/>
        <v>1473</v>
      </c>
      <c r="Y19" s="17">
        <f t="shared" si="12"/>
        <v>0.22432859399684044</v>
      </c>
      <c r="Z19" s="62">
        <v>2449</v>
      </c>
      <c r="AA19" s="63">
        <v>0</v>
      </c>
      <c r="AB19" s="64">
        <f t="shared" si="9"/>
        <v>1546</v>
      </c>
      <c r="AC19" s="15">
        <f t="shared" si="13"/>
        <v>0.36872192731727238</v>
      </c>
    </row>
    <row r="20" spans="1:29" s="5" customFormat="1" ht="12.75" customHeight="1" thickBot="1">
      <c r="A20" s="290" t="s">
        <v>187</v>
      </c>
      <c r="B20" s="35" t="s">
        <v>96</v>
      </c>
      <c r="C20" s="8"/>
      <c r="D20" s="45" t="s">
        <v>361</v>
      </c>
      <c r="E20" s="2" t="s">
        <v>350</v>
      </c>
      <c r="F20" s="76">
        <v>4179</v>
      </c>
      <c r="G20" s="76">
        <v>3799</v>
      </c>
      <c r="H20" s="86">
        <v>3099</v>
      </c>
      <c r="I20" s="86">
        <v>2397</v>
      </c>
      <c r="J20" s="86">
        <v>0</v>
      </c>
      <c r="K20" s="192">
        <f t="shared" si="0"/>
        <v>2397</v>
      </c>
      <c r="L20" s="204">
        <f t="shared" si="1"/>
        <v>0.36904448539089235</v>
      </c>
      <c r="M20" s="220">
        <v>3332</v>
      </c>
      <c r="N20" s="227">
        <f t="shared" si="2"/>
        <v>2998.8</v>
      </c>
      <c r="O20" s="215">
        <v>22</v>
      </c>
      <c r="P20" s="74">
        <f t="shared" si="3"/>
        <v>2375</v>
      </c>
      <c r="Q20" s="18">
        <f t="shared" si="4"/>
        <v>0.2080165399493131</v>
      </c>
      <c r="R20" s="69">
        <v>3799</v>
      </c>
      <c r="S20" s="70">
        <v>0</v>
      </c>
      <c r="T20" s="71">
        <f t="shared" si="5"/>
        <v>2397</v>
      </c>
      <c r="U20" s="16">
        <f t="shared" si="11"/>
        <v>0.36904448539089235</v>
      </c>
      <c r="V20" s="220">
        <v>2999</v>
      </c>
      <c r="W20" s="215">
        <v>73</v>
      </c>
      <c r="X20" s="74">
        <f t="shared" si="7"/>
        <v>2324</v>
      </c>
      <c r="Y20" s="18">
        <f t="shared" si="12"/>
        <v>0.22507502500833612</v>
      </c>
      <c r="Z20" s="69">
        <v>3799</v>
      </c>
      <c r="AA20" s="70">
        <v>0</v>
      </c>
      <c r="AB20" s="71">
        <f t="shared" si="9"/>
        <v>2397</v>
      </c>
      <c r="AC20" s="16">
        <f t="shared" si="13"/>
        <v>0.36904448539089235</v>
      </c>
    </row>
    <row r="21" spans="1:29" s="5" customFormat="1" ht="12.75" customHeight="1">
      <c r="A21" s="289" t="s">
        <v>161</v>
      </c>
      <c r="B21" s="36" t="s">
        <v>96</v>
      </c>
      <c r="C21" s="4"/>
      <c r="D21" s="44" t="s">
        <v>361</v>
      </c>
      <c r="E21" s="37" t="s">
        <v>330</v>
      </c>
      <c r="F21" s="75">
        <v>1209</v>
      </c>
      <c r="G21" s="75">
        <v>1099</v>
      </c>
      <c r="H21" s="85">
        <v>949</v>
      </c>
      <c r="I21" s="85">
        <v>735</v>
      </c>
      <c r="J21" s="85">
        <v>0</v>
      </c>
      <c r="K21" s="191">
        <f t="shared" si="0"/>
        <v>735</v>
      </c>
      <c r="L21" s="203">
        <f t="shared" si="1"/>
        <v>0.33121019108280253</v>
      </c>
      <c r="M21" s="65">
        <v>1099</v>
      </c>
      <c r="N21" s="224">
        <f t="shared" si="2"/>
        <v>989.1</v>
      </c>
      <c r="O21" s="66">
        <v>0</v>
      </c>
      <c r="P21" s="67">
        <f t="shared" si="3"/>
        <v>735</v>
      </c>
      <c r="Q21" s="17">
        <f t="shared" si="4"/>
        <v>0.25690021231422505</v>
      </c>
      <c r="R21" s="167">
        <v>1099</v>
      </c>
      <c r="S21" s="63">
        <v>0</v>
      </c>
      <c r="T21" s="64">
        <f t="shared" si="5"/>
        <v>735</v>
      </c>
      <c r="U21" s="15">
        <f t="shared" si="11"/>
        <v>0.33121019108280253</v>
      </c>
      <c r="V21" s="286">
        <v>949</v>
      </c>
      <c r="W21" s="66">
        <v>0</v>
      </c>
      <c r="X21" s="67">
        <f t="shared" si="7"/>
        <v>735</v>
      </c>
      <c r="Y21" s="17">
        <f t="shared" si="12"/>
        <v>0.22550052687038988</v>
      </c>
      <c r="Z21" s="167">
        <v>1099</v>
      </c>
      <c r="AA21" s="63">
        <v>0</v>
      </c>
      <c r="AB21" s="64">
        <f t="shared" si="9"/>
        <v>735</v>
      </c>
      <c r="AC21" s="15">
        <f t="shared" si="13"/>
        <v>0.33121019108280253</v>
      </c>
    </row>
    <row r="22" spans="1:29" s="5" customFormat="1" ht="12.75" customHeight="1" thickBot="1">
      <c r="A22" s="290" t="s">
        <v>162</v>
      </c>
      <c r="B22" s="35" t="s">
        <v>96</v>
      </c>
      <c r="C22" s="8"/>
      <c r="D22" s="45" t="s">
        <v>361</v>
      </c>
      <c r="E22" s="2" t="s">
        <v>331</v>
      </c>
      <c r="F22" s="76">
        <v>1319</v>
      </c>
      <c r="G22" s="76">
        <v>1199</v>
      </c>
      <c r="H22" s="86">
        <v>1099</v>
      </c>
      <c r="I22" s="86">
        <v>850</v>
      </c>
      <c r="J22" s="86">
        <v>0</v>
      </c>
      <c r="K22" s="192">
        <f t="shared" si="0"/>
        <v>850</v>
      </c>
      <c r="L22" s="204">
        <f t="shared" si="1"/>
        <v>0.29107589658048372</v>
      </c>
      <c r="M22" s="72">
        <v>1199</v>
      </c>
      <c r="N22" s="225">
        <f t="shared" si="2"/>
        <v>1079.0999999999999</v>
      </c>
      <c r="O22" s="73">
        <v>0</v>
      </c>
      <c r="P22" s="74">
        <f t="shared" si="3"/>
        <v>850</v>
      </c>
      <c r="Q22" s="18">
        <f t="shared" si="4"/>
        <v>0.21230655175609298</v>
      </c>
      <c r="R22" s="168">
        <v>1199</v>
      </c>
      <c r="S22" s="70">
        <v>0</v>
      </c>
      <c r="T22" s="71">
        <f t="shared" si="5"/>
        <v>850</v>
      </c>
      <c r="U22" s="16">
        <f t="shared" si="11"/>
        <v>0.29107589658048372</v>
      </c>
      <c r="V22" s="287">
        <v>1099</v>
      </c>
      <c r="W22" s="73">
        <v>0</v>
      </c>
      <c r="X22" s="74">
        <f t="shared" si="7"/>
        <v>850</v>
      </c>
      <c r="Y22" s="18">
        <f t="shared" si="12"/>
        <v>0.22656960873521384</v>
      </c>
      <c r="Z22" s="168">
        <v>1199</v>
      </c>
      <c r="AA22" s="70">
        <v>0</v>
      </c>
      <c r="AB22" s="71">
        <f t="shared" si="9"/>
        <v>850</v>
      </c>
      <c r="AC22" s="16">
        <f t="shared" si="13"/>
        <v>0.29107589658048372</v>
      </c>
    </row>
    <row r="23" spans="1:29" s="5" customFormat="1" ht="12.75" customHeight="1" thickBot="1">
      <c r="A23" s="40" t="s">
        <v>263</v>
      </c>
      <c r="B23" s="35" t="s">
        <v>95</v>
      </c>
      <c r="C23" s="166"/>
      <c r="D23" s="45" t="s">
        <v>361</v>
      </c>
      <c r="E23" s="2" t="s">
        <v>351</v>
      </c>
      <c r="F23" s="76">
        <v>879</v>
      </c>
      <c r="G23" s="76">
        <v>799</v>
      </c>
      <c r="H23" s="86">
        <v>699</v>
      </c>
      <c r="I23" s="86">
        <v>524</v>
      </c>
      <c r="J23" s="86">
        <v>0</v>
      </c>
      <c r="K23" s="192">
        <f t="shared" si="0"/>
        <v>524</v>
      </c>
      <c r="L23" s="204">
        <f t="shared" si="1"/>
        <v>0.34418022528160203</v>
      </c>
      <c r="M23" s="72">
        <v>799</v>
      </c>
      <c r="N23" s="225">
        <f t="shared" si="2"/>
        <v>719.1</v>
      </c>
      <c r="O23" s="73">
        <v>0</v>
      </c>
      <c r="P23" s="74">
        <f t="shared" si="3"/>
        <v>524</v>
      </c>
      <c r="Q23" s="18">
        <f t="shared" si="4"/>
        <v>0.27131136142400225</v>
      </c>
      <c r="R23" s="69">
        <v>799</v>
      </c>
      <c r="S23" s="70">
        <v>0</v>
      </c>
      <c r="T23" s="71">
        <f t="shared" si="5"/>
        <v>524</v>
      </c>
      <c r="U23" s="16">
        <f t="shared" si="11"/>
        <v>0.34418022528160203</v>
      </c>
      <c r="V23" s="220">
        <v>699</v>
      </c>
      <c r="W23" s="73">
        <v>0</v>
      </c>
      <c r="X23" s="74">
        <f t="shared" si="7"/>
        <v>524</v>
      </c>
      <c r="Y23" s="18">
        <f t="shared" si="12"/>
        <v>0.25035765379113017</v>
      </c>
      <c r="Z23" s="69">
        <v>799</v>
      </c>
      <c r="AA23" s="70">
        <v>0</v>
      </c>
      <c r="AB23" s="71">
        <f t="shared" si="9"/>
        <v>524</v>
      </c>
      <c r="AC23" s="16">
        <f t="shared" si="13"/>
        <v>0.34418022528160203</v>
      </c>
    </row>
    <row r="24" spans="1:29" s="5" customFormat="1" ht="12.75" customHeight="1">
      <c r="A24" s="41" t="s">
        <v>416</v>
      </c>
      <c r="B24" s="33" t="s">
        <v>82</v>
      </c>
      <c r="C24" s="176" t="s">
        <v>5</v>
      </c>
      <c r="D24" s="46" t="s">
        <v>361</v>
      </c>
      <c r="E24" s="7" t="s">
        <v>418</v>
      </c>
      <c r="F24" s="77">
        <v>3079</v>
      </c>
      <c r="G24" s="77">
        <v>2799</v>
      </c>
      <c r="H24" s="84">
        <v>0</v>
      </c>
      <c r="I24" s="84">
        <v>2201</v>
      </c>
      <c r="J24" s="84">
        <v>48</v>
      </c>
      <c r="K24" s="193">
        <f t="shared" si="0"/>
        <v>2153</v>
      </c>
      <c r="L24" s="205">
        <f t="shared" si="1"/>
        <v>0.23079671311182565</v>
      </c>
      <c r="M24" s="222">
        <v>2221</v>
      </c>
      <c r="N24" s="229">
        <f t="shared" si="2"/>
        <v>1998.9</v>
      </c>
      <c r="O24" s="216">
        <v>456</v>
      </c>
      <c r="P24" s="98">
        <f t="shared" si="3"/>
        <v>1697</v>
      </c>
      <c r="Q24" s="19">
        <f t="shared" si="4"/>
        <v>0.15103306818750317</v>
      </c>
      <c r="R24" s="93">
        <v>2799</v>
      </c>
      <c r="S24" s="94">
        <v>0</v>
      </c>
      <c r="T24" s="97">
        <f t="shared" si="5"/>
        <v>2153</v>
      </c>
      <c r="U24" s="14">
        <f t="shared" si="11"/>
        <v>0.23079671311182565</v>
      </c>
      <c r="V24" s="222">
        <v>2299</v>
      </c>
      <c r="W24" s="216">
        <v>175</v>
      </c>
      <c r="X24" s="98">
        <f t="shared" si="7"/>
        <v>1978</v>
      </c>
      <c r="Y24" s="19">
        <f t="shared" si="12"/>
        <v>0.13962592431491952</v>
      </c>
      <c r="Z24" s="93">
        <v>2799</v>
      </c>
      <c r="AA24" s="94">
        <v>0</v>
      </c>
      <c r="AB24" s="97">
        <f t="shared" si="9"/>
        <v>2153</v>
      </c>
      <c r="AC24" s="14">
        <f t="shared" si="13"/>
        <v>0.23079671311182565</v>
      </c>
    </row>
    <row r="25" spans="1:29" s="5" customFormat="1" ht="12.75" customHeight="1" thickBot="1">
      <c r="A25" s="40" t="s">
        <v>417</v>
      </c>
      <c r="B25" s="35" t="s">
        <v>82</v>
      </c>
      <c r="C25" s="166" t="s">
        <v>5</v>
      </c>
      <c r="D25" s="45" t="s">
        <v>361</v>
      </c>
      <c r="E25" s="2" t="s">
        <v>419</v>
      </c>
      <c r="F25" s="76">
        <v>3189</v>
      </c>
      <c r="G25" s="76">
        <v>2899</v>
      </c>
      <c r="H25" s="86">
        <v>0</v>
      </c>
      <c r="I25" s="86">
        <v>2280</v>
      </c>
      <c r="J25" s="86">
        <v>50</v>
      </c>
      <c r="K25" s="192">
        <f t="shared" si="0"/>
        <v>2230</v>
      </c>
      <c r="L25" s="204">
        <f t="shared" si="1"/>
        <v>0.23076923076923078</v>
      </c>
      <c r="M25" s="220">
        <v>2332</v>
      </c>
      <c r="N25" s="227">
        <f t="shared" si="2"/>
        <v>2098.8000000000002</v>
      </c>
      <c r="O25" s="215">
        <v>445</v>
      </c>
      <c r="P25" s="74">
        <f t="shared" si="3"/>
        <v>1785</v>
      </c>
      <c r="Q25" s="18">
        <f t="shared" si="4"/>
        <v>0.14951400800457412</v>
      </c>
      <c r="R25" s="69">
        <v>2899</v>
      </c>
      <c r="S25" s="70">
        <v>0</v>
      </c>
      <c r="T25" s="71">
        <f t="shared" si="5"/>
        <v>2230</v>
      </c>
      <c r="U25" s="16">
        <f t="shared" si="11"/>
        <v>0.23076923076923078</v>
      </c>
      <c r="V25" s="220">
        <v>2399</v>
      </c>
      <c r="W25" s="215">
        <v>165</v>
      </c>
      <c r="X25" s="74">
        <f t="shared" si="7"/>
        <v>2065</v>
      </c>
      <c r="Y25" s="18">
        <f t="shared" si="12"/>
        <v>0.13922467694872864</v>
      </c>
      <c r="Z25" s="69">
        <v>2899</v>
      </c>
      <c r="AA25" s="70">
        <v>0</v>
      </c>
      <c r="AB25" s="71">
        <f t="shared" si="9"/>
        <v>2230</v>
      </c>
      <c r="AC25" s="16">
        <f t="shared" si="13"/>
        <v>0.23076923076923078</v>
      </c>
    </row>
  </sheetData>
  <sortState ref="A42:H43">
    <sortCondition ref="A43"/>
  </sortState>
  <mergeCells count="5">
    <mergeCell ref="Z3:AC3"/>
    <mergeCell ref="R3:U3"/>
    <mergeCell ref="V3:Y3"/>
    <mergeCell ref="M3:Q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2021-07-12T19:35:12Z</dcterms:modified>
</cp:coreProperties>
</file>