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LG Promo Calendars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LG!$A$95:$A$119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H286" i="1" l="1"/>
  <c r="BG286" i="1"/>
  <c r="BE286" i="1"/>
  <c r="BC286" i="1"/>
  <c r="BB286" i="1"/>
  <c r="AZ286" i="1"/>
  <c r="AX286" i="1"/>
  <c r="AW286" i="1"/>
  <c r="AU286" i="1"/>
  <c r="AS286" i="1"/>
  <c r="AR286" i="1"/>
  <c r="AP286" i="1"/>
  <c r="AN286" i="1"/>
  <c r="AM286" i="1"/>
  <c r="AK286" i="1"/>
  <c r="AI286" i="1"/>
  <c r="AH286" i="1"/>
  <c r="AF286" i="1"/>
  <c r="AD286" i="1"/>
  <c r="AC286" i="1"/>
  <c r="AA286" i="1"/>
  <c r="Y286" i="1"/>
  <c r="X286" i="1"/>
  <c r="V286" i="1"/>
  <c r="T286" i="1"/>
  <c r="S286" i="1"/>
  <c r="Q286" i="1"/>
  <c r="O286" i="1"/>
  <c r="N286" i="1"/>
  <c r="L286" i="1"/>
  <c r="BH282" i="1"/>
  <c r="BG282" i="1"/>
  <c r="BE282" i="1"/>
  <c r="BC282" i="1"/>
  <c r="BB282" i="1"/>
  <c r="AZ282" i="1"/>
  <c r="AX282" i="1"/>
  <c r="AW282" i="1"/>
  <c r="AU282" i="1"/>
  <c r="AS282" i="1"/>
  <c r="AR282" i="1"/>
  <c r="AP282" i="1"/>
  <c r="AN282" i="1"/>
  <c r="AM282" i="1"/>
  <c r="AK282" i="1"/>
  <c r="AI282" i="1"/>
  <c r="AH282" i="1"/>
  <c r="AF282" i="1"/>
  <c r="AD282" i="1"/>
  <c r="AC282" i="1"/>
  <c r="AA282" i="1"/>
  <c r="Y282" i="1"/>
  <c r="X282" i="1"/>
  <c r="V282" i="1"/>
  <c r="T282" i="1"/>
  <c r="S282" i="1"/>
  <c r="Q282" i="1"/>
  <c r="O282" i="1"/>
  <c r="N282" i="1"/>
  <c r="L282" i="1"/>
  <c r="BH281" i="1"/>
  <c r="BG281" i="1"/>
  <c r="BE281" i="1"/>
  <c r="BC281" i="1"/>
  <c r="BB281" i="1"/>
  <c r="AZ281" i="1"/>
  <c r="AX281" i="1"/>
  <c r="AW281" i="1"/>
  <c r="AU281" i="1"/>
  <c r="AS281" i="1"/>
  <c r="AR281" i="1"/>
  <c r="AP281" i="1"/>
  <c r="AN281" i="1"/>
  <c r="AM281" i="1"/>
  <c r="AK281" i="1"/>
  <c r="AI281" i="1"/>
  <c r="AH281" i="1"/>
  <c r="AF281" i="1"/>
  <c r="AD281" i="1"/>
  <c r="AC281" i="1"/>
  <c r="AA281" i="1"/>
  <c r="Y281" i="1"/>
  <c r="X281" i="1"/>
  <c r="V281" i="1"/>
  <c r="T281" i="1"/>
  <c r="S281" i="1"/>
  <c r="Q281" i="1"/>
  <c r="O281" i="1"/>
  <c r="N281" i="1"/>
  <c r="L281" i="1"/>
  <c r="BH280" i="1"/>
  <c r="BG280" i="1"/>
  <c r="BE280" i="1"/>
  <c r="BC280" i="1"/>
  <c r="BB280" i="1"/>
  <c r="AZ280" i="1"/>
  <c r="AX280" i="1"/>
  <c r="AW280" i="1"/>
  <c r="AU280" i="1"/>
  <c r="AS280" i="1"/>
  <c r="AR280" i="1"/>
  <c r="AP280" i="1"/>
  <c r="AN280" i="1"/>
  <c r="AM280" i="1"/>
  <c r="AK280" i="1"/>
  <c r="AI280" i="1"/>
  <c r="AH280" i="1"/>
  <c r="AF280" i="1"/>
  <c r="AD280" i="1"/>
  <c r="AC280" i="1"/>
  <c r="AA280" i="1"/>
  <c r="Y280" i="1"/>
  <c r="X280" i="1"/>
  <c r="V280" i="1"/>
  <c r="T280" i="1"/>
  <c r="S280" i="1"/>
  <c r="Q280" i="1"/>
  <c r="O280" i="1"/>
  <c r="N280" i="1"/>
  <c r="L280" i="1"/>
  <c r="BH279" i="1"/>
  <c r="BG279" i="1"/>
  <c r="BE279" i="1"/>
  <c r="BC279" i="1"/>
  <c r="BB279" i="1"/>
  <c r="AZ279" i="1"/>
  <c r="AX279" i="1"/>
  <c r="AW279" i="1"/>
  <c r="AU279" i="1"/>
  <c r="AS279" i="1"/>
  <c r="AR279" i="1"/>
  <c r="AP279" i="1"/>
  <c r="AN279" i="1"/>
  <c r="AM279" i="1"/>
  <c r="AK279" i="1"/>
  <c r="AI279" i="1"/>
  <c r="AH279" i="1"/>
  <c r="AF279" i="1"/>
  <c r="AD279" i="1"/>
  <c r="AC279" i="1"/>
  <c r="AA279" i="1"/>
  <c r="Y279" i="1"/>
  <c r="X279" i="1"/>
  <c r="V279" i="1"/>
  <c r="T279" i="1"/>
  <c r="S279" i="1"/>
  <c r="Q279" i="1"/>
  <c r="O279" i="1"/>
  <c r="N279" i="1"/>
  <c r="L279" i="1"/>
  <c r="BH278" i="1"/>
  <c r="BG278" i="1"/>
  <c r="BE278" i="1"/>
  <c r="BC278" i="1"/>
  <c r="BB278" i="1"/>
  <c r="AZ278" i="1"/>
  <c r="AX278" i="1"/>
  <c r="AW278" i="1"/>
  <c r="AU278" i="1"/>
  <c r="AS278" i="1"/>
  <c r="AR278" i="1"/>
  <c r="AP278" i="1"/>
  <c r="AN278" i="1"/>
  <c r="AM278" i="1"/>
  <c r="AK278" i="1"/>
  <c r="AI278" i="1"/>
  <c r="AH278" i="1"/>
  <c r="AF278" i="1"/>
  <c r="AD278" i="1"/>
  <c r="AC278" i="1"/>
  <c r="AA278" i="1"/>
  <c r="Y278" i="1"/>
  <c r="X278" i="1"/>
  <c r="V278" i="1"/>
  <c r="T278" i="1"/>
  <c r="S278" i="1"/>
  <c r="Q278" i="1"/>
  <c r="O278" i="1"/>
  <c r="N278" i="1"/>
  <c r="L278" i="1"/>
  <c r="BH277" i="1"/>
  <c r="BG277" i="1"/>
  <c r="BE277" i="1"/>
  <c r="BC277" i="1"/>
  <c r="BB277" i="1"/>
  <c r="AZ277" i="1"/>
  <c r="AX277" i="1"/>
  <c r="AW277" i="1"/>
  <c r="AU277" i="1"/>
  <c r="AS277" i="1"/>
  <c r="AR277" i="1"/>
  <c r="AP277" i="1"/>
  <c r="AN277" i="1"/>
  <c r="AM277" i="1"/>
  <c r="AK277" i="1"/>
  <c r="AI277" i="1"/>
  <c r="AH277" i="1"/>
  <c r="AF277" i="1"/>
  <c r="AD277" i="1"/>
  <c r="AC277" i="1"/>
  <c r="AA277" i="1"/>
  <c r="Y277" i="1"/>
  <c r="X277" i="1"/>
  <c r="V277" i="1"/>
  <c r="T277" i="1"/>
  <c r="S277" i="1"/>
  <c r="Q277" i="1"/>
  <c r="O277" i="1"/>
  <c r="N277" i="1"/>
  <c r="L277" i="1"/>
  <c r="BH276" i="1"/>
  <c r="BG276" i="1"/>
  <c r="BE276" i="1"/>
  <c r="BC276" i="1"/>
  <c r="BB276" i="1"/>
  <c r="AZ276" i="1"/>
  <c r="AX276" i="1"/>
  <c r="AW276" i="1"/>
  <c r="AU276" i="1"/>
  <c r="AS276" i="1"/>
  <c r="AR276" i="1"/>
  <c r="AP276" i="1"/>
  <c r="AN276" i="1"/>
  <c r="AM276" i="1"/>
  <c r="AK276" i="1"/>
  <c r="AI276" i="1"/>
  <c r="AH276" i="1"/>
  <c r="AF276" i="1"/>
  <c r="AD276" i="1"/>
  <c r="AC276" i="1"/>
  <c r="AA276" i="1"/>
  <c r="Y276" i="1"/>
  <c r="X276" i="1"/>
  <c r="V276" i="1"/>
  <c r="T276" i="1"/>
  <c r="S276" i="1"/>
  <c r="Q276" i="1"/>
  <c r="O276" i="1"/>
  <c r="N276" i="1"/>
  <c r="L276" i="1"/>
  <c r="BH275" i="1"/>
  <c r="BG275" i="1"/>
  <c r="BE275" i="1"/>
  <c r="BC275" i="1"/>
  <c r="BB275" i="1"/>
  <c r="AZ275" i="1"/>
  <c r="AX275" i="1"/>
  <c r="AW275" i="1"/>
  <c r="AU275" i="1"/>
  <c r="AS275" i="1"/>
  <c r="AR275" i="1"/>
  <c r="AP275" i="1"/>
  <c r="AN275" i="1"/>
  <c r="AM275" i="1"/>
  <c r="AK275" i="1"/>
  <c r="AI275" i="1"/>
  <c r="AH275" i="1"/>
  <c r="AF275" i="1"/>
  <c r="AD275" i="1"/>
  <c r="AC275" i="1"/>
  <c r="AA275" i="1"/>
  <c r="Y275" i="1"/>
  <c r="X275" i="1"/>
  <c r="V275" i="1"/>
  <c r="T275" i="1"/>
  <c r="S275" i="1"/>
  <c r="Q275" i="1"/>
  <c r="O275" i="1"/>
  <c r="N275" i="1"/>
  <c r="L275" i="1"/>
  <c r="BH274" i="1"/>
  <c r="BG274" i="1"/>
  <c r="BE274" i="1"/>
  <c r="BC274" i="1"/>
  <c r="BB274" i="1"/>
  <c r="AZ274" i="1"/>
  <c r="AX274" i="1"/>
  <c r="AW274" i="1"/>
  <c r="AU274" i="1"/>
  <c r="AS274" i="1"/>
  <c r="AR274" i="1"/>
  <c r="AP274" i="1"/>
  <c r="AN274" i="1"/>
  <c r="AM274" i="1"/>
  <c r="AK274" i="1"/>
  <c r="AI274" i="1"/>
  <c r="AH274" i="1"/>
  <c r="AF274" i="1"/>
  <c r="AD274" i="1"/>
  <c r="AC274" i="1"/>
  <c r="AA274" i="1"/>
  <c r="Y274" i="1"/>
  <c r="X274" i="1"/>
  <c r="V274" i="1"/>
  <c r="T274" i="1"/>
  <c r="S274" i="1"/>
  <c r="Q274" i="1"/>
  <c r="O274" i="1"/>
  <c r="N274" i="1"/>
  <c r="L274" i="1"/>
  <c r="BH273" i="1"/>
  <c r="BG273" i="1"/>
  <c r="BE273" i="1"/>
  <c r="BC273" i="1"/>
  <c r="BB273" i="1"/>
  <c r="AZ273" i="1"/>
  <c r="AX273" i="1"/>
  <c r="AW273" i="1"/>
  <c r="AU273" i="1"/>
  <c r="AS273" i="1"/>
  <c r="AR273" i="1"/>
  <c r="AP273" i="1"/>
  <c r="AN273" i="1"/>
  <c r="AM273" i="1"/>
  <c r="AK273" i="1"/>
  <c r="AI273" i="1"/>
  <c r="AH273" i="1"/>
  <c r="AF273" i="1"/>
  <c r="AD273" i="1"/>
  <c r="AC273" i="1"/>
  <c r="AA273" i="1"/>
  <c r="Y273" i="1"/>
  <c r="X273" i="1"/>
  <c r="V273" i="1"/>
  <c r="T273" i="1"/>
  <c r="S273" i="1"/>
  <c r="Q273" i="1"/>
  <c r="O273" i="1"/>
  <c r="N273" i="1"/>
  <c r="L273" i="1"/>
  <c r="BH272" i="1"/>
  <c r="BG272" i="1"/>
  <c r="BE272" i="1"/>
  <c r="BC272" i="1"/>
  <c r="BB272" i="1"/>
  <c r="AZ272" i="1"/>
  <c r="AX272" i="1"/>
  <c r="AW272" i="1"/>
  <c r="AU272" i="1"/>
  <c r="AS272" i="1"/>
  <c r="AR272" i="1"/>
  <c r="AP272" i="1"/>
  <c r="AN272" i="1"/>
  <c r="AM272" i="1"/>
  <c r="AK272" i="1"/>
  <c r="AI272" i="1"/>
  <c r="AH272" i="1"/>
  <c r="AF272" i="1"/>
  <c r="AD272" i="1"/>
  <c r="AC272" i="1"/>
  <c r="AA272" i="1"/>
  <c r="Y272" i="1"/>
  <c r="X272" i="1"/>
  <c r="V272" i="1"/>
  <c r="T272" i="1"/>
  <c r="S272" i="1"/>
  <c r="Q272" i="1"/>
  <c r="O272" i="1"/>
  <c r="N272" i="1"/>
  <c r="L272" i="1"/>
  <c r="BH271" i="1"/>
  <c r="BG271" i="1"/>
  <c r="BE271" i="1"/>
  <c r="BC271" i="1"/>
  <c r="BB271" i="1"/>
  <c r="AZ271" i="1"/>
  <c r="AX271" i="1"/>
  <c r="AW271" i="1"/>
  <c r="AU271" i="1"/>
  <c r="AS271" i="1"/>
  <c r="AR271" i="1"/>
  <c r="AP271" i="1"/>
  <c r="AN271" i="1"/>
  <c r="AM271" i="1"/>
  <c r="AK271" i="1"/>
  <c r="AI271" i="1"/>
  <c r="AH271" i="1"/>
  <c r="AF271" i="1"/>
  <c r="AD271" i="1"/>
  <c r="AC271" i="1"/>
  <c r="AA271" i="1"/>
  <c r="Y271" i="1"/>
  <c r="X271" i="1"/>
  <c r="V271" i="1"/>
  <c r="T271" i="1"/>
  <c r="S271" i="1"/>
  <c r="Q271" i="1"/>
  <c r="O271" i="1"/>
  <c r="N271" i="1"/>
  <c r="L271" i="1"/>
  <c r="BH270" i="1"/>
  <c r="BG270" i="1"/>
  <c r="BE270" i="1"/>
  <c r="BC270" i="1"/>
  <c r="BB270" i="1"/>
  <c r="AZ270" i="1"/>
  <c r="AX270" i="1"/>
  <c r="AW270" i="1"/>
  <c r="AU270" i="1"/>
  <c r="AS270" i="1"/>
  <c r="AR270" i="1"/>
  <c r="AP270" i="1"/>
  <c r="AN270" i="1"/>
  <c r="AM270" i="1"/>
  <c r="AK270" i="1"/>
  <c r="AI270" i="1"/>
  <c r="AH270" i="1"/>
  <c r="AF270" i="1"/>
  <c r="AD270" i="1"/>
  <c r="AC270" i="1"/>
  <c r="AA270" i="1"/>
  <c r="Y270" i="1"/>
  <c r="X270" i="1"/>
  <c r="V270" i="1"/>
  <c r="T270" i="1"/>
  <c r="S270" i="1"/>
  <c r="Q270" i="1"/>
  <c r="O270" i="1"/>
  <c r="N270" i="1"/>
  <c r="L270" i="1"/>
  <c r="BH269" i="1"/>
  <c r="BG269" i="1"/>
  <c r="BE269" i="1"/>
  <c r="BC269" i="1"/>
  <c r="BB269" i="1"/>
  <c r="AZ269" i="1"/>
  <c r="AX269" i="1"/>
  <c r="AW269" i="1"/>
  <c r="AU269" i="1"/>
  <c r="AS269" i="1"/>
  <c r="AR269" i="1"/>
  <c r="AP269" i="1"/>
  <c r="AN269" i="1"/>
  <c r="AM269" i="1"/>
  <c r="AK269" i="1"/>
  <c r="AI269" i="1"/>
  <c r="AH269" i="1"/>
  <c r="AF269" i="1"/>
  <c r="AD269" i="1"/>
  <c r="AC269" i="1"/>
  <c r="AA269" i="1"/>
  <c r="Y269" i="1"/>
  <c r="X269" i="1"/>
  <c r="V269" i="1"/>
  <c r="T269" i="1"/>
  <c r="S269" i="1"/>
  <c r="Q269" i="1"/>
  <c r="O269" i="1"/>
  <c r="N269" i="1"/>
  <c r="L269" i="1"/>
  <c r="BE268" i="1"/>
  <c r="BC268" i="1"/>
  <c r="BB268" i="1"/>
  <c r="AZ268" i="1"/>
  <c r="AU268" i="1"/>
  <c r="AS268" i="1"/>
  <c r="AR268" i="1"/>
  <c r="AP268" i="1"/>
  <c r="AK268" i="1"/>
  <c r="AI268" i="1"/>
  <c r="AH268" i="1"/>
  <c r="AF268" i="1"/>
  <c r="AD268" i="1"/>
  <c r="AC268" i="1"/>
  <c r="AA268" i="1"/>
  <c r="Y268" i="1"/>
  <c r="X268" i="1"/>
  <c r="V268" i="1"/>
  <c r="T268" i="1"/>
  <c r="S268" i="1"/>
  <c r="Q268" i="1"/>
  <c r="O268" i="1"/>
  <c r="N268" i="1"/>
  <c r="L268" i="1"/>
  <c r="BE267" i="1"/>
  <c r="BC267" i="1"/>
  <c r="BB267" i="1"/>
  <c r="AZ267" i="1"/>
  <c r="AU267" i="1"/>
  <c r="AS267" i="1"/>
  <c r="AR267" i="1"/>
  <c r="AP267" i="1"/>
  <c r="AK267" i="1"/>
  <c r="AI267" i="1"/>
  <c r="AH267" i="1"/>
  <c r="AF267" i="1"/>
  <c r="AD267" i="1"/>
  <c r="AC267" i="1"/>
  <c r="AA267" i="1"/>
  <c r="Y267" i="1"/>
  <c r="X267" i="1"/>
  <c r="V267" i="1"/>
  <c r="T267" i="1"/>
  <c r="S267" i="1"/>
  <c r="Q267" i="1"/>
  <c r="O267" i="1"/>
  <c r="N267" i="1"/>
  <c r="L267" i="1"/>
  <c r="BH266" i="1"/>
  <c r="BG266" i="1"/>
  <c r="BE266" i="1"/>
  <c r="AZ266" i="1"/>
  <c r="AX266" i="1"/>
  <c r="AW266" i="1"/>
  <c r="AU266" i="1"/>
  <c r="AP266" i="1"/>
  <c r="AN266" i="1"/>
  <c r="AM266" i="1"/>
  <c r="AK266" i="1"/>
  <c r="AF266" i="1"/>
  <c r="AD266" i="1"/>
  <c r="AC266" i="1"/>
  <c r="AA266" i="1"/>
  <c r="Y266" i="1"/>
  <c r="X266" i="1"/>
  <c r="V266" i="1"/>
  <c r="T266" i="1"/>
  <c r="S266" i="1"/>
  <c r="Q266" i="1"/>
  <c r="O266" i="1"/>
  <c r="N266" i="1"/>
  <c r="L266" i="1"/>
  <c r="BH265" i="1"/>
  <c r="BG265" i="1"/>
  <c r="BE265" i="1"/>
  <c r="BC265" i="1"/>
  <c r="BB265" i="1"/>
  <c r="AZ265" i="1"/>
  <c r="AX265" i="1"/>
  <c r="AW265" i="1"/>
  <c r="AU265" i="1"/>
  <c r="AS265" i="1"/>
  <c r="AR265" i="1"/>
  <c r="AP265" i="1"/>
  <c r="AN265" i="1"/>
  <c r="AM265" i="1"/>
  <c r="AK265" i="1"/>
  <c r="AI265" i="1"/>
  <c r="AH265" i="1"/>
  <c r="AF265" i="1"/>
  <c r="AD265" i="1"/>
  <c r="AC265" i="1"/>
  <c r="AA265" i="1"/>
  <c r="Y265" i="1"/>
  <c r="X265" i="1"/>
  <c r="V265" i="1"/>
  <c r="T265" i="1"/>
  <c r="S265" i="1"/>
  <c r="Q265" i="1"/>
  <c r="O265" i="1"/>
  <c r="N265" i="1"/>
  <c r="L265" i="1"/>
  <c r="BE264" i="1"/>
  <c r="BC264" i="1"/>
  <c r="BB264" i="1"/>
  <c r="AZ264" i="1"/>
  <c r="AU264" i="1"/>
  <c r="AS264" i="1"/>
  <c r="AR264" i="1"/>
  <c r="AP264" i="1"/>
  <c r="AK264" i="1"/>
  <c r="AI264" i="1"/>
  <c r="AH264" i="1"/>
  <c r="AF264" i="1"/>
  <c r="AD264" i="1"/>
  <c r="AC264" i="1"/>
  <c r="AA264" i="1"/>
  <c r="V264" i="1"/>
  <c r="T264" i="1"/>
  <c r="S264" i="1"/>
  <c r="Q264" i="1"/>
  <c r="O264" i="1"/>
  <c r="N264" i="1"/>
  <c r="L264" i="1"/>
  <c r="BH263" i="1"/>
  <c r="BG263" i="1"/>
  <c r="BE263" i="1"/>
  <c r="BC263" i="1"/>
  <c r="BB263" i="1"/>
  <c r="AZ263" i="1"/>
  <c r="AX263" i="1"/>
  <c r="AW263" i="1"/>
  <c r="AU263" i="1"/>
  <c r="AS263" i="1"/>
  <c r="AR263" i="1"/>
  <c r="AP263" i="1"/>
  <c r="AN263" i="1"/>
  <c r="AM263" i="1"/>
  <c r="AK263" i="1"/>
  <c r="AI263" i="1"/>
  <c r="AH263" i="1"/>
  <c r="AF263" i="1"/>
  <c r="AD263" i="1"/>
  <c r="AC263" i="1"/>
  <c r="AA263" i="1"/>
  <c r="Y263" i="1"/>
  <c r="X263" i="1"/>
  <c r="V263" i="1"/>
  <c r="T263" i="1"/>
  <c r="S263" i="1"/>
  <c r="Q263" i="1"/>
  <c r="O263" i="1"/>
  <c r="N263" i="1"/>
  <c r="L263" i="1"/>
  <c r="BE262" i="1"/>
  <c r="AZ262" i="1"/>
  <c r="AU262" i="1"/>
  <c r="AP262" i="1"/>
  <c r="AK262" i="1"/>
  <c r="AF262" i="1"/>
  <c r="AD262" i="1"/>
  <c r="AC262" i="1"/>
  <c r="AA262" i="1"/>
  <c r="Y262" i="1"/>
  <c r="X262" i="1"/>
  <c r="V262" i="1"/>
  <c r="T262" i="1"/>
  <c r="S262" i="1"/>
  <c r="Q262" i="1"/>
  <c r="O262" i="1"/>
  <c r="N262" i="1"/>
  <c r="L262" i="1"/>
  <c r="BH261" i="1"/>
  <c r="BG261" i="1"/>
  <c r="BE261" i="1"/>
  <c r="BC261" i="1"/>
  <c r="BB261" i="1"/>
  <c r="AZ261" i="1"/>
  <c r="AX261" i="1"/>
  <c r="AW261" i="1"/>
  <c r="AU261" i="1"/>
  <c r="AS261" i="1"/>
  <c r="AR261" i="1"/>
  <c r="AP261" i="1"/>
  <c r="AN261" i="1"/>
  <c r="AM261" i="1"/>
  <c r="AK261" i="1"/>
  <c r="AI261" i="1"/>
  <c r="AH261" i="1"/>
  <c r="AF261" i="1"/>
  <c r="AD261" i="1"/>
  <c r="AC261" i="1"/>
  <c r="AA261" i="1"/>
  <c r="Y261" i="1"/>
  <c r="X261" i="1"/>
  <c r="V261" i="1"/>
  <c r="T261" i="1"/>
  <c r="S261" i="1"/>
  <c r="Q261" i="1"/>
  <c r="O261" i="1"/>
  <c r="N261" i="1"/>
  <c r="L261" i="1"/>
  <c r="BE260" i="1"/>
  <c r="AZ260" i="1"/>
  <c r="AU260" i="1"/>
  <c r="AP260" i="1"/>
  <c r="AK260" i="1"/>
  <c r="AF260" i="1"/>
  <c r="AD260" i="1"/>
  <c r="AC260" i="1"/>
  <c r="AA260" i="1"/>
  <c r="Y260" i="1"/>
  <c r="X260" i="1"/>
  <c r="V260" i="1"/>
  <c r="T260" i="1"/>
  <c r="S260" i="1"/>
  <c r="Q260" i="1"/>
  <c r="O260" i="1"/>
  <c r="N260" i="1"/>
  <c r="L260" i="1"/>
  <c r="BE259" i="1"/>
  <c r="BC259" i="1"/>
  <c r="BB259" i="1"/>
  <c r="AZ259" i="1"/>
  <c r="AU259" i="1"/>
  <c r="AP259" i="1"/>
  <c r="AK259" i="1"/>
  <c r="AI259" i="1"/>
  <c r="AH259" i="1"/>
  <c r="AF259" i="1"/>
  <c r="AD259" i="1"/>
  <c r="AC259" i="1"/>
  <c r="AA259" i="1"/>
  <c r="V259" i="1"/>
  <c r="T259" i="1"/>
  <c r="S259" i="1"/>
  <c r="Q259" i="1"/>
  <c r="O259" i="1"/>
  <c r="N259" i="1"/>
  <c r="L259" i="1"/>
  <c r="BE258" i="1"/>
  <c r="BC258" i="1"/>
  <c r="BB258" i="1"/>
  <c r="AZ258" i="1"/>
  <c r="AU258" i="1"/>
  <c r="AP258" i="1"/>
  <c r="AK258" i="1"/>
  <c r="AI258" i="1"/>
  <c r="AH258" i="1"/>
  <c r="AF258" i="1"/>
  <c r="AD258" i="1"/>
  <c r="AC258" i="1"/>
  <c r="AA258" i="1"/>
  <c r="V258" i="1"/>
  <c r="T258" i="1"/>
  <c r="S258" i="1"/>
  <c r="Q258" i="1"/>
  <c r="O258" i="1"/>
  <c r="N258" i="1"/>
  <c r="L258" i="1"/>
  <c r="BH257" i="1"/>
  <c r="BG257" i="1"/>
  <c r="BE257" i="1"/>
  <c r="BC257" i="1"/>
  <c r="BB257" i="1"/>
  <c r="AZ257" i="1"/>
  <c r="AX257" i="1"/>
  <c r="AW257" i="1"/>
  <c r="AU257" i="1"/>
  <c r="AS257" i="1"/>
  <c r="AR257" i="1"/>
  <c r="AP257" i="1"/>
  <c r="AN257" i="1"/>
  <c r="AM257" i="1"/>
  <c r="AK257" i="1"/>
  <c r="AI257" i="1"/>
  <c r="AH257" i="1"/>
  <c r="AF257" i="1"/>
  <c r="AD257" i="1"/>
  <c r="AC257" i="1"/>
  <c r="AA257" i="1"/>
  <c r="Y257" i="1"/>
  <c r="X257" i="1"/>
  <c r="V257" i="1"/>
  <c r="T257" i="1"/>
  <c r="S257" i="1"/>
  <c r="Q257" i="1"/>
  <c r="O257" i="1"/>
  <c r="N257" i="1"/>
  <c r="L257" i="1"/>
  <c r="BH256" i="1"/>
  <c r="BG256" i="1"/>
  <c r="BE256" i="1"/>
  <c r="BC256" i="1"/>
  <c r="BB256" i="1"/>
  <c r="AZ256" i="1"/>
  <c r="AU256" i="1"/>
  <c r="AS256" i="1"/>
  <c r="AR256" i="1"/>
  <c r="AP256" i="1"/>
  <c r="AK256" i="1"/>
  <c r="AI256" i="1"/>
  <c r="AH256" i="1"/>
  <c r="AF256" i="1"/>
  <c r="AD256" i="1"/>
  <c r="AC256" i="1"/>
  <c r="AA256" i="1"/>
  <c r="Y256" i="1"/>
  <c r="X256" i="1"/>
  <c r="V256" i="1"/>
  <c r="T256" i="1"/>
  <c r="S256" i="1"/>
  <c r="Q256" i="1"/>
  <c r="O256" i="1"/>
  <c r="N256" i="1"/>
  <c r="L256" i="1"/>
  <c r="BE255" i="1"/>
  <c r="BC255" i="1"/>
  <c r="BB255" i="1"/>
  <c r="AZ255" i="1"/>
  <c r="AU255" i="1"/>
  <c r="AS255" i="1"/>
  <c r="AR255" i="1"/>
  <c r="AP255" i="1"/>
  <c r="AK255" i="1"/>
  <c r="AF255" i="1"/>
  <c r="AD255" i="1"/>
  <c r="AC255" i="1"/>
  <c r="AA255" i="1"/>
  <c r="V255" i="1"/>
  <c r="T255" i="1"/>
  <c r="S255" i="1"/>
  <c r="Q255" i="1"/>
  <c r="O255" i="1"/>
  <c r="N255" i="1"/>
  <c r="L255" i="1"/>
  <c r="BE254" i="1"/>
  <c r="BC254" i="1"/>
  <c r="BB254" i="1"/>
  <c r="AZ254" i="1"/>
  <c r="AU254" i="1"/>
  <c r="AS254" i="1"/>
  <c r="AR254" i="1"/>
  <c r="AP254" i="1"/>
  <c r="AK254" i="1"/>
  <c r="AF254" i="1"/>
  <c r="AD254" i="1"/>
  <c r="AC254" i="1"/>
  <c r="AA254" i="1"/>
  <c r="V254" i="1"/>
  <c r="T254" i="1"/>
  <c r="S254" i="1"/>
  <c r="Q254" i="1"/>
  <c r="O254" i="1"/>
  <c r="N254" i="1"/>
  <c r="L254" i="1"/>
  <c r="BH253" i="1"/>
  <c r="BG253" i="1"/>
  <c r="BE253" i="1"/>
  <c r="AZ253" i="1"/>
  <c r="AX253" i="1"/>
  <c r="AW253" i="1"/>
  <c r="AU253" i="1"/>
  <c r="AP253" i="1"/>
  <c r="AN253" i="1"/>
  <c r="AM253" i="1"/>
  <c r="AK253" i="1"/>
  <c r="AF253" i="1"/>
  <c r="AD253" i="1"/>
  <c r="AC253" i="1"/>
  <c r="AA253" i="1"/>
  <c r="Y253" i="1"/>
  <c r="X253" i="1"/>
  <c r="V253" i="1"/>
  <c r="T253" i="1"/>
  <c r="S253" i="1"/>
  <c r="Q253" i="1"/>
  <c r="O253" i="1"/>
  <c r="N253" i="1"/>
  <c r="L253" i="1"/>
  <c r="BE252" i="1"/>
  <c r="AZ252" i="1"/>
  <c r="AU252" i="1"/>
  <c r="AS252" i="1"/>
  <c r="AR252" i="1"/>
  <c r="AP252" i="1"/>
  <c r="AK252" i="1"/>
  <c r="AF252" i="1"/>
  <c r="AD252" i="1"/>
  <c r="AC252" i="1"/>
  <c r="AA252" i="1"/>
  <c r="V252" i="1"/>
  <c r="T252" i="1"/>
  <c r="S252" i="1"/>
  <c r="Q252" i="1"/>
  <c r="L252" i="1"/>
  <c r="BE251" i="1"/>
  <c r="AZ251" i="1"/>
  <c r="AU251" i="1"/>
  <c r="AS251" i="1"/>
  <c r="AR251" i="1"/>
  <c r="AP251" i="1"/>
  <c r="AK251" i="1"/>
  <c r="AI251" i="1"/>
  <c r="AH251" i="1"/>
  <c r="AF251" i="1"/>
  <c r="AD251" i="1"/>
  <c r="AC251" i="1"/>
  <c r="AA251" i="1"/>
  <c r="Y251" i="1"/>
  <c r="X251" i="1"/>
  <c r="V251" i="1"/>
  <c r="T251" i="1"/>
  <c r="S251" i="1"/>
  <c r="Q251" i="1"/>
  <c r="O251" i="1"/>
  <c r="N251" i="1"/>
  <c r="L251" i="1"/>
  <c r="BE250" i="1"/>
  <c r="AZ250" i="1"/>
  <c r="AU250" i="1"/>
  <c r="AS250" i="1"/>
  <c r="AR250" i="1"/>
  <c r="AP250" i="1"/>
  <c r="AK250" i="1"/>
  <c r="AF250" i="1"/>
  <c r="AD250" i="1"/>
  <c r="AC250" i="1"/>
  <c r="AA250" i="1"/>
  <c r="V250" i="1"/>
  <c r="T250" i="1"/>
  <c r="S250" i="1"/>
  <c r="Q250" i="1"/>
  <c r="L250" i="1"/>
  <c r="BE249" i="1"/>
  <c r="AZ249" i="1"/>
  <c r="AU249" i="1"/>
  <c r="AS249" i="1"/>
  <c r="AR249" i="1"/>
  <c r="AP249" i="1"/>
  <c r="AK249" i="1"/>
  <c r="AI249" i="1"/>
  <c r="AH249" i="1"/>
  <c r="AF249" i="1"/>
  <c r="AD249" i="1"/>
  <c r="AC249" i="1"/>
  <c r="AA249" i="1"/>
  <c r="Y249" i="1"/>
  <c r="X249" i="1"/>
  <c r="V249" i="1"/>
  <c r="T249" i="1"/>
  <c r="S249" i="1"/>
  <c r="Q249" i="1"/>
  <c r="O249" i="1"/>
  <c r="N249" i="1"/>
  <c r="L249" i="1"/>
  <c r="BE248" i="1"/>
  <c r="AZ248" i="1"/>
  <c r="AU248" i="1"/>
  <c r="AS248" i="1"/>
  <c r="AR248" i="1"/>
  <c r="AP248" i="1"/>
  <c r="AK248" i="1"/>
  <c r="AI248" i="1"/>
  <c r="AH248" i="1"/>
  <c r="AF248" i="1"/>
  <c r="AD248" i="1"/>
  <c r="AC248" i="1"/>
  <c r="AA248" i="1"/>
  <c r="Y248" i="1"/>
  <c r="X248" i="1"/>
  <c r="V248" i="1"/>
  <c r="T248" i="1"/>
  <c r="S248" i="1"/>
  <c r="Q248" i="1"/>
  <c r="O248" i="1"/>
  <c r="N248" i="1"/>
  <c r="L248" i="1"/>
  <c r="BE247" i="1"/>
  <c r="AZ247" i="1"/>
  <c r="AU247" i="1"/>
  <c r="AS247" i="1"/>
  <c r="AR247" i="1"/>
  <c r="AP247" i="1"/>
  <c r="AK247" i="1"/>
  <c r="AI247" i="1"/>
  <c r="AH247" i="1"/>
  <c r="AF247" i="1"/>
  <c r="AD247" i="1"/>
  <c r="AC247" i="1"/>
  <c r="AA247" i="1"/>
  <c r="Y247" i="1"/>
  <c r="X247" i="1"/>
  <c r="V247" i="1"/>
  <c r="T247" i="1"/>
  <c r="S247" i="1"/>
  <c r="Q247" i="1"/>
  <c r="O247" i="1"/>
  <c r="N247" i="1"/>
  <c r="L247" i="1"/>
  <c r="BE246" i="1"/>
  <c r="AZ246" i="1"/>
  <c r="AU246" i="1"/>
  <c r="AS246" i="1"/>
  <c r="AR246" i="1"/>
  <c r="AP246" i="1"/>
  <c r="AK246" i="1"/>
  <c r="AI246" i="1"/>
  <c r="AH246" i="1"/>
  <c r="AF246" i="1"/>
  <c r="AD246" i="1"/>
  <c r="AC246" i="1"/>
  <c r="AA246" i="1"/>
  <c r="V246" i="1"/>
  <c r="T246" i="1"/>
  <c r="S246" i="1"/>
  <c r="Q246" i="1"/>
  <c r="O246" i="1"/>
  <c r="N246" i="1"/>
  <c r="L246" i="1"/>
  <c r="BE245" i="1"/>
  <c r="AZ245" i="1"/>
  <c r="AU245" i="1"/>
  <c r="AS245" i="1"/>
  <c r="AR245" i="1"/>
  <c r="AP245" i="1"/>
  <c r="AK245" i="1"/>
  <c r="AI245" i="1"/>
  <c r="AH245" i="1"/>
  <c r="AF245" i="1"/>
  <c r="AD245" i="1"/>
  <c r="AC245" i="1"/>
  <c r="AA245" i="1"/>
  <c r="V245" i="1"/>
  <c r="T245" i="1"/>
  <c r="S245" i="1"/>
  <c r="Q245" i="1"/>
  <c r="O245" i="1"/>
  <c r="N245" i="1"/>
  <c r="L245" i="1"/>
  <c r="BE244" i="1"/>
  <c r="AZ244" i="1"/>
  <c r="AU244" i="1"/>
  <c r="AS244" i="1"/>
  <c r="AR244" i="1"/>
  <c r="AP244" i="1"/>
  <c r="AK244" i="1"/>
  <c r="AI244" i="1"/>
  <c r="AH244" i="1"/>
  <c r="AF244" i="1"/>
  <c r="AD244" i="1"/>
  <c r="AC244" i="1"/>
  <c r="AA244" i="1"/>
  <c r="V244" i="1"/>
  <c r="T244" i="1"/>
  <c r="S244" i="1"/>
  <c r="Q244" i="1"/>
  <c r="L244" i="1"/>
  <c r="BE243" i="1"/>
  <c r="AZ243" i="1"/>
  <c r="AU243" i="1"/>
  <c r="AS243" i="1"/>
  <c r="AR243" i="1"/>
  <c r="AP243" i="1"/>
  <c r="AK243" i="1"/>
  <c r="AI243" i="1"/>
  <c r="AH243" i="1"/>
  <c r="AF243" i="1"/>
  <c r="AD243" i="1"/>
  <c r="AC243" i="1"/>
  <c r="AA243" i="1"/>
  <c r="V243" i="1"/>
  <c r="T243" i="1"/>
  <c r="S243" i="1"/>
  <c r="Q243" i="1"/>
  <c r="L243" i="1"/>
  <c r="BE242" i="1"/>
  <c r="AZ242" i="1"/>
  <c r="AU242" i="1"/>
  <c r="AS242" i="1"/>
  <c r="AR242" i="1"/>
  <c r="AP242" i="1"/>
  <c r="AK242" i="1"/>
  <c r="AI242" i="1"/>
  <c r="AH242" i="1"/>
  <c r="AF242" i="1"/>
  <c r="AD242" i="1"/>
  <c r="AC242" i="1"/>
  <c r="AA242" i="1"/>
  <c r="V242" i="1"/>
  <c r="T242" i="1"/>
  <c r="S242" i="1"/>
  <c r="Q242" i="1"/>
  <c r="L242" i="1"/>
  <c r="BE241" i="1"/>
  <c r="AZ241" i="1"/>
  <c r="AU241" i="1"/>
  <c r="AS241" i="1"/>
  <c r="AR241" i="1"/>
  <c r="AP241" i="1"/>
  <c r="AK241" i="1"/>
  <c r="AI241" i="1"/>
  <c r="AH241" i="1"/>
  <c r="AF241" i="1"/>
  <c r="AD241" i="1"/>
  <c r="AC241" i="1"/>
  <c r="AA241" i="1"/>
  <c r="V241" i="1"/>
  <c r="T241" i="1"/>
  <c r="S241" i="1"/>
  <c r="Q241" i="1"/>
  <c r="L241" i="1"/>
  <c r="BE240" i="1"/>
  <c r="AZ240" i="1"/>
  <c r="AU240" i="1"/>
  <c r="AS240" i="1"/>
  <c r="AR240" i="1"/>
  <c r="AP240" i="1"/>
  <c r="AK240" i="1"/>
  <c r="AI240" i="1"/>
  <c r="AH240" i="1"/>
  <c r="AF240" i="1"/>
  <c r="AD240" i="1"/>
  <c r="AC240" i="1"/>
  <c r="AA240" i="1"/>
  <c r="V240" i="1"/>
  <c r="T240" i="1"/>
  <c r="S240" i="1"/>
  <c r="Q240" i="1"/>
  <c r="L240" i="1"/>
  <c r="BE239" i="1"/>
  <c r="AZ239" i="1"/>
  <c r="AU239" i="1"/>
  <c r="AS239" i="1"/>
  <c r="AR239" i="1"/>
  <c r="AP239" i="1"/>
  <c r="AK239" i="1"/>
  <c r="AI239" i="1"/>
  <c r="AH239" i="1"/>
  <c r="AF239" i="1"/>
  <c r="AD239" i="1"/>
  <c r="AC239" i="1"/>
  <c r="AA239" i="1"/>
  <c r="V239" i="1"/>
  <c r="T239" i="1"/>
  <c r="S239" i="1"/>
  <c r="Q239" i="1"/>
  <c r="L239" i="1"/>
  <c r="BE238" i="1"/>
  <c r="AZ238" i="1"/>
  <c r="AU238" i="1"/>
  <c r="AS238" i="1"/>
  <c r="AR238" i="1"/>
  <c r="AP238" i="1"/>
  <c r="AK238" i="1"/>
  <c r="AI238" i="1"/>
  <c r="AH238" i="1"/>
  <c r="AF238" i="1"/>
  <c r="AD238" i="1"/>
  <c r="AC238" i="1"/>
  <c r="AA238" i="1"/>
  <c r="V238" i="1"/>
  <c r="T238" i="1"/>
  <c r="S238" i="1"/>
  <c r="Q238" i="1"/>
  <c r="L238" i="1"/>
  <c r="BE237" i="1"/>
  <c r="AZ237" i="1"/>
  <c r="AU237" i="1"/>
  <c r="AS237" i="1"/>
  <c r="AR237" i="1"/>
  <c r="AP237" i="1"/>
  <c r="AK237" i="1"/>
  <c r="AI237" i="1"/>
  <c r="AH237" i="1"/>
  <c r="AF237" i="1"/>
  <c r="AD237" i="1"/>
  <c r="AC237" i="1"/>
  <c r="AA237" i="1"/>
  <c r="V237" i="1"/>
  <c r="T237" i="1"/>
  <c r="S237" i="1"/>
  <c r="Q237" i="1"/>
  <c r="L237" i="1"/>
  <c r="BE236" i="1"/>
  <c r="BC236" i="1"/>
  <c r="BB236" i="1"/>
  <c r="AZ236" i="1"/>
  <c r="AU236" i="1"/>
  <c r="AP236" i="1"/>
  <c r="AK236" i="1"/>
  <c r="AF236" i="1"/>
  <c r="AD236" i="1"/>
  <c r="AC236" i="1"/>
  <c r="AA236" i="1"/>
  <c r="V236" i="1"/>
  <c r="T236" i="1"/>
  <c r="S236" i="1"/>
  <c r="Q236" i="1"/>
  <c r="O236" i="1"/>
  <c r="N236" i="1"/>
  <c r="L236" i="1"/>
  <c r="BH235" i="1"/>
  <c r="BG235" i="1"/>
  <c r="BE235" i="1"/>
  <c r="BC235" i="1"/>
  <c r="BB235" i="1"/>
  <c r="AZ235" i="1"/>
  <c r="AX235" i="1"/>
  <c r="AW235" i="1"/>
  <c r="AU235" i="1"/>
  <c r="AS235" i="1"/>
  <c r="AR235" i="1"/>
  <c r="AP235" i="1"/>
  <c r="AN235" i="1"/>
  <c r="AM235" i="1"/>
  <c r="AK235" i="1"/>
  <c r="AI235" i="1"/>
  <c r="AH235" i="1"/>
  <c r="AF235" i="1"/>
  <c r="AD235" i="1"/>
  <c r="AC235" i="1"/>
  <c r="AA235" i="1"/>
  <c r="V235" i="1"/>
  <c r="T235" i="1"/>
  <c r="S235" i="1"/>
  <c r="Q235" i="1"/>
  <c r="O235" i="1"/>
  <c r="N235" i="1"/>
  <c r="L235" i="1"/>
  <c r="BE234" i="1"/>
  <c r="BC234" i="1"/>
  <c r="BB234" i="1"/>
  <c r="AZ234" i="1"/>
  <c r="AU234" i="1"/>
  <c r="AP234" i="1"/>
  <c r="AK234" i="1"/>
  <c r="AF234" i="1"/>
  <c r="AD234" i="1"/>
  <c r="AC234" i="1"/>
  <c r="AA234" i="1"/>
  <c r="V234" i="1"/>
  <c r="T234" i="1"/>
  <c r="S234" i="1"/>
  <c r="Q234" i="1"/>
  <c r="O234" i="1"/>
  <c r="N234" i="1"/>
  <c r="L234" i="1"/>
  <c r="BE233" i="1"/>
  <c r="AZ233" i="1"/>
  <c r="AU233" i="1"/>
  <c r="AS233" i="1"/>
  <c r="AR233" i="1"/>
  <c r="AP233" i="1"/>
  <c r="AN233" i="1"/>
  <c r="AM233" i="1"/>
  <c r="AK233" i="1"/>
  <c r="AI233" i="1"/>
  <c r="AH233" i="1"/>
  <c r="AF233" i="1"/>
  <c r="AD233" i="1"/>
  <c r="AC233" i="1"/>
  <c r="AA233" i="1"/>
  <c r="V233" i="1"/>
  <c r="T233" i="1"/>
  <c r="S233" i="1"/>
  <c r="Q233" i="1"/>
  <c r="O233" i="1"/>
  <c r="N233" i="1"/>
  <c r="L233" i="1"/>
  <c r="BE232" i="1"/>
  <c r="AZ232" i="1"/>
  <c r="AU232" i="1"/>
  <c r="AS232" i="1"/>
  <c r="AR232" i="1"/>
  <c r="AP232" i="1"/>
  <c r="AK232" i="1"/>
  <c r="AF232" i="1"/>
  <c r="AD232" i="1"/>
  <c r="AC232" i="1"/>
  <c r="AA232" i="1"/>
  <c r="V232" i="1"/>
  <c r="T232" i="1"/>
  <c r="S232" i="1"/>
  <c r="Q232" i="1"/>
  <c r="O232" i="1"/>
  <c r="N232" i="1"/>
  <c r="L232" i="1"/>
  <c r="BE231" i="1"/>
  <c r="AZ231" i="1"/>
  <c r="AU231" i="1"/>
  <c r="AS231" i="1"/>
  <c r="AR231" i="1"/>
  <c r="AP231" i="1"/>
  <c r="AK231" i="1"/>
  <c r="AF231" i="1"/>
  <c r="AD231" i="1"/>
  <c r="AC231" i="1"/>
  <c r="AA231" i="1"/>
  <c r="V231" i="1"/>
  <c r="T231" i="1"/>
  <c r="S231" i="1"/>
  <c r="Q231" i="1"/>
  <c r="O231" i="1"/>
  <c r="N231" i="1"/>
  <c r="L231" i="1"/>
  <c r="BE230" i="1"/>
  <c r="BC230" i="1"/>
  <c r="BB230" i="1"/>
  <c r="AZ230" i="1"/>
  <c r="AU230" i="1"/>
  <c r="AP230" i="1"/>
  <c r="AK230" i="1"/>
  <c r="AI230" i="1"/>
  <c r="AH230" i="1"/>
  <c r="AF230" i="1"/>
  <c r="AD230" i="1"/>
  <c r="AC230" i="1"/>
  <c r="AA230" i="1"/>
  <c r="V230" i="1"/>
  <c r="T230" i="1"/>
  <c r="S230" i="1"/>
  <c r="Q230" i="1"/>
  <c r="L230" i="1"/>
  <c r="BE229" i="1"/>
  <c r="BC229" i="1"/>
  <c r="BB229" i="1"/>
  <c r="AZ229" i="1"/>
  <c r="AU229" i="1"/>
  <c r="AP229" i="1"/>
  <c r="AK229" i="1"/>
  <c r="AF229" i="1"/>
  <c r="AD229" i="1"/>
  <c r="AC229" i="1"/>
  <c r="AA229" i="1"/>
  <c r="V229" i="1"/>
  <c r="T229" i="1"/>
  <c r="S229" i="1"/>
  <c r="Q229" i="1"/>
  <c r="O229" i="1"/>
  <c r="N229" i="1"/>
  <c r="L229" i="1"/>
  <c r="BH228" i="1"/>
  <c r="BG228" i="1"/>
  <c r="BE228" i="1"/>
  <c r="BC228" i="1"/>
  <c r="BB228" i="1"/>
  <c r="AZ228" i="1"/>
  <c r="AX228" i="1"/>
  <c r="AW228" i="1"/>
  <c r="AU228" i="1"/>
  <c r="AS228" i="1"/>
  <c r="AR228" i="1"/>
  <c r="AP228" i="1"/>
  <c r="AN228" i="1"/>
  <c r="AM228" i="1"/>
  <c r="AK228" i="1"/>
  <c r="AI228" i="1"/>
  <c r="AH228" i="1"/>
  <c r="AF228" i="1"/>
  <c r="AD228" i="1"/>
  <c r="AC228" i="1"/>
  <c r="AA228" i="1"/>
  <c r="V228" i="1"/>
  <c r="T228" i="1"/>
  <c r="S228" i="1"/>
  <c r="Q228" i="1"/>
  <c r="O228" i="1"/>
  <c r="N228" i="1"/>
  <c r="L228" i="1"/>
  <c r="BE227" i="1"/>
  <c r="BC227" i="1"/>
  <c r="BB227" i="1"/>
  <c r="AZ227" i="1"/>
  <c r="AU227" i="1"/>
  <c r="AP227" i="1"/>
  <c r="AK227" i="1"/>
  <c r="AF227" i="1"/>
  <c r="AD227" i="1"/>
  <c r="AC227" i="1"/>
  <c r="AA227" i="1"/>
  <c r="V227" i="1"/>
  <c r="T227" i="1"/>
  <c r="S227" i="1"/>
  <c r="Q227" i="1"/>
  <c r="O227" i="1"/>
  <c r="N227" i="1"/>
  <c r="L227" i="1"/>
  <c r="BE226" i="1"/>
  <c r="BC226" i="1"/>
  <c r="BB226" i="1"/>
  <c r="AZ226" i="1"/>
  <c r="AU226" i="1"/>
  <c r="AP226" i="1"/>
  <c r="AK226" i="1"/>
  <c r="AI226" i="1"/>
  <c r="AH226" i="1"/>
  <c r="AF226" i="1"/>
  <c r="AD226" i="1"/>
  <c r="AC226" i="1"/>
  <c r="AA226" i="1"/>
  <c r="V226" i="1"/>
  <c r="T226" i="1"/>
  <c r="S226" i="1"/>
  <c r="Q226" i="1"/>
  <c r="O226" i="1"/>
  <c r="N226" i="1"/>
  <c r="L226" i="1"/>
  <c r="BE225" i="1"/>
  <c r="BC225" i="1"/>
  <c r="BB225" i="1"/>
  <c r="AZ225" i="1"/>
  <c r="AU225" i="1"/>
  <c r="AS225" i="1"/>
  <c r="AR225" i="1"/>
  <c r="AP225" i="1"/>
  <c r="AN225" i="1"/>
  <c r="AM225" i="1"/>
  <c r="AK225" i="1"/>
  <c r="AI225" i="1"/>
  <c r="AH225" i="1"/>
  <c r="AF225" i="1"/>
  <c r="AD225" i="1"/>
  <c r="AC225" i="1"/>
  <c r="AA225" i="1"/>
  <c r="V225" i="1"/>
  <c r="T225" i="1"/>
  <c r="S225" i="1"/>
  <c r="Q225" i="1"/>
  <c r="O225" i="1"/>
  <c r="N225" i="1"/>
  <c r="L225" i="1"/>
  <c r="BE224" i="1"/>
  <c r="BC224" i="1"/>
  <c r="BB224" i="1"/>
  <c r="AZ224" i="1"/>
  <c r="AU224" i="1"/>
  <c r="AS224" i="1"/>
  <c r="AR224" i="1"/>
  <c r="AP224" i="1"/>
  <c r="AN224" i="1"/>
  <c r="AM224" i="1"/>
  <c r="AK224" i="1"/>
  <c r="AI224" i="1"/>
  <c r="AH224" i="1"/>
  <c r="AF224" i="1"/>
  <c r="AD224" i="1"/>
  <c r="AC224" i="1"/>
  <c r="AA224" i="1"/>
  <c r="V224" i="1"/>
  <c r="T224" i="1"/>
  <c r="S224" i="1"/>
  <c r="Q224" i="1"/>
  <c r="O224" i="1"/>
  <c r="N224" i="1"/>
  <c r="L224" i="1"/>
  <c r="BE223" i="1"/>
  <c r="BC223" i="1"/>
  <c r="BB223" i="1"/>
  <c r="AZ223" i="1"/>
  <c r="AU223" i="1"/>
  <c r="AS223" i="1"/>
  <c r="AR223" i="1"/>
  <c r="AP223" i="1"/>
  <c r="AN223" i="1"/>
  <c r="AM223" i="1"/>
  <c r="AK223" i="1"/>
  <c r="AI223" i="1"/>
  <c r="AH223" i="1"/>
  <c r="AF223" i="1"/>
  <c r="AD223" i="1"/>
  <c r="AC223" i="1"/>
  <c r="AA223" i="1"/>
  <c r="V223" i="1"/>
  <c r="T223" i="1"/>
  <c r="S223" i="1"/>
  <c r="Q223" i="1"/>
  <c r="O223" i="1"/>
  <c r="N223" i="1"/>
  <c r="L223" i="1"/>
  <c r="BE222" i="1"/>
  <c r="AZ222" i="1"/>
  <c r="AU222" i="1"/>
  <c r="AS222" i="1"/>
  <c r="AR222" i="1"/>
  <c r="AP222" i="1"/>
  <c r="AK222" i="1"/>
  <c r="AF222" i="1"/>
  <c r="AD222" i="1"/>
  <c r="AC222" i="1"/>
  <c r="AA222" i="1"/>
  <c r="V222" i="1"/>
  <c r="T222" i="1"/>
  <c r="S222" i="1"/>
  <c r="Q222" i="1"/>
  <c r="O222" i="1"/>
  <c r="N222" i="1"/>
  <c r="L222" i="1"/>
  <c r="BE221" i="1"/>
  <c r="AZ221" i="1"/>
  <c r="AU221" i="1"/>
  <c r="AS221" i="1"/>
  <c r="AR221" i="1"/>
  <c r="AP221" i="1"/>
  <c r="AK221" i="1"/>
  <c r="AF221" i="1"/>
  <c r="AD221" i="1"/>
  <c r="AC221" i="1"/>
  <c r="AA221" i="1"/>
  <c r="V221" i="1"/>
  <c r="T221" i="1"/>
  <c r="S221" i="1"/>
  <c r="Q221" i="1"/>
  <c r="O221" i="1"/>
  <c r="N221" i="1"/>
  <c r="L221" i="1"/>
  <c r="BE220" i="1"/>
  <c r="BC220" i="1"/>
  <c r="BB220" i="1"/>
  <c r="AZ220" i="1"/>
  <c r="AU220" i="1"/>
  <c r="AP220" i="1"/>
  <c r="AK220" i="1"/>
  <c r="AI220" i="1"/>
  <c r="AH220" i="1"/>
  <c r="AF220" i="1"/>
  <c r="AD220" i="1"/>
  <c r="AC220" i="1"/>
  <c r="AA220" i="1"/>
  <c r="V220" i="1"/>
  <c r="T220" i="1"/>
  <c r="S220" i="1"/>
  <c r="Q220" i="1"/>
  <c r="L220" i="1"/>
  <c r="BE219" i="1"/>
  <c r="BC219" i="1"/>
  <c r="BB219" i="1"/>
  <c r="AZ219" i="1"/>
  <c r="AU219" i="1"/>
  <c r="AS219" i="1"/>
  <c r="AR219" i="1"/>
  <c r="AP219" i="1"/>
  <c r="AN219" i="1"/>
  <c r="AM219" i="1"/>
  <c r="AK219" i="1"/>
  <c r="AI219" i="1"/>
  <c r="AH219" i="1"/>
  <c r="AF219" i="1"/>
  <c r="AD219" i="1"/>
  <c r="AC219" i="1"/>
  <c r="AA219" i="1"/>
  <c r="V219" i="1"/>
  <c r="T219" i="1"/>
  <c r="S219" i="1"/>
  <c r="Q219" i="1"/>
  <c r="O219" i="1"/>
  <c r="N219" i="1"/>
  <c r="L219" i="1"/>
  <c r="BH218" i="1"/>
  <c r="BG218" i="1"/>
  <c r="BE218" i="1"/>
  <c r="BC218" i="1"/>
  <c r="BB218" i="1"/>
  <c r="AZ218" i="1"/>
  <c r="AX218" i="1"/>
  <c r="AW218" i="1"/>
  <c r="AU218" i="1"/>
  <c r="AS218" i="1"/>
  <c r="AR218" i="1"/>
  <c r="AP218" i="1"/>
  <c r="AN218" i="1"/>
  <c r="AM218" i="1"/>
  <c r="AK218" i="1"/>
  <c r="AI218" i="1"/>
  <c r="AH218" i="1"/>
  <c r="AF218" i="1"/>
  <c r="AD218" i="1"/>
  <c r="AC218" i="1"/>
  <c r="AA218" i="1"/>
  <c r="Y218" i="1"/>
  <c r="X218" i="1"/>
  <c r="V218" i="1"/>
  <c r="T218" i="1"/>
  <c r="S218" i="1"/>
  <c r="Q218" i="1"/>
  <c r="O218" i="1"/>
  <c r="N218" i="1"/>
  <c r="L218" i="1"/>
  <c r="BH217" i="1"/>
  <c r="BG217" i="1"/>
  <c r="BE217" i="1"/>
  <c r="BC217" i="1"/>
  <c r="BB217" i="1"/>
  <c r="AZ217" i="1"/>
  <c r="AX217" i="1"/>
  <c r="AW217" i="1"/>
  <c r="AU217" i="1"/>
  <c r="AS217" i="1"/>
  <c r="AR217" i="1"/>
  <c r="AP217" i="1"/>
  <c r="AN217" i="1"/>
  <c r="AM217" i="1"/>
  <c r="AK217" i="1"/>
  <c r="AI217" i="1"/>
  <c r="AH217" i="1"/>
  <c r="AF217" i="1"/>
  <c r="AD217" i="1"/>
  <c r="AC217" i="1"/>
  <c r="AA217" i="1"/>
  <c r="Y217" i="1"/>
  <c r="X217" i="1"/>
  <c r="V217" i="1"/>
  <c r="T217" i="1"/>
  <c r="S217" i="1"/>
  <c r="Q217" i="1"/>
  <c r="O217" i="1"/>
  <c r="N217" i="1"/>
  <c r="L217" i="1"/>
  <c r="BE216" i="1"/>
  <c r="AZ216" i="1"/>
  <c r="AX216" i="1"/>
  <c r="AW216" i="1"/>
  <c r="AU216" i="1"/>
  <c r="AS216" i="1"/>
  <c r="AR216" i="1"/>
  <c r="AP216" i="1"/>
  <c r="AN216" i="1"/>
  <c r="AM216" i="1"/>
  <c r="AK216" i="1"/>
  <c r="AI216" i="1"/>
  <c r="AH216" i="1"/>
  <c r="AF216" i="1"/>
  <c r="AD216" i="1"/>
  <c r="AC216" i="1"/>
  <c r="AA216" i="1"/>
  <c r="Y216" i="1"/>
  <c r="X216" i="1"/>
  <c r="V216" i="1"/>
  <c r="T216" i="1"/>
  <c r="S216" i="1"/>
  <c r="Q216" i="1"/>
  <c r="O216" i="1"/>
  <c r="N216" i="1"/>
  <c r="L216" i="1"/>
  <c r="BH215" i="1"/>
  <c r="BG215" i="1"/>
  <c r="BE215" i="1"/>
  <c r="BC215" i="1"/>
  <c r="BB215" i="1"/>
  <c r="AZ215" i="1"/>
  <c r="AU215" i="1"/>
  <c r="AS215" i="1"/>
  <c r="AR215" i="1"/>
  <c r="AP215" i="1"/>
  <c r="AK215" i="1"/>
  <c r="AI215" i="1"/>
  <c r="AH215" i="1"/>
  <c r="AF215" i="1"/>
  <c r="AD215" i="1"/>
  <c r="AC215" i="1"/>
  <c r="AA215" i="1"/>
  <c r="V215" i="1"/>
  <c r="T215" i="1"/>
  <c r="S215" i="1"/>
  <c r="Q215" i="1"/>
  <c r="L215" i="1"/>
  <c r="BH214" i="1"/>
  <c r="BG214" i="1"/>
  <c r="BE214" i="1"/>
  <c r="BC214" i="1"/>
  <c r="BB214" i="1"/>
  <c r="AZ214" i="1"/>
  <c r="AU214" i="1"/>
  <c r="AS214" i="1"/>
  <c r="AR214" i="1"/>
  <c r="AP214" i="1"/>
  <c r="AK214" i="1"/>
  <c r="AI214" i="1"/>
  <c r="AH214" i="1"/>
  <c r="AF214" i="1"/>
  <c r="AD214" i="1"/>
  <c r="AC214" i="1"/>
  <c r="AA214" i="1"/>
  <c r="V214" i="1"/>
  <c r="T214" i="1"/>
  <c r="S214" i="1"/>
  <c r="Q214" i="1"/>
  <c r="L214" i="1"/>
  <c r="BE213" i="1"/>
  <c r="AZ213" i="1"/>
  <c r="AX213" i="1"/>
  <c r="AW213" i="1"/>
  <c r="AU213" i="1"/>
  <c r="AS213" i="1"/>
  <c r="AR213" i="1"/>
  <c r="AP213" i="1"/>
  <c r="AN213" i="1"/>
  <c r="AM213" i="1"/>
  <c r="AK213" i="1"/>
  <c r="AI213" i="1"/>
  <c r="AH213" i="1"/>
  <c r="AF213" i="1"/>
  <c r="AD213" i="1"/>
  <c r="AC213" i="1"/>
  <c r="AA213" i="1"/>
  <c r="Y213" i="1"/>
  <c r="X213" i="1"/>
  <c r="V213" i="1"/>
  <c r="T213" i="1"/>
  <c r="S213" i="1"/>
  <c r="Q213" i="1"/>
  <c r="O213" i="1"/>
  <c r="N213" i="1"/>
  <c r="L213" i="1"/>
  <c r="BH212" i="1"/>
  <c r="BG212" i="1"/>
  <c r="BE212" i="1"/>
  <c r="BC212" i="1"/>
  <c r="BB212" i="1"/>
  <c r="AZ212" i="1"/>
  <c r="AU212" i="1"/>
  <c r="AS212" i="1"/>
  <c r="AR212" i="1"/>
  <c r="AP212" i="1"/>
  <c r="AK212" i="1"/>
  <c r="AI212" i="1"/>
  <c r="AH212" i="1"/>
  <c r="AF212" i="1"/>
  <c r="AD212" i="1"/>
  <c r="AC212" i="1"/>
  <c r="AA212" i="1"/>
  <c r="V212" i="1"/>
  <c r="T212" i="1"/>
  <c r="S212" i="1"/>
  <c r="Q212" i="1"/>
  <c r="L212" i="1"/>
  <c r="BE211" i="1"/>
  <c r="BC211" i="1"/>
  <c r="BB211" i="1"/>
  <c r="AZ211" i="1"/>
  <c r="AX211" i="1"/>
  <c r="AW211" i="1"/>
  <c r="AU211" i="1"/>
  <c r="AS211" i="1"/>
  <c r="AR211" i="1"/>
  <c r="AP211" i="1"/>
  <c r="AN211" i="1"/>
  <c r="AM211" i="1"/>
  <c r="AK211" i="1"/>
  <c r="AI211" i="1"/>
  <c r="AH211" i="1"/>
  <c r="AF211" i="1"/>
  <c r="AD211" i="1"/>
  <c r="AC211" i="1"/>
  <c r="AA211" i="1"/>
  <c r="Y211" i="1"/>
  <c r="X211" i="1"/>
  <c r="V211" i="1"/>
  <c r="T211" i="1"/>
  <c r="S211" i="1"/>
  <c r="Q211" i="1"/>
  <c r="O211" i="1"/>
  <c r="N211" i="1"/>
  <c r="L211" i="1"/>
  <c r="BH210" i="1"/>
  <c r="BG210" i="1"/>
  <c r="BE210" i="1"/>
  <c r="BC210" i="1"/>
  <c r="BB210" i="1"/>
  <c r="AZ210" i="1"/>
  <c r="AU210" i="1"/>
  <c r="AP210" i="1"/>
  <c r="AK210" i="1"/>
  <c r="AI210" i="1"/>
  <c r="AH210" i="1"/>
  <c r="AF210" i="1"/>
  <c r="AD210" i="1"/>
  <c r="AC210" i="1"/>
  <c r="AA210" i="1"/>
  <c r="Y210" i="1"/>
  <c r="X210" i="1"/>
  <c r="V210" i="1"/>
  <c r="T210" i="1"/>
  <c r="S210" i="1"/>
  <c r="Q210" i="1"/>
  <c r="L210" i="1"/>
  <c r="BE209" i="1"/>
  <c r="BC209" i="1"/>
  <c r="BB209" i="1"/>
  <c r="AZ209" i="1"/>
  <c r="AX209" i="1"/>
  <c r="AW209" i="1"/>
  <c r="AU209" i="1"/>
  <c r="AS209" i="1"/>
  <c r="AR209" i="1"/>
  <c r="AP209" i="1"/>
  <c r="AN209" i="1"/>
  <c r="AM209" i="1"/>
  <c r="AK209" i="1"/>
  <c r="AI209" i="1"/>
  <c r="AH209" i="1"/>
  <c r="AF209" i="1"/>
  <c r="AD209" i="1"/>
  <c r="AC209" i="1"/>
  <c r="AA209" i="1"/>
  <c r="Y209" i="1"/>
  <c r="X209" i="1"/>
  <c r="V209" i="1"/>
  <c r="T209" i="1"/>
  <c r="S209" i="1"/>
  <c r="Q209" i="1"/>
  <c r="O209" i="1"/>
  <c r="N209" i="1"/>
  <c r="L209" i="1"/>
  <c r="BH208" i="1"/>
  <c r="BG208" i="1"/>
  <c r="BE208" i="1"/>
  <c r="BC208" i="1"/>
  <c r="BB208" i="1"/>
  <c r="AZ208" i="1"/>
  <c r="AU208" i="1"/>
  <c r="AS208" i="1"/>
  <c r="AR208" i="1"/>
  <c r="AP208" i="1"/>
  <c r="AN208" i="1"/>
  <c r="AM208" i="1"/>
  <c r="AK208" i="1"/>
  <c r="AI208" i="1"/>
  <c r="AH208" i="1"/>
  <c r="AF208" i="1"/>
  <c r="AD208" i="1"/>
  <c r="AC208" i="1"/>
  <c r="AA208" i="1"/>
  <c r="Y208" i="1"/>
  <c r="X208" i="1"/>
  <c r="V208" i="1"/>
  <c r="T208" i="1"/>
  <c r="S208" i="1"/>
  <c r="Q208" i="1"/>
  <c r="O208" i="1"/>
  <c r="N208" i="1"/>
  <c r="L208" i="1"/>
  <c r="BE207" i="1"/>
  <c r="BC207" i="1"/>
  <c r="BB207" i="1"/>
  <c r="AZ207" i="1"/>
  <c r="AX207" i="1"/>
  <c r="AW207" i="1"/>
  <c r="AU207" i="1"/>
  <c r="AS207" i="1"/>
  <c r="AR207" i="1"/>
  <c r="AP207" i="1"/>
  <c r="AN207" i="1"/>
  <c r="AM207" i="1"/>
  <c r="AK207" i="1"/>
  <c r="AI207" i="1"/>
  <c r="AH207" i="1"/>
  <c r="AF207" i="1"/>
  <c r="AD207" i="1"/>
  <c r="AC207" i="1"/>
  <c r="AA207" i="1"/>
  <c r="Y207" i="1"/>
  <c r="X207" i="1"/>
  <c r="V207" i="1"/>
  <c r="T207" i="1"/>
  <c r="S207" i="1"/>
  <c r="Q207" i="1"/>
  <c r="O207" i="1"/>
  <c r="N207" i="1"/>
  <c r="L207" i="1"/>
  <c r="BH206" i="1"/>
  <c r="BG206" i="1"/>
  <c r="BE206" i="1"/>
  <c r="BC206" i="1"/>
  <c r="BB206" i="1"/>
  <c r="AZ206" i="1"/>
  <c r="AU206" i="1"/>
  <c r="AP206" i="1"/>
  <c r="AK206" i="1"/>
  <c r="AI206" i="1"/>
  <c r="AH206" i="1"/>
  <c r="AF206" i="1"/>
  <c r="AD206" i="1"/>
  <c r="AC206" i="1"/>
  <c r="AA206" i="1"/>
  <c r="Y206" i="1"/>
  <c r="X206" i="1"/>
  <c r="V206" i="1"/>
  <c r="T206" i="1"/>
  <c r="S206" i="1"/>
  <c r="Q206" i="1"/>
  <c r="L206" i="1"/>
  <c r="BH205" i="1"/>
  <c r="BG205" i="1"/>
  <c r="BE205" i="1"/>
  <c r="BC205" i="1"/>
  <c r="BB205" i="1"/>
  <c r="AZ205" i="1"/>
  <c r="AX205" i="1"/>
  <c r="AW205" i="1"/>
  <c r="AU205" i="1"/>
  <c r="AS205" i="1"/>
  <c r="AR205" i="1"/>
  <c r="AP205" i="1"/>
  <c r="AN205" i="1"/>
  <c r="AM205" i="1"/>
  <c r="AK205" i="1"/>
  <c r="AI205" i="1"/>
  <c r="AH205" i="1"/>
  <c r="AF205" i="1"/>
  <c r="AD205" i="1"/>
  <c r="AC205" i="1"/>
  <c r="AA205" i="1"/>
  <c r="V205" i="1"/>
  <c r="T205" i="1"/>
  <c r="S205" i="1"/>
  <c r="Q205" i="1"/>
  <c r="O205" i="1"/>
  <c r="N205" i="1"/>
  <c r="L205" i="1"/>
  <c r="BH204" i="1"/>
  <c r="BG204" i="1"/>
  <c r="BE204" i="1"/>
  <c r="BC204" i="1"/>
  <c r="BB204" i="1"/>
  <c r="AZ204" i="1"/>
  <c r="AX204" i="1"/>
  <c r="AW204" i="1"/>
  <c r="AU204" i="1"/>
  <c r="AS204" i="1"/>
  <c r="AR204" i="1"/>
  <c r="AP204" i="1"/>
  <c r="AN204" i="1"/>
  <c r="AM204" i="1"/>
  <c r="AK204" i="1"/>
  <c r="AI204" i="1"/>
  <c r="AH204" i="1"/>
  <c r="AF204" i="1"/>
  <c r="AD204" i="1"/>
  <c r="AC204" i="1"/>
  <c r="AA204" i="1"/>
  <c r="V204" i="1"/>
  <c r="T204" i="1"/>
  <c r="S204" i="1"/>
  <c r="Q204" i="1"/>
  <c r="O204" i="1"/>
  <c r="N204" i="1"/>
  <c r="L204" i="1"/>
  <c r="BE203" i="1"/>
  <c r="BC203" i="1"/>
  <c r="BB203" i="1"/>
  <c r="AZ203" i="1"/>
  <c r="AU203" i="1"/>
  <c r="AS203" i="1"/>
  <c r="AR203" i="1"/>
  <c r="AP203" i="1"/>
  <c r="AN203" i="1"/>
  <c r="AM203" i="1"/>
  <c r="AK203" i="1"/>
  <c r="AI203" i="1"/>
  <c r="AH203" i="1"/>
  <c r="AF203" i="1"/>
  <c r="AD203" i="1"/>
  <c r="AC203" i="1"/>
  <c r="AA203" i="1"/>
  <c r="V203" i="1"/>
  <c r="T203" i="1"/>
  <c r="S203" i="1"/>
  <c r="Q203" i="1"/>
  <c r="L203" i="1"/>
  <c r="BH202" i="1"/>
  <c r="BG202" i="1"/>
  <c r="BE202" i="1"/>
  <c r="BC202" i="1"/>
  <c r="BB202" i="1"/>
  <c r="AZ202" i="1"/>
  <c r="AX202" i="1"/>
  <c r="AW202" i="1"/>
  <c r="AU202" i="1"/>
  <c r="AS202" i="1"/>
  <c r="AR202" i="1"/>
  <c r="AP202" i="1"/>
  <c r="AN202" i="1"/>
  <c r="AM202" i="1"/>
  <c r="AK202" i="1"/>
  <c r="AI202" i="1"/>
  <c r="AH202" i="1"/>
  <c r="AF202" i="1"/>
  <c r="AD202" i="1"/>
  <c r="AC202" i="1"/>
  <c r="AA202" i="1"/>
  <c r="Y202" i="1"/>
  <c r="X202" i="1"/>
  <c r="V202" i="1"/>
  <c r="T202" i="1"/>
  <c r="S202" i="1"/>
  <c r="Q202" i="1"/>
  <c r="O202" i="1"/>
  <c r="N202" i="1"/>
  <c r="L202" i="1"/>
  <c r="BE201" i="1"/>
  <c r="AZ201" i="1"/>
  <c r="AX201" i="1"/>
  <c r="AW201" i="1"/>
  <c r="AU201" i="1"/>
  <c r="AS201" i="1"/>
  <c r="AR201" i="1"/>
  <c r="AP201" i="1"/>
  <c r="AN201" i="1"/>
  <c r="AM201" i="1"/>
  <c r="AK201" i="1"/>
  <c r="AI201" i="1"/>
  <c r="AH201" i="1"/>
  <c r="AF201" i="1"/>
  <c r="AD201" i="1"/>
  <c r="AC201" i="1"/>
  <c r="AA201" i="1"/>
  <c r="Y201" i="1"/>
  <c r="X201" i="1"/>
  <c r="V201" i="1"/>
  <c r="T201" i="1"/>
  <c r="S201" i="1"/>
  <c r="Q201" i="1"/>
  <c r="O201" i="1"/>
  <c r="N201" i="1"/>
  <c r="L201" i="1"/>
  <c r="BH200" i="1"/>
  <c r="BG200" i="1"/>
  <c r="BE200" i="1"/>
  <c r="BC200" i="1"/>
  <c r="BB200" i="1"/>
  <c r="AZ200" i="1"/>
  <c r="AU200" i="1"/>
  <c r="AS200" i="1"/>
  <c r="AR200" i="1"/>
  <c r="AP200" i="1"/>
  <c r="AK200" i="1"/>
  <c r="AI200" i="1"/>
  <c r="AH200" i="1"/>
  <c r="AF200" i="1"/>
  <c r="AD200" i="1"/>
  <c r="AC200" i="1"/>
  <c r="AA200" i="1"/>
  <c r="V200" i="1"/>
  <c r="T200" i="1"/>
  <c r="S200" i="1"/>
  <c r="Q200" i="1"/>
  <c r="L200" i="1"/>
  <c r="BE199" i="1"/>
  <c r="AZ199" i="1"/>
  <c r="AX199" i="1"/>
  <c r="AW199" i="1"/>
  <c r="AU199" i="1"/>
  <c r="AS199" i="1"/>
  <c r="AR199" i="1"/>
  <c r="AP199" i="1"/>
  <c r="AN199" i="1"/>
  <c r="AM199" i="1"/>
  <c r="AK199" i="1"/>
  <c r="AI199" i="1"/>
  <c r="AH199" i="1"/>
  <c r="AF199" i="1"/>
  <c r="AD199" i="1"/>
  <c r="AC199" i="1"/>
  <c r="AA199" i="1"/>
  <c r="Y199" i="1"/>
  <c r="X199" i="1"/>
  <c r="V199" i="1"/>
  <c r="T199" i="1"/>
  <c r="S199" i="1"/>
  <c r="Q199" i="1"/>
  <c r="O199" i="1"/>
  <c r="N199" i="1"/>
  <c r="L199" i="1"/>
  <c r="BH198" i="1"/>
  <c r="BG198" i="1"/>
  <c r="BE198" i="1"/>
  <c r="BC198" i="1"/>
  <c r="BB198" i="1"/>
  <c r="AZ198" i="1"/>
  <c r="AU198" i="1"/>
  <c r="AS198" i="1"/>
  <c r="AR198" i="1"/>
  <c r="AP198" i="1"/>
  <c r="AK198" i="1"/>
  <c r="AI198" i="1"/>
  <c r="AH198" i="1"/>
  <c r="AF198" i="1"/>
  <c r="AD198" i="1"/>
  <c r="AC198" i="1"/>
  <c r="AA198" i="1"/>
  <c r="V198" i="1"/>
  <c r="T198" i="1"/>
  <c r="S198" i="1"/>
  <c r="Q198" i="1"/>
  <c r="L198" i="1"/>
  <c r="BH197" i="1"/>
  <c r="BG197" i="1"/>
  <c r="BE197" i="1"/>
  <c r="BC197" i="1"/>
  <c r="BB197" i="1"/>
  <c r="AZ197" i="1"/>
  <c r="AU197" i="1"/>
  <c r="AS197" i="1"/>
  <c r="AR197" i="1"/>
  <c r="AP197" i="1"/>
  <c r="AK197" i="1"/>
  <c r="AI197" i="1"/>
  <c r="AH197" i="1"/>
  <c r="AF197" i="1"/>
  <c r="AD197" i="1"/>
  <c r="AC197" i="1"/>
  <c r="AA197" i="1"/>
  <c r="V197" i="1"/>
  <c r="T197" i="1"/>
  <c r="S197" i="1"/>
  <c r="Q197" i="1"/>
  <c r="L197" i="1"/>
  <c r="BE196" i="1"/>
  <c r="BC196" i="1"/>
  <c r="BB196" i="1"/>
  <c r="AZ196" i="1"/>
  <c r="AX196" i="1"/>
  <c r="AW196" i="1"/>
  <c r="AU196" i="1"/>
  <c r="AS196" i="1"/>
  <c r="AR196" i="1"/>
  <c r="AP196" i="1"/>
  <c r="AN196" i="1"/>
  <c r="AM196" i="1"/>
  <c r="AK196" i="1"/>
  <c r="AI196" i="1"/>
  <c r="AH196" i="1"/>
  <c r="AF196" i="1"/>
  <c r="AD196" i="1"/>
  <c r="AC196" i="1"/>
  <c r="AA196" i="1"/>
  <c r="Y196" i="1"/>
  <c r="X196" i="1"/>
  <c r="V196" i="1"/>
  <c r="T196" i="1"/>
  <c r="S196" i="1"/>
  <c r="Q196" i="1"/>
  <c r="O196" i="1"/>
  <c r="N196" i="1"/>
  <c r="L196" i="1"/>
  <c r="BH195" i="1"/>
  <c r="BG195" i="1"/>
  <c r="BE195" i="1"/>
  <c r="BC195" i="1"/>
  <c r="BB195" i="1"/>
  <c r="AZ195" i="1"/>
  <c r="AU195" i="1"/>
  <c r="AP195" i="1"/>
  <c r="AK195" i="1"/>
  <c r="AI195" i="1"/>
  <c r="AH195" i="1"/>
  <c r="AF195" i="1"/>
  <c r="AD195" i="1"/>
  <c r="AC195" i="1"/>
  <c r="AA195" i="1"/>
  <c r="Y195" i="1"/>
  <c r="X195" i="1"/>
  <c r="V195" i="1"/>
  <c r="T195" i="1"/>
  <c r="S195" i="1"/>
  <c r="Q195" i="1"/>
  <c r="L195" i="1"/>
  <c r="BE194" i="1"/>
  <c r="BC194" i="1"/>
  <c r="BB194" i="1"/>
  <c r="AZ194" i="1"/>
  <c r="AX194" i="1"/>
  <c r="AW194" i="1"/>
  <c r="AU194" i="1"/>
  <c r="AS194" i="1"/>
  <c r="AR194" i="1"/>
  <c r="AP194" i="1"/>
  <c r="AN194" i="1"/>
  <c r="AM194" i="1"/>
  <c r="AK194" i="1"/>
  <c r="AI194" i="1"/>
  <c r="AH194" i="1"/>
  <c r="AF194" i="1"/>
  <c r="AD194" i="1"/>
  <c r="AC194" i="1"/>
  <c r="AA194" i="1"/>
  <c r="Y194" i="1"/>
  <c r="X194" i="1"/>
  <c r="V194" i="1"/>
  <c r="T194" i="1"/>
  <c r="S194" i="1"/>
  <c r="Q194" i="1"/>
  <c r="O194" i="1"/>
  <c r="N194" i="1"/>
  <c r="L194" i="1"/>
  <c r="BH193" i="1"/>
  <c r="BG193" i="1"/>
  <c r="BE193" i="1"/>
  <c r="BC193" i="1"/>
  <c r="BB193" i="1"/>
  <c r="AZ193" i="1"/>
  <c r="AU193" i="1"/>
  <c r="AP193" i="1"/>
  <c r="AK193" i="1"/>
  <c r="AI193" i="1"/>
  <c r="AH193" i="1"/>
  <c r="AF193" i="1"/>
  <c r="AD193" i="1"/>
  <c r="AC193" i="1"/>
  <c r="AA193" i="1"/>
  <c r="Y193" i="1"/>
  <c r="X193" i="1"/>
  <c r="V193" i="1"/>
  <c r="T193" i="1"/>
  <c r="S193" i="1"/>
  <c r="Q193" i="1"/>
  <c r="L193" i="1"/>
  <c r="BE192" i="1"/>
  <c r="BC192" i="1"/>
  <c r="BB192" i="1"/>
  <c r="AZ192" i="1"/>
  <c r="AX192" i="1"/>
  <c r="AW192" i="1"/>
  <c r="AU192" i="1"/>
  <c r="AS192" i="1"/>
  <c r="AR192" i="1"/>
  <c r="AP192" i="1"/>
  <c r="AN192" i="1"/>
  <c r="AM192" i="1"/>
  <c r="AK192" i="1"/>
  <c r="AI192" i="1"/>
  <c r="AH192" i="1"/>
  <c r="AF192" i="1"/>
  <c r="AD192" i="1"/>
  <c r="AC192" i="1"/>
  <c r="AA192" i="1"/>
  <c r="Y192" i="1"/>
  <c r="X192" i="1"/>
  <c r="V192" i="1"/>
  <c r="T192" i="1"/>
  <c r="S192" i="1"/>
  <c r="Q192" i="1"/>
  <c r="O192" i="1"/>
  <c r="N192" i="1"/>
  <c r="L192" i="1"/>
  <c r="BH191" i="1"/>
  <c r="BG191" i="1"/>
  <c r="BE191" i="1"/>
  <c r="BC191" i="1"/>
  <c r="BB191" i="1"/>
  <c r="AZ191" i="1"/>
  <c r="AX191" i="1"/>
  <c r="AW191" i="1"/>
  <c r="AU191" i="1"/>
  <c r="AS191" i="1"/>
  <c r="AR191" i="1"/>
  <c r="AP191" i="1"/>
  <c r="AN191" i="1"/>
  <c r="AM191" i="1"/>
  <c r="AK191" i="1"/>
  <c r="AI191" i="1"/>
  <c r="AH191" i="1"/>
  <c r="AF191" i="1"/>
  <c r="AD191" i="1"/>
  <c r="AC191" i="1"/>
  <c r="AA191" i="1"/>
  <c r="Y191" i="1"/>
  <c r="X191" i="1"/>
  <c r="V191" i="1"/>
  <c r="T191" i="1"/>
  <c r="S191" i="1"/>
  <c r="Q191" i="1"/>
  <c r="O191" i="1"/>
  <c r="N191" i="1"/>
  <c r="L191" i="1"/>
  <c r="BH190" i="1"/>
  <c r="BG190" i="1"/>
  <c r="BE190" i="1"/>
  <c r="BC190" i="1"/>
  <c r="BB190" i="1"/>
  <c r="AZ190" i="1"/>
  <c r="AX190" i="1"/>
  <c r="AW190" i="1"/>
  <c r="AU190" i="1"/>
  <c r="AS190" i="1"/>
  <c r="AR190" i="1"/>
  <c r="AP190" i="1"/>
  <c r="AN190" i="1"/>
  <c r="AM190" i="1"/>
  <c r="AK190" i="1"/>
  <c r="AI190" i="1"/>
  <c r="AH190" i="1"/>
  <c r="AF190" i="1"/>
  <c r="AD190" i="1"/>
  <c r="AC190" i="1"/>
  <c r="AA190" i="1"/>
  <c r="V190" i="1"/>
  <c r="T190" i="1"/>
  <c r="S190" i="1"/>
  <c r="Q190" i="1"/>
  <c r="O190" i="1"/>
  <c r="N190" i="1"/>
  <c r="L190" i="1"/>
  <c r="BH189" i="1"/>
  <c r="BG189" i="1"/>
  <c r="BE189" i="1"/>
  <c r="BC189" i="1"/>
  <c r="BB189" i="1"/>
  <c r="AZ189" i="1"/>
  <c r="AX189" i="1"/>
  <c r="AW189" i="1"/>
  <c r="AU189" i="1"/>
  <c r="AS189" i="1"/>
  <c r="AR189" i="1"/>
  <c r="AP189" i="1"/>
  <c r="AN189" i="1"/>
  <c r="AM189" i="1"/>
  <c r="AK189" i="1"/>
  <c r="AI189" i="1"/>
  <c r="AH189" i="1"/>
  <c r="AF189" i="1"/>
  <c r="AD189" i="1"/>
  <c r="AC189" i="1"/>
  <c r="AA189" i="1"/>
  <c r="V189" i="1"/>
  <c r="T189" i="1"/>
  <c r="S189" i="1"/>
  <c r="Q189" i="1"/>
  <c r="O189" i="1"/>
  <c r="N189" i="1"/>
  <c r="L189" i="1"/>
  <c r="BE188" i="1"/>
  <c r="BC188" i="1"/>
  <c r="BB188" i="1"/>
  <c r="AZ188" i="1"/>
  <c r="AU188" i="1"/>
  <c r="AS188" i="1"/>
  <c r="AR188" i="1"/>
  <c r="AP188" i="1"/>
  <c r="AN188" i="1"/>
  <c r="AM188" i="1"/>
  <c r="AK188" i="1"/>
  <c r="AI188" i="1"/>
  <c r="AH188" i="1"/>
  <c r="AF188" i="1"/>
  <c r="AD188" i="1"/>
  <c r="AC188" i="1"/>
  <c r="AA188" i="1"/>
  <c r="V188" i="1"/>
  <c r="T188" i="1"/>
  <c r="S188" i="1"/>
  <c r="Q188" i="1"/>
  <c r="L188" i="1"/>
  <c r="BH187" i="1"/>
  <c r="BG187" i="1"/>
  <c r="BE187" i="1"/>
  <c r="BC187" i="1"/>
  <c r="BB187" i="1"/>
  <c r="AZ187" i="1"/>
  <c r="AX187" i="1"/>
  <c r="AW187" i="1"/>
  <c r="AU187" i="1"/>
  <c r="AS187" i="1"/>
  <c r="AR187" i="1"/>
  <c r="AP187" i="1"/>
  <c r="AN187" i="1"/>
  <c r="AM187" i="1"/>
  <c r="AK187" i="1"/>
  <c r="AI187" i="1"/>
  <c r="AH187" i="1"/>
  <c r="AF187" i="1"/>
  <c r="AD187" i="1"/>
  <c r="AC187" i="1"/>
  <c r="AA187" i="1"/>
  <c r="Y187" i="1"/>
  <c r="X187" i="1"/>
  <c r="V187" i="1"/>
  <c r="T187" i="1"/>
  <c r="S187" i="1"/>
  <c r="Q187" i="1"/>
  <c r="O187" i="1"/>
  <c r="N187" i="1"/>
  <c r="L187" i="1"/>
  <c r="BH186" i="1"/>
  <c r="BG186" i="1"/>
  <c r="BE186" i="1"/>
  <c r="BC186" i="1"/>
  <c r="BB186" i="1"/>
  <c r="AZ186" i="1"/>
  <c r="AX186" i="1"/>
  <c r="AW186" i="1"/>
  <c r="AU186" i="1"/>
  <c r="AS186" i="1"/>
  <c r="AR186" i="1"/>
  <c r="AP186" i="1"/>
  <c r="AN186" i="1"/>
  <c r="AM186" i="1"/>
  <c r="AK186" i="1"/>
  <c r="AI186" i="1"/>
  <c r="AH186" i="1"/>
  <c r="AF186" i="1"/>
  <c r="AD186" i="1"/>
  <c r="AC186" i="1"/>
  <c r="AA186" i="1"/>
  <c r="Y186" i="1"/>
  <c r="X186" i="1"/>
  <c r="V186" i="1"/>
  <c r="T186" i="1"/>
  <c r="S186" i="1"/>
  <c r="Q186" i="1"/>
  <c r="O186" i="1"/>
  <c r="N186" i="1"/>
  <c r="L186" i="1"/>
  <c r="BH185" i="1"/>
  <c r="BG185" i="1"/>
  <c r="BE185" i="1"/>
  <c r="BC185" i="1"/>
  <c r="BB185" i="1"/>
  <c r="AZ185" i="1"/>
  <c r="AX185" i="1"/>
  <c r="AW185" i="1"/>
  <c r="AU185" i="1"/>
  <c r="AS185" i="1"/>
  <c r="AR185" i="1"/>
  <c r="AP185" i="1"/>
  <c r="AN185" i="1"/>
  <c r="AM185" i="1"/>
  <c r="AK185" i="1"/>
  <c r="AI185" i="1"/>
  <c r="AH185" i="1"/>
  <c r="AF185" i="1"/>
  <c r="AD185" i="1"/>
  <c r="AC185" i="1"/>
  <c r="AA185" i="1"/>
  <c r="Y185" i="1"/>
  <c r="X185" i="1"/>
  <c r="V185" i="1"/>
  <c r="T185" i="1"/>
  <c r="S185" i="1"/>
  <c r="Q185" i="1"/>
  <c r="O185" i="1"/>
  <c r="N185" i="1"/>
  <c r="L185" i="1"/>
  <c r="BH184" i="1"/>
  <c r="BG184" i="1"/>
  <c r="BE184" i="1"/>
  <c r="BC184" i="1"/>
  <c r="BB184" i="1"/>
  <c r="AZ184" i="1"/>
  <c r="AX184" i="1"/>
  <c r="AW184" i="1"/>
  <c r="AU184" i="1"/>
  <c r="AS184" i="1"/>
  <c r="AR184" i="1"/>
  <c r="AP184" i="1"/>
  <c r="AN184" i="1"/>
  <c r="AM184" i="1"/>
  <c r="AK184" i="1"/>
  <c r="AI184" i="1"/>
  <c r="AH184" i="1"/>
  <c r="AF184" i="1"/>
  <c r="AD184" i="1"/>
  <c r="AC184" i="1"/>
  <c r="AA184" i="1"/>
  <c r="Y184" i="1"/>
  <c r="X184" i="1"/>
  <c r="V184" i="1"/>
  <c r="T184" i="1"/>
  <c r="S184" i="1"/>
  <c r="Q184" i="1"/>
  <c r="O184" i="1"/>
  <c r="N184" i="1"/>
  <c r="L184" i="1"/>
  <c r="BE183" i="1"/>
  <c r="BC183" i="1"/>
  <c r="BB183" i="1"/>
  <c r="AZ183" i="1"/>
  <c r="AU183" i="1"/>
  <c r="AS183" i="1"/>
  <c r="AR183" i="1"/>
  <c r="AP183" i="1"/>
  <c r="AN183" i="1"/>
  <c r="AM183" i="1"/>
  <c r="AK183" i="1"/>
  <c r="AI183" i="1"/>
  <c r="AH183" i="1"/>
  <c r="AF183" i="1"/>
  <c r="AD183" i="1"/>
  <c r="AC183" i="1"/>
  <c r="AA183" i="1"/>
  <c r="V183" i="1"/>
  <c r="T183" i="1"/>
  <c r="S183" i="1"/>
  <c r="Q183" i="1"/>
  <c r="O183" i="1"/>
  <c r="N183" i="1"/>
  <c r="L183" i="1"/>
  <c r="BE182" i="1"/>
  <c r="BC182" i="1"/>
  <c r="BB182" i="1"/>
  <c r="AZ182" i="1"/>
  <c r="AU182" i="1"/>
  <c r="AS182" i="1"/>
  <c r="AR182" i="1"/>
  <c r="AP182" i="1"/>
  <c r="AN182" i="1"/>
  <c r="AM182" i="1"/>
  <c r="AK182" i="1"/>
  <c r="AI182" i="1"/>
  <c r="AH182" i="1"/>
  <c r="AF182" i="1"/>
  <c r="AD182" i="1"/>
  <c r="AC182" i="1"/>
  <c r="AA182" i="1"/>
  <c r="V182" i="1"/>
  <c r="T182" i="1"/>
  <c r="S182" i="1"/>
  <c r="Q182" i="1"/>
  <c r="O182" i="1"/>
  <c r="N182" i="1"/>
  <c r="L182" i="1"/>
  <c r="BE181" i="1"/>
  <c r="BC181" i="1"/>
  <c r="BB181" i="1"/>
  <c r="AZ181" i="1"/>
  <c r="AU181" i="1"/>
  <c r="AS181" i="1"/>
  <c r="AR181" i="1"/>
  <c r="AP181" i="1"/>
  <c r="AN181" i="1"/>
  <c r="AM181" i="1"/>
  <c r="AK181" i="1"/>
  <c r="AI181" i="1"/>
  <c r="AH181" i="1"/>
  <c r="AF181" i="1"/>
  <c r="AD181" i="1"/>
  <c r="AC181" i="1"/>
  <c r="AA181" i="1"/>
  <c r="V181" i="1"/>
  <c r="T181" i="1"/>
  <c r="S181" i="1"/>
  <c r="Q181" i="1"/>
  <c r="O181" i="1"/>
  <c r="N181" i="1"/>
  <c r="L181" i="1"/>
  <c r="BE180" i="1"/>
  <c r="BC180" i="1"/>
  <c r="BB180" i="1"/>
  <c r="AZ180" i="1"/>
  <c r="AU180" i="1"/>
  <c r="AS180" i="1"/>
  <c r="AR180" i="1"/>
  <c r="AP180" i="1"/>
  <c r="AN180" i="1"/>
  <c r="AM180" i="1"/>
  <c r="AK180" i="1"/>
  <c r="AI180" i="1"/>
  <c r="AH180" i="1"/>
  <c r="AF180" i="1"/>
  <c r="AD180" i="1"/>
  <c r="AC180" i="1"/>
  <c r="AA180" i="1"/>
  <c r="V180" i="1"/>
  <c r="T180" i="1"/>
  <c r="S180" i="1"/>
  <c r="Q180" i="1"/>
  <c r="O180" i="1"/>
  <c r="N180" i="1"/>
  <c r="L180" i="1"/>
  <c r="BE179" i="1"/>
  <c r="BC179" i="1"/>
  <c r="BB179" i="1"/>
  <c r="AZ179" i="1"/>
  <c r="AU179" i="1"/>
  <c r="AP179" i="1"/>
  <c r="AK179" i="1"/>
  <c r="AI179" i="1"/>
  <c r="AH179" i="1"/>
  <c r="AF179" i="1"/>
  <c r="AD179" i="1"/>
  <c r="AC179" i="1"/>
  <c r="AA179" i="1"/>
  <c r="V179" i="1"/>
  <c r="T179" i="1"/>
  <c r="S179" i="1"/>
  <c r="Q179" i="1"/>
  <c r="O179" i="1"/>
  <c r="N179" i="1"/>
  <c r="L179" i="1"/>
  <c r="BE178" i="1"/>
  <c r="BC178" i="1"/>
  <c r="BB178" i="1"/>
  <c r="AZ178" i="1"/>
  <c r="AU178" i="1"/>
  <c r="AS178" i="1"/>
  <c r="AR178" i="1"/>
  <c r="AP178" i="1"/>
  <c r="AK178" i="1"/>
  <c r="AI178" i="1"/>
  <c r="AH178" i="1"/>
  <c r="AF178" i="1"/>
  <c r="AD178" i="1"/>
  <c r="AC178" i="1"/>
  <c r="AA178" i="1"/>
  <c r="V178" i="1"/>
  <c r="T178" i="1"/>
  <c r="S178" i="1"/>
  <c r="Q178" i="1"/>
  <c r="L178" i="1"/>
  <c r="BE177" i="1"/>
  <c r="BC177" i="1"/>
  <c r="BB177" i="1"/>
  <c r="AZ177" i="1"/>
  <c r="AU177" i="1"/>
  <c r="AS177" i="1"/>
  <c r="AR177" i="1"/>
  <c r="AP177" i="1"/>
  <c r="AK177" i="1"/>
  <c r="AI177" i="1"/>
  <c r="AH177" i="1"/>
  <c r="AF177" i="1"/>
  <c r="AD177" i="1"/>
  <c r="AC177" i="1"/>
  <c r="AA177" i="1"/>
  <c r="V177" i="1"/>
  <c r="T177" i="1"/>
  <c r="S177" i="1"/>
  <c r="Q177" i="1"/>
  <c r="L177" i="1"/>
  <c r="BE176" i="1"/>
  <c r="BC176" i="1"/>
  <c r="BB176" i="1"/>
  <c r="AZ176" i="1"/>
  <c r="AU176" i="1"/>
  <c r="AS176" i="1"/>
  <c r="AR176" i="1"/>
  <c r="AP176" i="1"/>
  <c r="AK176" i="1"/>
  <c r="AI176" i="1"/>
  <c r="AH176" i="1"/>
  <c r="AF176" i="1"/>
  <c r="AD176" i="1"/>
  <c r="AC176" i="1"/>
  <c r="AA176" i="1"/>
  <c r="V176" i="1"/>
  <c r="T176" i="1"/>
  <c r="S176" i="1"/>
  <c r="Q176" i="1"/>
  <c r="L176" i="1"/>
  <c r="BE175" i="1"/>
  <c r="BC175" i="1"/>
  <c r="BB175" i="1"/>
  <c r="AZ175" i="1"/>
  <c r="AU175" i="1"/>
  <c r="AP175" i="1"/>
  <c r="AK175" i="1"/>
  <c r="AI175" i="1"/>
  <c r="AH175" i="1"/>
  <c r="AF175" i="1"/>
  <c r="AA175" i="1"/>
  <c r="Y175" i="1"/>
  <c r="X175" i="1"/>
  <c r="V175" i="1"/>
  <c r="Q175" i="1"/>
  <c r="L175" i="1"/>
  <c r="BE174" i="1"/>
  <c r="BC174" i="1"/>
  <c r="BB174" i="1"/>
  <c r="AZ174" i="1"/>
  <c r="AU174" i="1"/>
  <c r="AP174" i="1"/>
  <c r="AK174" i="1"/>
  <c r="AI174" i="1"/>
  <c r="AH174" i="1"/>
  <c r="AF174" i="1"/>
  <c r="AA174" i="1"/>
  <c r="Y174" i="1"/>
  <c r="X174" i="1"/>
  <c r="V174" i="1"/>
  <c r="Q174" i="1"/>
  <c r="L174" i="1"/>
  <c r="BE173" i="1"/>
  <c r="BC173" i="1"/>
  <c r="BB173" i="1"/>
  <c r="AZ173" i="1"/>
  <c r="AU173" i="1"/>
  <c r="AP173" i="1"/>
  <c r="AK173" i="1"/>
  <c r="AI173" i="1"/>
  <c r="AH173" i="1"/>
  <c r="AF173" i="1"/>
  <c r="AA173" i="1"/>
  <c r="Y173" i="1"/>
  <c r="X173" i="1"/>
  <c r="V173" i="1"/>
  <c r="Q173" i="1"/>
  <c r="L173" i="1"/>
  <c r="BE172" i="1"/>
  <c r="BC172" i="1"/>
  <c r="BB172" i="1"/>
  <c r="AZ172" i="1"/>
  <c r="AU172" i="1"/>
  <c r="AS172" i="1"/>
  <c r="AR172" i="1"/>
  <c r="AP172" i="1"/>
  <c r="AK172" i="1"/>
  <c r="AI172" i="1"/>
  <c r="AH172" i="1"/>
  <c r="AF172" i="1"/>
  <c r="AD172" i="1"/>
  <c r="AC172" i="1"/>
  <c r="AA172" i="1"/>
  <c r="V172" i="1"/>
  <c r="T172" i="1"/>
  <c r="S172" i="1"/>
  <c r="Q172" i="1"/>
  <c r="O172" i="1"/>
  <c r="N172" i="1"/>
  <c r="L172" i="1"/>
  <c r="BE171" i="1"/>
  <c r="BC171" i="1"/>
  <c r="BB171" i="1"/>
  <c r="AZ171" i="1"/>
  <c r="AU171" i="1"/>
  <c r="AS171" i="1"/>
  <c r="AR171" i="1"/>
  <c r="AP171" i="1"/>
  <c r="AK171" i="1"/>
  <c r="AI171" i="1"/>
  <c r="AH171" i="1"/>
  <c r="AF171" i="1"/>
  <c r="AD171" i="1"/>
  <c r="AC171" i="1"/>
  <c r="AA171" i="1"/>
  <c r="V171" i="1"/>
  <c r="T171" i="1"/>
  <c r="S171" i="1"/>
  <c r="Q171" i="1"/>
  <c r="O171" i="1"/>
  <c r="N171" i="1"/>
  <c r="L171" i="1"/>
  <c r="BE170" i="1"/>
  <c r="BC170" i="1"/>
  <c r="BB170" i="1"/>
  <c r="AZ170" i="1"/>
  <c r="AU170" i="1"/>
  <c r="AS170" i="1"/>
  <c r="AR170" i="1"/>
  <c r="AP170" i="1"/>
  <c r="AK170" i="1"/>
  <c r="AI170" i="1"/>
  <c r="AH170" i="1"/>
  <c r="AF170" i="1"/>
  <c r="AD170" i="1"/>
  <c r="AC170" i="1"/>
  <c r="AA170" i="1"/>
  <c r="V170" i="1"/>
  <c r="T170" i="1"/>
  <c r="S170" i="1"/>
  <c r="Q170" i="1"/>
  <c r="O170" i="1"/>
  <c r="N170" i="1"/>
  <c r="L170" i="1"/>
  <c r="BE169" i="1"/>
  <c r="BC169" i="1"/>
  <c r="BB169" i="1"/>
  <c r="AZ169" i="1"/>
  <c r="AU169" i="1"/>
  <c r="AS169" i="1"/>
  <c r="AR169" i="1"/>
  <c r="AP169" i="1"/>
  <c r="AK169" i="1"/>
  <c r="AI169" i="1"/>
  <c r="AH169" i="1"/>
  <c r="AF169" i="1"/>
  <c r="AD169" i="1"/>
  <c r="AC169" i="1"/>
  <c r="AA169" i="1"/>
  <c r="V169" i="1"/>
  <c r="T169" i="1"/>
  <c r="S169" i="1"/>
  <c r="Q169" i="1"/>
  <c r="O169" i="1"/>
  <c r="N169" i="1"/>
  <c r="L169" i="1"/>
  <c r="BE168" i="1"/>
  <c r="BC168" i="1"/>
  <c r="BB168" i="1"/>
  <c r="AZ168" i="1"/>
  <c r="AU168" i="1"/>
  <c r="AS168" i="1"/>
  <c r="AR168" i="1"/>
  <c r="AP168" i="1"/>
  <c r="AK168" i="1"/>
  <c r="AI168" i="1"/>
  <c r="AH168" i="1"/>
  <c r="AF168" i="1"/>
  <c r="AD168" i="1"/>
  <c r="AC168" i="1"/>
  <c r="AA168" i="1"/>
  <c r="V168" i="1"/>
  <c r="T168" i="1"/>
  <c r="S168" i="1"/>
  <c r="Q168" i="1"/>
  <c r="O168" i="1"/>
  <c r="N168" i="1"/>
  <c r="L168" i="1"/>
  <c r="BE167" i="1"/>
  <c r="BC167" i="1"/>
  <c r="BB167" i="1"/>
  <c r="AZ167" i="1"/>
  <c r="AU167" i="1"/>
  <c r="AS167" i="1"/>
  <c r="AR167" i="1"/>
  <c r="AP167" i="1"/>
  <c r="AK167" i="1"/>
  <c r="AI167" i="1"/>
  <c r="AH167" i="1"/>
  <c r="AF167" i="1"/>
  <c r="AD167" i="1"/>
  <c r="AC167" i="1"/>
  <c r="AA167" i="1"/>
  <c r="V167" i="1"/>
  <c r="T167" i="1"/>
  <c r="S167" i="1"/>
  <c r="Q167" i="1"/>
  <c r="O167" i="1"/>
  <c r="N167" i="1"/>
  <c r="L167" i="1"/>
  <c r="BE166" i="1"/>
  <c r="AZ166" i="1"/>
  <c r="AU166" i="1"/>
  <c r="AS166" i="1"/>
  <c r="AR166" i="1"/>
  <c r="AP166" i="1"/>
  <c r="AK166" i="1"/>
  <c r="AI166" i="1"/>
  <c r="AH166" i="1"/>
  <c r="AF166" i="1"/>
  <c r="AD166" i="1"/>
  <c r="AC166" i="1"/>
  <c r="AA166" i="1"/>
  <c r="V166" i="1"/>
  <c r="T166" i="1"/>
  <c r="S166" i="1"/>
  <c r="Q166" i="1"/>
  <c r="O166" i="1"/>
  <c r="N166" i="1"/>
  <c r="L166" i="1"/>
  <c r="BE165" i="1"/>
  <c r="AZ165" i="1"/>
  <c r="AU165" i="1"/>
  <c r="AS165" i="1"/>
  <c r="AR165" i="1"/>
  <c r="AP165" i="1"/>
  <c r="AK165" i="1"/>
  <c r="AI165" i="1"/>
  <c r="AH165" i="1"/>
  <c r="AF165" i="1"/>
  <c r="AD165" i="1"/>
  <c r="AC165" i="1"/>
  <c r="AA165" i="1"/>
  <c r="V165" i="1"/>
  <c r="T165" i="1"/>
  <c r="S165" i="1"/>
  <c r="Q165" i="1"/>
  <c r="O165" i="1"/>
  <c r="N165" i="1"/>
  <c r="L165" i="1"/>
  <c r="BE164" i="1"/>
  <c r="AZ164" i="1"/>
  <c r="AU164" i="1"/>
  <c r="AS164" i="1"/>
  <c r="AR164" i="1"/>
  <c r="AP164" i="1"/>
  <c r="AK164" i="1"/>
  <c r="AI164" i="1"/>
  <c r="AH164" i="1"/>
  <c r="AF164" i="1"/>
  <c r="AD164" i="1"/>
  <c r="AC164" i="1"/>
  <c r="AA164" i="1"/>
  <c r="V164" i="1"/>
  <c r="T164" i="1"/>
  <c r="S164" i="1"/>
  <c r="Q164" i="1"/>
  <c r="O164" i="1"/>
  <c r="N164" i="1"/>
  <c r="L164" i="1"/>
  <c r="BE163" i="1"/>
  <c r="AZ163" i="1"/>
  <c r="AU163" i="1"/>
  <c r="AS163" i="1"/>
  <c r="AR163" i="1"/>
  <c r="AP163" i="1"/>
  <c r="AK163" i="1"/>
  <c r="AI163" i="1"/>
  <c r="AH163" i="1"/>
  <c r="AF163" i="1"/>
  <c r="AD163" i="1"/>
  <c r="AC163" i="1"/>
  <c r="AA163" i="1"/>
  <c r="V163" i="1"/>
  <c r="T163" i="1"/>
  <c r="S163" i="1"/>
  <c r="Q163" i="1"/>
  <c r="O163" i="1"/>
  <c r="N163" i="1"/>
  <c r="L163" i="1"/>
  <c r="BE162" i="1"/>
  <c r="AZ162" i="1"/>
  <c r="AU162" i="1"/>
  <c r="AS162" i="1"/>
  <c r="AR162" i="1"/>
  <c r="AP162" i="1"/>
  <c r="AK162" i="1"/>
  <c r="AI162" i="1"/>
  <c r="AH162" i="1"/>
  <c r="AF162" i="1"/>
  <c r="AD162" i="1"/>
  <c r="AC162" i="1"/>
  <c r="AA162" i="1"/>
  <c r="V162" i="1"/>
  <c r="T162" i="1"/>
  <c r="S162" i="1"/>
  <c r="Q162" i="1"/>
  <c r="O162" i="1"/>
  <c r="N162" i="1"/>
  <c r="L162" i="1"/>
  <c r="BE161" i="1"/>
  <c r="AZ161" i="1"/>
  <c r="AU161" i="1"/>
  <c r="AS161" i="1"/>
  <c r="AR161" i="1"/>
  <c r="AP161" i="1"/>
  <c r="AK161" i="1"/>
  <c r="AI161" i="1"/>
  <c r="AH161" i="1"/>
  <c r="AF161" i="1"/>
  <c r="AD161" i="1"/>
  <c r="AC161" i="1"/>
  <c r="AA161" i="1"/>
  <c r="V161" i="1"/>
  <c r="T161" i="1"/>
  <c r="S161" i="1"/>
  <c r="Q161" i="1"/>
  <c r="O161" i="1"/>
  <c r="N161" i="1"/>
  <c r="L161" i="1"/>
  <c r="BE160" i="1"/>
  <c r="BC160" i="1"/>
  <c r="BB160" i="1"/>
  <c r="AZ160" i="1"/>
  <c r="AU160" i="1"/>
  <c r="AS160" i="1"/>
  <c r="AR160" i="1"/>
  <c r="AP160" i="1"/>
  <c r="AK160" i="1"/>
  <c r="AI160" i="1"/>
  <c r="AH160" i="1"/>
  <c r="AF160" i="1"/>
  <c r="AA160" i="1"/>
  <c r="Y160" i="1"/>
  <c r="X160" i="1"/>
  <c r="V160" i="1"/>
  <c r="T160" i="1"/>
  <c r="S160" i="1"/>
  <c r="Q160" i="1"/>
  <c r="L160" i="1"/>
  <c r="BE159" i="1"/>
  <c r="BC159" i="1"/>
  <c r="BB159" i="1"/>
  <c r="AZ159" i="1"/>
  <c r="AU159" i="1"/>
  <c r="AS159" i="1"/>
  <c r="AR159" i="1"/>
  <c r="AP159" i="1"/>
  <c r="AK159" i="1"/>
  <c r="AI159" i="1"/>
  <c r="AH159" i="1"/>
  <c r="AF159" i="1"/>
  <c r="AA159" i="1"/>
  <c r="Y159" i="1"/>
  <c r="X159" i="1"/>
  <c r="V159" i="1"/>
  <c r="T159" i="1"/>
  <c r="S159" i="1"/>
  <c r="Q159" i="1"/>
  <c r="L159" i="1"/>
  <c r="BE158" i="1"/>
  <c r="BC158" i="1"/>
  <c r="BB158" i="1"/>
  <c r="AZ158" i="1"/>
  <c r="AU158" i="1"/>
  <c r="AS158" i="1"/>
  <c r="AR158" i="1"/>
  <c r="AP158" i="1"/>
  <c r="AK158" i="1"/>
  <c r="AI158" i="1"/>
  <c r="AH158" i="1"/>
  <c r="AF158" i="1"/>
  <c r="AA158" i="1"/>
  <c r="Y158" i="1"/>
  <c r="X158" i="1"/>
  <c r="V158" i="1"/>
  <c r="T158" i="1"/>
  <c r="S158" i="1"/>
  <c r="Q158" i="1"/>
  <c r="L158" i="1"/>
  <c r="BE157" i="1"/>
  <c r="BC157" i="1"/>
  <c r="BB157" i="1"/>
  <c r="AZ157" i="1"/>
  <c r="AU157" i="1"/>
  <c r="AP157" i="1"/>
  <c r="AN157" i="1"/>
  <c r="AM157" i="1"/>
  <c r="AK157" i="1"/>
  <c r="AI157" i="1"/>
  <c r="AH157" i="1"/>
  <c r="AF157" i="1"/>
  <c r="AD157" i="1"/>
  <c r="AC157" i="1"/>
  <c r="AA157" i="1"/>
  <c r="V157" i="1"/>
  <c r="T157" i="1"/>
  <c r="S157" i="1"/>
  <c r="Q157" i="1"/>
  <c r="L157" i="1"/>
  <c r="BE156" i="1"/>
  <c r="BC156" i="1"/>
  <c r="BB156" i="1"/>
  <c r="AZ156" i="1"/>
  <c r="AU156" i="1"/>
  <c r="AP156" i="1"/>
  <c r="AN156" i="1"/>
  <c r="AM156" i="1"/>
  <c r="AK156" i="1"/>
  <c r="AI156" i="1"/>
  <c r="AH156" i="1"/>
  <c r="AF156" i="1"/>
  <c r="AD156" i="1"/>
  <c r="AC156" i="1"/>
  <c r="AA156" i="1"/>
  <c r="V156" i="1"/>
  <c r="T156" i="1"/>
  <c r="S156" i="1"/>
  <c r="Q156" i="1"/>
  <c r="L156" i="1"/>
  <c r="BE155" i="1"/>
  <c r="BC155" i="1"/>
  <c r="BB155" i="1"/>
  <c r="AZ155" i="1"/>
  <c r="AU155" i="1"/>
  <c r="AP155" i="1"/>
  <c r="AN155" i="1"/>
  <c r="AM155" i="1"/>
  <c r="AK155" i="1"/>
  <c r="AI155" i="1"/>
  <c r="AH155" i="1"/>
  <c r="AF155" i="1"/>
  <c r="AD155" i="1"/>
  <c r="AC155" i="1"/>
  <c r="AA155" i="1"/>
  <c r="V155" i="1"/>
  <c r="T155" i="1"/>
  <c r="S155" i="1"/>
  <c r="Q155" i="1"/>
  <c r="L155" i="1"/>
  <c r="BH154" i="1"/>
  <c r="BG154" i="1"/>
  <c r="BE154" i="1"/>
  <c r="AZ154" i="1"/>
  <c r="AU154" i="1"/>
  <c r="AS154" i="1"/>
  <c r="AR154" i="1"/>
  <c r="AP154" i="1"/>
  <c r="AK154" i="1"/>
  <c r="AI154" i="1"/>
  <c r="AH154" i="1"/>
  <c r="AF154" i="1"/>
  <c r="AD154" i="1"/>
  <c r="AC154" i="1"/>
  <c r="AA154" i="1"/>
  <c r="V154" i="1"/>
  <c r="T154" i="1"/>
  <c r="S154" i="1"/>
  <c r="Q154" i="1"/>
  <c r="L154" i="1"/>
  <c r="BH153" i="1"/>
  <c r="BG153" i="1"/>
  <c r="BE153" i="1"/>
  <c r="AZ153" i="1"/>
  <c r="AU153" i="1"/>
  <c r="AS153" i="1"/>
  <c r="AR153" i="1"/>
  <c r="AP153" i="1"/>
  <c r="AK153" i="1"/>
  <c r="AI153" i="1"/>
  <c r="AH153" i="1"/>
  <c r="AF153" i="1"/>
  <c r="AD153" i="1"/>
  <c r="AC153" i="1"/>
  <c r="AA153" i="1"/>
  <c r="V153" i="1"/>
  <c r="T153" i="1"/>
  <c r="S153" i="1"/>
  <c r="Q153" i="1"/>
  <c r="L153" i="1"/>
  <c r="BH152" i="1"/>
  <c r="BG152" i="1"/>
  <c r="BE152" i="1"/>
  <c r="AZ152" i="1"/>
  <c r="AU152" i="1"/>
  <c r="AS152" i="1"/>
  <c r="AR152" i="1"/>
  <c r="AP152" i="1"/>
  <c r="AK152" i="1"/>
  <c r="AI152" i="1"/>
  <c r="AH152" i="1"/>
  <c r="AF152" i="1"/>
  <c r="AD152" i="1"/>
  <c r="AC152" i="1"/>
  <c r="AA152" i="1"/>
  <c r="V152" i="1"/>
  <c r="T152" i="1"/>
  <c r="S152" i="1"/>
  <c r="Q152" i="1"/>
  <c r="L152" i="1"/>
  <c r="BH151" i="1"/>
  <c r="BG151" i="1"/>
  <c r="BE151" i="1"/>
  <c r="BC151" i="1"/>
  <c r="BB151" i="1"/>
  <c r="AZ151" i="1"/>
  <c r="AX151" i="1"/>
  <c r="AW151" i="1"/>
  <c r="AU151" i="1"/>
  <c r="AS151" i="1"/>
  <c r="AR151" i="1"/>
  <c r="AP151" i="1"/>
  <c r="AN151" i="1"/>
  <c r="AM151" i="1"/>
  <c r="AK151" i="1"/>
  <c r="AI151" i="1"/>
  <c r="AH151" i="1"/>
  <c r="AF151" i="1"/>
  <c r="AD151" i="1"/>
  <c r="AC151" i="1"/>
  <c r="AA151" i="1"/>
  <c r="Y151" i="1"/>
  <c r="X151" i="1"/>
  <c r="V151" i="1"/>
  <c r="T151" i="1"/>
  <c r="S151" i="1"/>
  <c r="Q151" i="1"/>
  <c r="O151" i="1"/>
  <c r="N151" i="1"/>
  <c r="L151" i="1"/>
  <c r="BH150" i="1"/>
  <c r="BG150" i="1"/>
  <c r="BE150" i="1"/>
  <c r="BC150" i="1"/>
  <c r="BB150" i="1"/>
  <c r="AZ150" i="1"/>
  <c r="AX150" i="1"/>
  <c r="AW150" i="1"/>
  <c r="AU150" i="1"/>
  <c r="AS150" i="1"/>
  <c r="AR150" i="1"/>
  <c r="AP150" i="1"/>
  <c r="AN150" i="1"/>
  <c r="AM150" i="1"/>
  <c r="AK150" i="1"/>
  <c r="AI150" i="1"/>
  <c r="AH150" i="1"/>
  <c r="AF150" i="1"/>
  <c r="AD150" i="1"/>
  <c r="AC150" i="1"/>
  <c r="AA150" i="1"/>
  <c r="Y150" i="1"/>
  <c r="X150" i="1"/>
  <c r="V150" i="1"/>
  <c r="T150" i="1"/>
  <c r="S150" i="1"/>
  <c r="Q150" i="1"/>
  <c r="O150" i="1"/>
  <c r="N150" i="1"/>
  <c r="L150" i="1"/>
  <c r="BH149" i="1"/>
  <c r="BG149" i="1"/>
  <c r="BE149" i="1"/>
  <c r="BC149" i="1"/>
  <c r="BB149" i="1"/>
  <c r="AZ149" i="1"/>
  <c r="AX149" i="1"/>
  <c r="AW149" i="1"/>
  <c r="AU149" i="1"/>
  <c r="AS149" i="1"/>
  <c r="AR149" i="1"/>
  <c r="AP149" i="1"/>
  <c r="AN149" i="1"/>
  <c r="AM149" i="1"/>
  <c r="AK149" i="1"/>
  <c r="AI149" i="1"/>
  <c r="AH149" i="1"/>
  <c r="AF149" i="1"/>
  <c r="AD149" i="1"/>
  <c r="AC149" i="1"/>
  <c r="AA149" i="1"/>
  <c r="Y149" i="1"/>
  <c r="X149" i="1"/>
  <c r="V149" i="1"/>
  <c r="T149" i="1"/>
  <c r="S149" i="1"/>
  <c r="Q149" i="1"/>
  <c r="O149" i="1"/>
  <c r="N149" i="1"/>
  <c r="L149" i="1"/>
  <c r="BE148" i="1"/>
  <c r="BC148" i="1"/>
  <c r="BB148" i="1"/>
  <c r="AZ148" i="1"/>
  <c r="AU148" i="1"/>
  <c r="AS148" i="1"/>
  <c r="AR148" i="1"/>
  <c r="AP148" i="1"/>
  <c r="AK148" i="1"/>
  <c r="AI148" i="1"/>
  <c r="AH148" i="1"/>
  <c r="AF148" i="1"/>
  <c r="AD148" i="1"/>
  <c r="AC148" i="1"/>
  <c r="AA148" i="1"/>
  <c r="V148" i="1"/>
  <c r="T148" i="1"/>
  <c r="S148" i="1"/>
  <c r="Q148" i="1"/>
  <c r="O148" i="1"/>
  <c r="N148" i="1"/>
  <c r="L148" i="1"/>
  <c r="BE147" i="1"/>
  <c r="BC147" i="1"/>
  <c r="BB147" i="1"/>
  <c r="AZ147" i="1"/>
  <c r="AU147" i="1"/>
  <c r="AS147" i="1"/>
  <c r="AR147" i="1"/>
  <c r="AP147" i="1"/>
  <c r="AK147" i="1"/>
  <c r="AI147" i="1"/>
  <c r="AH147" i="1"/>
  <c r="AF147" i="1"/>
  <c r="AD147" i="1"/>
  <c r="AC147" i="1"/>
  <c r="AA147" i="1"/>
  <c r="V147" i="1"/>
  <c r="T147" i="1"/>
  <c r="S147" i="1"/>
  <c r="Q147" i="1"/>
  <c r="O147" i="1"/>
  <c r="N147" i="1"/>
  <c r="L147" i="1"/>
  <c r="BE146" i="1"/>
  <c r="BC146" i="1"/>
  <c r="BB146" i="1"/>
  <c r="AZ146" i="1"/>
  <c r="AU146" i="1"/>
  <c r="AS146" i="1"/>
  <c r="AR146" i="1"/>
  <c r="AP146" i="1"/>
  <c r="AK146" i="1"/>
  <c r="AI146" i="1"/>
  <c r="AH146" i="1"/>
  <c r="AF146" i="1"/>
  <c r="AD146" i="1"/>
  <c r="AC146" i="1"/>
  <c r="AA146" i="1"/>
  <c r="V146" i="1"/>
  <c r="T146" i="1"/>
  <c r="S146" i="1"/>
  <c r="Q146" i="1"/>
  <c r="O146" i="1"/>
  <c r="N146" i="1"/>
  <c r="L146" i="1"/>
  <c r="BE145" i="1"/>
  <c r="BC145" i="1"/>
  <c r="BB145" i="1"/>
  <c r="AZ145" i="1"/>
  <c r="AU145" i="1"/>
  <c r="AS145" i="1"/>
  <c r="AR145" i="1"/>
  <c r="AP145" i="1"/>
  <c r="AK145" i="1"/>
  <c r="AI145" i="1"/>
  <c r="AH145" i="1"/>
  <c r="AF145" i="1"/>
  <c r="AD145" i="1"/>
  <c r="AC145" i="1"/>
  <c r="AA145" i="1"/>
  <c r="V145" i="1"/>
  <c r="T145" i="1"/>
  <c r="S145" i="1"/>
  <c r="Q145" i="1"/>
  <c r="O145" i="1"/>
  <c r="N145" i="1"/>
  <c r="L145" i="1"/>
  <c r="BE144" i="1"/>
  <c r="BC144" i="1"/>
  <c r="BB144" i="1"/>
  <c r="AZ144" i="1"/>
  <c r="AU144" i="1"/>
  <c r="AS144" i="1"/>
  <c r="AR144" i="1"/>
  <c r="AP144" i="1"/>
  <c r="AK144" i="1"/>
  <c r="AI144" i="1"/>
  <c r="AH144" i="1"/>
  <c r="AF144" i="1"/>
  <c r="AD144" i="1"/>
  <c r="AC144" i="1"/>
  <c r="AA144" i="1"/>
  <c r="V144" i="1"/>
  <c r="T144" i="1"/>
  <c r="S144" i="1"/>
  <c r="Q144" i="1"/>
  <c r="O144" i="1"/>
  <c r="N144" i="1"/>
  <c r="L144" i="1"/>
  <c r="BE143" i="1"/>
  <c r="BC143" i="1"/>
  <c r="BB143" i="1"/>
  <c r="AZ143" i="1"/>
  <c r="AU143" i="1"/>
  <c r="AS143" i="1"/>
  <c r="AR143" i="1"/>
  <c r="AP143" i="1"/>
  <c r="AK143" i="1"/>
  <c r="AI143" i="1"/>
  <c r="AH143" i="1"/>
  <c r="AF143" i="1"/>
  <c r="AD143" i="1"/>
  <c r="AC143" i="1"/>
  <c r="AA143" i="1"/>
  <c r="V143" i="1"/>
  <c r="T143" i="1"/>
  <c r="S143" i="1"/>
  <c r="Q143" i="1"/>
  <c r="O143" i="1"/>
  <c r="N143" i="1"/>
  <c r="L143" i="1"/>
  <c r="BE142" i="1"/>
  <c r="BC142" i="1"/>
  <c r="BB142" i="1"/>
  <c r="AZ142" i="1"/>
  <c r="AU142" i="1"/>
  <c r="AS142" i="1"/>
  <c r="AR142" i="1"/>
  <c r="AP142" i="1"/>
  <c r="AK142" i="1"/>
  <c r="AI142" i="1"/>
  <c r="AH142" i="1"/>
  <c r="AF142" i="1"/>
  <c r="AD142" i="1"/>
  <c r="AC142" i="1"/>
  <c r="AA142" i="1"/>
  <c r="V142" i="1"/>
  <c r="T142" i="1"/>
  <c r="S142" i="1"/>
  <c r="Q142" i="1"/>
  <c r="O142" i="1"/>
  <c r="N142" i="1"/>
  <c r="L142" i="1"/>
  <c r="BE141" i="1"/>
  <c r="BC141" i="1"/>
  <c r="BB141" i="1"/>
  <c r="AZ141" i="1"/>
  <c r="AU141" i="1"/>
  <c r="AS141" i="1"/>
  <c r="AR141" i="1"/>
  <c r="AP141" i="1"/>
  <c r="AK141" i="1"/>
  <c r="AI141" i="1"/>
  <c r="AH141" i="1"/>
  <c r="AF141" i="1"/>
  <c r="AD141" i="1"/>
  <c r="AC141" i="1"/>
  <c r="AA141" i="1"/>
  <c r="V141" i="1"/>
  <c r="T141" i="1"/>
  <c r="S141" i="1"/>
  <c r="Q141" i="1"/>
  <c r="O141" i="1"/>
  <c r="N141" i="1"/>
  <c r="L141" i="1"/>
  <c r="BE140" i="1"/>
  <c r="BC140" i="1"/>
  <c r="BB140" i="1"/>
  <c r="AZ140" i="1"/>
  <c r="AU140" i="1"/>
  <c r="AS140" i="1"/>
  <c r="AR140" i="1"/>
  <c r="AP140" i="1"/>
  <c r="AK140" i="1"/>
  <c r="AI140" i="1"/>
  <c r="AH140" i="1"/>
  <c r="AF140" i="1"/>
  <c r="AD140" i="1"/>
  <c r="AC140" i="1"/>
  <c r="AA140" i="1"/>
  <c r="V140" i="1"/>
  <c r="T140" i="1"/>
  <c r="S140" i="1"/>
  <c r="Q140" i="1"/>
  <c r="O140" i="1"/>
  <c r="N140" i="1"/>
  <c r="L140" i="1"/>
  <c r="BE139" i="1"/>
  <c r="BC139" i="1"/>
  <c r="BB139" i="1"/>
  <c r="AZ139" i="1"/>
  <c r="AU139" i="1"/>
  <c r="AS139" i="1"/>
  <c r="AR139" i="1"/>
  <c r="AP139" i="1"/>
  <c r="AK139" i="1"/>
  <c r="AI139" i="1"/>
  <c r="AH139" i="1"/>
  <c r="AF139" i="1"/>
  <c r="AD139" i="1"/>
  <c r="AC139" i="1"/>
  <c r="AA139" i="1"/>
  <c r="V139" i="1"/>
  <c r="T139" i="1"/>
  <c r="S139" i="1"/>
  <c r="Q139" i="1"/>
  <c r="O139" i="1"/>
  <c r="N139" i="1"/>
  <c r="L139" i="1"/>
  <c r="BE138" i="1"/>
  <c r="BC138" i="1"/>
  <c r="BB138" i="1"/>
  <c r="AZ138" i="1"/>
  <c r="AU138" i="1"/>
  <c r="AS138" i="1"/>
  <c r="AR138" i="1"/>
  <c r="AP138" i="1"/>
  <c r="AK138" i="1"/>
  <c r="AI138" i="1"/>
  <c r="AH138" i="1"/>
  <c r="AF138" i="1"/>
  <c r="AD138" i="1"/>
  <c r="AC138" i="1"/>
  <c r="AA138" i="1"/>
  <c r="V138" i="1"/>
  <c r="T138" i="1"/>
  <c r="S138" i="1"/>
  <c r="Q138" i="1"/>
  <c r="O138" i="1"/>
  <c r="N138" i="1"/>
  <c r="L138" i="1"/>
  <c r="BE137" i="1"/>
  <c r="BC137" i="1"/>
  <c r="BB137" i="1"/>
  <c r="AZ137" i="1"/>
  <c r="AU137" i="1"/>
  <c r="AS137" i="1"/>
  <c r="AR137" i="1"/>
  <c r="AP137" i="1"/>
  <c r="AK137" i="1"/>
  <c r="AI137" i="1"/>
  <c r="AH137" i="1"/>
  <c r="AF137" i="1"/>
  <c r="AD137" i="1"/>
  <c r="AC137" i="1"/>
  <c r="AA137" i="1"/>
  <c r="V137" i="1"/>
  <c r="T137" i="1"/>
  <c r="S137" i="1"/>
  <c r="Q137" i="1"/>
  <c r="O137" i="1"/>
  <c r="N137" i="1"/>
  <c r="L137" i="1"/>
  <c r="BH136" i="1"/>
  <c r="BG136" i="1"/>
  <c r="BE136" i="1"/>
  <c r="AZ136" i="1"/>
  <c r="AU136" i="1"/>
  <c r="AS136" i="1"/>
  <c r="AR136" i="1"/>
  <c r="AP136" i="1"/>
  <c r="AK136" i="1"/>
  <c r="AI136" i="1"/>
  <c r="AH136" i="1"/>
  <c r="AF136" i="1"/>
  <c r="AA136" i="1"/>
  <c r="Y136" i="1"/>
  <c r="X136" i="1"/>
  <c r="V136" i="1"/>
  <c r="T136" i="1"/>
  <c r="S136" i="1"/>
  <c r="Q136" i="1"/>
  <c r="L136" i="1"/>
  <c r="BH135" i="1"/>
  <c r="BG135" i="1"/>
  <c r="BE135" i="1"/>
  <c r="AZ135" i="1"/>
  <c r="AU135" i="1"/>
  <c r="AS135" i="1"/>
  <c r="AR135" i="1"/>
  <c r="AP135" i="1"/>
  <c r="AK135" i="1"/>
  <c r="AI135" i="1"/>
  <c r="AH135" i="1"/>
  <c r="AF135" i="1"/>
  <c r="AA135" i="1"/>
  <c r="Y135" i="1"/>
  <c r="X135" i="1"/>
  <c r="V135" i="1"/>
  <c r="T135" i="1"/>
  <c r="S135" i="1"/>
  <c r="Q135" i="1"/>
  <c r="L135" i="1"/>
  <c r="BH134" i="1"/>
  <c r="BG134" i="1"/>
  <c r="BE134" i="1"/>
  <c r="AZ134" i="1"/>
  <c r="AU134" i="1"/>
  <c r="AS134" i="1"/>
  <c r="AR134" i="1"/>
  <c r="AP134" i="1"/>
  <c r="AK134" i="1"/>
  <c r="AI134" i="1"/>
  <c r="AH134" i="1"/>
  <c r="AF134" i="1"/>
  <c r="AA134" i="1"/>
  <c r="Y134" i="1"/>
  <c r="X134" i="1"/>
  <c r="V134" i="1"/>
  <c r="T134" i="1"/>
  <c r="S134" i="1"/>
  <c r="Q134" i="1"/>
  <c r="L134" i="1"/>
  <c r="BH133" i="1"/>
  <c r="BG133" i="1"/>
  <c r="BE133" i="1"/>
  <c r="BC133" i="1"/>
  <c r="BB133" i="1"/>
  <c r="AZ133" i="1"/>
  <c r="AU133" i="1"/>
  <c r="AS133" i="1"/>
  <c r="AR133" i="1"/>
  <c r="AP133" i="1"/>
  <c r="AK133" i="1"/>
  <c r="AI133" i="1"/>
  <c r="AH133" i="1"/>
  <c r="AF133" i="1"/>
  <c r="AD133" i="1"/>
  <c r="AC133" i="1"/>
  <c r="AA133" i="1"/>
  <c r="V133" i="1"/>
  <c r="T133" i="1"/>
  <c r="S133" i="1"/>
  <c r="Q133" i="1"/>
  <c r="O133" i="1"/>
  <c r="N133" i="1"/>
  <c r="L133" i="1"/>
  <c r="BH132" i="1"/>
  <c r="BG132" i="1"/>
  <c r="BE132" i="1"/>
  <c r="BC132" i="1"/>
  <c r="BB132" i="1"/>
  <c r="AZ132" i="1"/>
  <c r="AU132" i="1"/>
  <c r="AS132" i="1"/>
  <c r="AR132" i="1"/>
  <c r="AP132" i="1"/>
  <c r="AK132" i="1"/>
  <c r="AI132" i="1"/>
  <c r="AH132" i="1"/>
  <c r="AF132" i="1"/>
  <c r="AD132" i="1"/>
  <c r="AC132" i="1"/>
  <c r="AA132" i="1"/>
  <c r="V132" i="1"/>
  <c r="T132" i="1"/>
  <c r="S132" i="1"/>
  <c r="Q132" i="1"/>
  <c r="O132" i="1"/>
  <c r="N132" i="1"/>
  <c r="L132" i="1"/>
  <c r="BH131" i="1"/>
  <c r="BG131" i="1"/>
  <c r="BE131" i="1"/>
  <c r="BC131" i="1"/>
  <c r="BB131" i="1"/>
  <c r="AZ131" i="1"/>
  <c r="AU131" i="1"/>
  <c r="AS131" i="1"/>
  <c r="AR131" i="1"/>
  <c r="AP131" i="1"/>
  <c r="AK131" i="1"/>
  <c r="AI131" i="1"/>
  <c r="AH131" i="1"/>
  <c r="AF131" i="1"/>
  <c r="AD131" i="1"/>
  <c r="AC131" i="1"/>
  <c r="AA131" i="1"/>
  <c r="V131" i="1"/>
  <c r="T131" i="1"/>
  <c r="S131" i="1"/>
  <c r="Q131" i="1"/>
  <c r="O131" i="1"/>
  <c r="N131" i="1"/>
  <c r="L131" i="1"/>
  <c r="BH130" i="1"/>
  <c r="BG130" i="1"/>
  <c r="BE130" i="1"/>
  <c r="BC130" i="1"/>
  <c r="BB130" i="1"/>
  <c r="AZ130" i="1"/>
  <c r="AX130" i="1"/>
  <c r="AW130" i="1"/>
  <c r="AU130" i="1"/>
  <c r="AS130" i="1"/>
  <c r="AR130" i="1"/>
  <c r="AP130" i="1"/>
  <c r="AN130" i="1"/>
  <c r="AM130" i="1"/>
  <c r="AK130" i="1"/>
  <c r="AI130" i="1"/>
  <c r="AH130" i="1"/>
  <c r="AF130" i="1"/>
  <c r="AD130" i="1"/>
  <c r="AC130" i="1"/>
  <c r="AA130" i="1"/>
  <c r="Y130" i="1"/>
  <c r="X130" i="1"/>
  <c r="V130" i="1"/>
  <c r="T130" i="1"/>
  <c r="S130" i="1"/>
  <c r="Q130" i="1"/>
  <c r="O130" i="1"/>
  <c r="N130" i="1"/>
  <c r="L130" i="1"/>
  <c r="BH129" i="1"/>
  <c r="BG129" i="1"/>
  <c r="BE129" i="1"/>
  <c r="BC129" i="1"/>
  <c r="BB129" i="1"/>
  <c r="AZ129" i="1"/>
  <c r="AX129" i="1"/>
  <c r="AW129" i="1"/>
  <c r="AU129" i="1"/>
  <c r="AS129" i="1"/>
  <c r="AR129" i="1"/>
  <c r="AP129" i="1"/>
  <c r="AN129" i="1"/>
  <c r="AM129" i="1"/>
  <c r="AK129" i="1"/>
  <c r="AI129" i="1"/>
  <c r="AH129" i="1"/>
  <c r="AF129" i="1"/>
  <c r="AD129" i="1"/>
  <c r="AC129" i="1"/>
  <c r="AA129" i="1"/>
  <c r="Y129" i="1"/>
  <c r="X129" i="1"/>
  <c r="V129" i="1"/>
  <c r="T129" i="1"/>
  <c r="S129" i="1"/>
  <c r="Q129" i="1"/>
  <c r="O129" i="1"/>
  <c r="N129" i="1"/>
  <c r="L129" i="1"/>
  <c r="BH128" i="1"/>
  <c r="BG128" i="1"/>
  <c r="BE128" i="1"/>
  <c r="BC128" i="1"/>
  <c r="BB128" i="1"/>
  <c r="AZ128" i="1"/>
  <c r="AX128" i="1"/>
  <c r="AW128" i="1"/>
  <c r="AU128" i="1"/>
  <c r="AS128" i="1"/>
  <c r="AR128" i="1"/>
  <c r="AP128" i="1"/>
  <c r="AN128" i="1"/>
  <c r="AM128" i="1"/>
  <c r="AK128" i="1"/>
  <c r="AI128" i="1"/>
  <c r="AH128" i="1"/>
  <c r="AF128" i="1"/>
  <c r="AD128" i="1"/>
  <c r="AC128" i="1"/>
  <c r="AA128" i="1"/>
  <c r="Y128" i="1"/>
  <c r="X128" i="1"/>
  <c r="V128" i="1"/>
  <c r="T128" i="1"/>
  <c r="S128" i="1"/>
  <c r="Q128" i="1"/>
  <c r="O128" i="1"/>
  <c r="N128" i="1"/>
  <c r="L128" i="1"/>
  <c r="BH127" i="1"/>
  <c r="BG127" i="1"/>
  <c r="BE127" i="1"/>
  <c r="BC127" i="1"/>
  <c r="BB127" i="1"/>
  <c r="AZ127" i="1"/>
  <c r="AX127" i="1"/>
  <c r="AW127" i="1"/>
  <c r="AU127" i="1"/>
  <c r="AS127" i="1"/>
  <c r="AR127" i="1"/>
  <c r="AP127" i="1"/>
  <c r="AN127" i="1"/>
  <c r="AM127" i="1"/>
  <c r="AK127" i="1"/>
  <c r="AI127" i="1"/>
  <c r="AH127" i="1"/>
  <c r="AF127" i="1"/>
  <c r="AD127" i="1"/>
  <c r="AC127" i="1"/>
  <c r="AA127" i="1"/>
  <c r="Y127" i="1"/>
  <c r="X127" i="1"/>
  <c r="V127" i="1"/>
  <c r="T127" i="1"/>
  <c r="S127" i="1"/>
  <c r="Q127" i="1"/>
  <c r="O127" i="1"/>
  <c r="N127" i="1"/>
  <c r="L127" i="1"/>
  <c r="BH126" i="1"/>
  <c r="BG126" i="1"/>
  <c r="BE126" i="1"/>
  <c r="BC126" i="1"/>
  <c r="BB126" i="1"/>
  <c r="AZ126" i="1"/>
  <c r="AU126" i="1"/>
  <c r="AS126" i="1"/>
  <c r="AR126" i="1"/>
  <c r="AP126" i="1"/>
  <c r="AK126" i="1"/>
  <c r="AI126" i="1"/>
  <c r="AH126" i="1"/>
  <c r="AF126" i="1"/>
  <c r="AD126" i="1"/>
  <c r="AC126" i="1"/>
  <c r="AA126" i="1"/>
  <c r="V126" i="1"/>
  <c r="T126" i="1"/>
  <c r="S126" i="1"/>
  <c r="Q126" i="1"/>
  <c r="O126" i="1"/>
  <c r="N126" i="1"/>
  <c r="L126" i="1"/>
  <c r="BH125" i="1"/>
  <c r="BG125" i="1"/>
  <c r="BE125" i="1"/>
  <c r="BC125" i="1"/>
  <c r="BB125" i="1"/>
  <c r="AZ125" i="1"/>
  <c r="AU125" i="1"/>
  <c r="AS125" i="1"/>
  <c r="AR125" i="1"/>
  <c r="AP125" i="1"/>
  <c r="AK125" i="1"/>
  <c r="AI125" i="1"/>
  <c r="AH125" i="1"/>
  <c r="AF125" i="1"/>
  <c r="AD125" i="1"/>
  <c r="AC125" i="1"/>
  <c r="AA125" i="1"/>
  <c r="V125" i="1"/>
  <c r="T125" i="1"/>
  <c r="S125" i="1"/>
  <c r="Q125" i="1"/>
  <c r="O125" i="1"/>
  <c r="N125" i="1"/>
  <c r="L125" i="1"/>
  <c r="BH124" i="1"/>
  <c r="BG124" i="1"/>
  <c r="BE124" i="1"/>
  <c r="BC124" i="1"/>
  <c r="BB124" i="1"/>
  <c r="AZ124" i="1"/>
  <c r="AU124" i="1"/>
  <c r="AS124" i="1"/>
  <c r="AR124" i="1"/>
  <c r="AP124" i="1"/>
  <c r="AK124" i="1"/>
  <c r="AI124" i="1"/>
  <c r="AH124" i="1"/>
  <c r="AF124" i="1"/>
  <c r="AD124" i="1"/>
  <c r="AC124" i="1"/>
  <c r="AA124" i="1"/>
  <c r="V124" i="1"/>
  <c r="T124" i="1"/>
  <c r="S124" i="1"/>
  <c r="Q124" i="1"/>
  <c r="O124" i="1"/>
  <c r="N124" i="1"/>
  <c r="L124" i="1"/>
  <c r="BH123" i="1"/>
  <c r="BG123" i="1"/>
  <c r="BE123" i="1"/>
  <c r="BC123" i="1"/>
  <c r="BB123" i="1"/>
  <c r="AZ123" i="1"/>
  <c r="AX123" i="1"/>
  <c r="AW123" i="1"/>
  <c r="AU123" i="1"/>
  <c r="AS123" i="1"/>
  <c r="AR123" i="1"/>
  <c r="AP123" i="1"/>
  <c r="AN123" i="1"/>
  <c r="AM123" i="1"/>
  <c r="AK123" i="1"/>
  <c r="AI123" i="1"/>
  <c r="AH123" i="1"/>
  <c r="AF123" i="1"/>
  <c r="AD123" i="1"/>
  <c r="AC123" i="1"/>
  <c r="AA123" i="1"/>
  <c r="Y123" i="1"/>
  <c r="X123" i="1"/>
  <c r="V123" i="1"/>
  <c r="T123" i="1"/>
  <c r="S123" i="1"/>
  <c r="Q123" i="1"/>
  <c r="O123" i="1"/>
  <c r="N123" i="1"/>
  <c r="L123" i="1"/>
  <c r="BH122" i="1"/>
  <c r="BG122" i="1"/>
  <c r="BE122" i="1"/>
  <c r="BC122" i="1"/>
  <c r="BB122" i="1"/>
  <c r="AZ122" i="1"/>
  <c r="AX122" i="1"/>
  <c r="AW122" i="1"/>
  <c r="AU122" i="1"/>
  <c r="AS122" i="1"/>
  <c r="AR122" i="1"/>
  <c r="AP122" i="1"/>
  <c r="AN122" i="1"/>
  <c r="AM122" i="1"/>
  <c r="AK122" i="1"/>
  <c r="AI122" i="1"/>
  <c r="AH122" i="1"/>
  <c r="AF122" i="1"/>
  <c r="AD122" i="1"/>
  <c r="AC122" i="1"/>
  <c r="AA122" i="1"/>
  <c r="Y122" i="1"/>
  <c r="X122" i="1"/>
  <c r="V122" i="1"/>
  <c r="T122" i="1"/>
  <c r="S122" i="1"/>
  <c r="Q122" i="1"/>
  <c r="O122" i="1"/>
  <c r="N122" i="1"/>
  <c r="L122" i="1"/>
  <c r="BH121" i="1"/>
  <c r="BG121" i="1"/>
  <c r="BE121" i="1"/>
  <c r="BC121" i="1"/>
  <c r="BB121" i="1"/>
  <c r="AZ121" i="1"/>
  <c r="AU121" i="1"/>
  <c r="AS121" i="1"/>
  <c r="AR121" i="1"/>
  <c r="AP121" i="1"/>
  <c r="AK121" i="1"/>
  <c r="AI121" i="1"/>
  <c r="AH121" i="1"/>
  <c r="AF121" i="1"/>
  <c r="AD121" i="1"/>
  <c r="AC121" i="1"/>
  <c r="AA121" i="1"/>
  <c r="Y121" i="1"/>
  <c r="X121" i="1"/>
  <c r="V121" i="1"/>
  <c r="T121" i="1"/>
  <c r="S121" i="1"/>
  <c r="Q121" i="1"/>
  <c r="O121" i="1"/>
  <c r="N121" i="1"/>
  <c r="L121" i="1"/>
  <c r="BH120" i="1"/>
  <c r="BG120" i="1"/>
  <c r="BE120" i="1"/>
  <c r="BC120" i="1"/>
  <c r="BB120" i="1"/>
  <c r="AZ120" i="1"/>
  <c r="AU120" i="1"/>
  <c r="AS120" i="1"/>
  <c r="AR120" i="1"/>
  <c r="AP120" i="1"/>
  <c r="AK120" i="1"/>
  <c r="AI120" i="1"/>
  <c r="AH120" i="1"/>
  <c r="AF120" i="1"/>
  <c r="AD120" i="1"/>
  <c r="AC120" i="1"/>
  <c r="AA120" i="1"/>
  <c r="Y120" i="1"/>
  <c r="X120" i="1"/>
  <c r="V120" i="1"/>
  <c r="T120" i="1"/>
  <c r="S120" i="1"/>
  <c r="Q120" i="1"/>
  <c r="O120" i="1"/>
  <c r="N120" i="1"/>
  <c r="L120" i="1"/>
  <c r="BE119" i="1"/>
  <c r="AZ119" i="1"/>
  <c r="AU119" i="1"/>
  <c r="AP119" i="1"/>
  <c r="AK119" i="1"/>
  <c r="AF119" i="1"/>
  <c r="AD119" i="1"/>
  <c r="AC119" i="1"/>
  <c r="AA119" i="1"/>
  <c r="V119" i="1"/>
  <c r="T119" i="1"/>
  <c r="S119" i="1"/>
  <c r="Q119" i="1"/>
  <c r="L119" i="1"/>
  <c r="BE118" i="1"/>
  <c r="AZ118" i="1"/>
  <c r="AU118" i="1"/>
  <c r="AP118" i="1"/>
  <c r="AK118" i="1"/>
  <c r="AF118" i="1"/>
  <c r="AD118" i="1"/>
  <c r="AC118" i="1"/>
  <c r="AA118" i="1"/>
  <c r="V118" i="1"/>
  <c r="T118" i="1"/>
  <c r="S118" i="1"/>
  <c r="Q118" i="1"/>
  <c r="L118" i="1"/>
  <c r="BH117" i="1"/>
  <c r="BG117" i="1"/>
  <c r="BE117" i="1"/>
  <c r="BC117" i="1"/>
  <c r="BB117" i="1"/>
  <c r="AZ117" i="1"/>
  <c r="AX117" i="1"/>
  <c r="AW117" i="1"/>
  <c r="AU117" i="1"/>
  <c r="AS117" i="1"/>
  <c r="AR117" i="1"/>
  <c r="AP117" i="1"/>
  <c r="AN117" i="1"/>
  <c r="AM117" i="1"/>
  <c r="AK117" i="1"/>
  <c r="AI117" i="1"/>
  <c r="AH117" i="1"/>
  <c r="AF117" i="1"/>
  <c r="AD117" i="1"/>
  <c r="AC117" i="1"/>
  <c r="AA117" i="1"/>
  <c r="V117" i="1"/>
  <c r="T117" i="1"/>
  <c r="S117" i="1"/>
  <c r="Q117" i="1"/>
  <c r="L117" i="1"/>
  <c r="BE116" i="1"/>
  <c r="AZ116" i="1"/>
  <c r="AU116" i="1"/>
  <c r="AP116" i="1"/>
  <c r="AK116" i="1"/>
  <c r="AF116" i="1"/>
  <c r="AD116" i="1"/>
  <c r="AC116" i="1"/>
  <c r="AA116" i="1"/>
  <c r="V116" i="1"/>
  <c r="T116" i="1"/>
  <c r="S116" i="1"/>
  <c r="Q116" i="1"/>
  <c r="L116" i="1"/>
  <c r="BE115" i="1"/>
  <c r="AZ115" i="1"/>
  <c r="AU115" i="1"/>
  <c r="AP115" i="1"/>
  <c r="AK115" i="1"/>
  <c r="AF115" i="1"/>
  <c r="AD115" i="1"/>
  <c r="AC115" i="1"/>
  <c r="AA115" i="1"/>
  <c r="V115" i="1"/>
  <c r="T115" i="1"/>
  <c r="S115" i="1"/>
  <c r="Q115" i="1"/>
  <c r="L115" i="1"/>
  <c r="BH114" i="1"/>
  <c r="BG114" i="1"/>
  <c r="BE114" i="1"/>
  <c r="AZ114" i="1"/>
  <c r="AU114" i="1"/>
  <c r="AS114" i="1"/>
  <c r="AR114" i="1"/>
  <c r="AP114" i="1"/>
  <c r="AK114" i="1"/>
  <c r="AF114" i="1"/>
  <c r="AD114" i="1"/>
  <c r="AC114" i="1"/>
  <c r="AA114" i="1"/>
  <c r="V114" i="1"/>
  <c r="T114" i="1"/>
  <c r="S114" i="1"/>
  <c r="Q114" i="1"/>
  <c r="L114" i="1"/>
  <c r="BH113" i="1"/>
  <c r="BG113" i="1"/>
  <c r="BE113" i="1"/>
  <c r="AZ113" i="1"/>
  <c r="AU113" i="1"/>
  <c r="AS113" i="1"/>
  <c r="AR113" i="1"/>
  <c r="AP113" i="1"/>
  <c r="AK113" i="1"/>
  <c r="AF113" i="1"/>
  <c r="AD113" i="1"/>
  <c r="AC113" i="1"/>
  <c r="AA113" i="1"/>
  <c r="V113" i="1"/>
  <c r="T113" i="1"/>
  <c r="S113" i="1"/>
  <c r="Q113" i="1"/>
  <c r="L113" i="1"/>
  <c r="BH112" i="1"/>
  <c r="BG112" i="1"/>
  <c r="BE112" i="1"/>
  <c r="BC112" i="1"/>
  <c r="BB112" i="1"/>
  <c r="AZ112" i="1"/>
  <c r="AX112" i="1"/>
  <c r="AW112" i="1"/>
  <c r="AU112" i="1"/>
  <c r="AS112" i="1"/>
  <c r="AR112" i="1"/>
  <c r="AP112" i="1"/>
  <c r="AN112" i="1"/>
  <c r="AM112" i="1"/>
  <c r="AK112" i="1"/>
  <c r="AI112" i="1"/>
  <c r="AH112" i="1"/>
  <c r="AF112" i="1"/>
  <c r="AD112" i="1"/>
  <c r="AC112" i="1"/>
  <c r="AA112" i="1"/>
  <c r="Y112" i="1"/>
  <c r="X112" i="1"/>
  <c r="V112" i="1"/>
  <c r="T112" i="1"/>
  <c r="S112" i="1"/>
  <c r="Q112" i="1"/>
  <c r="O112" i="1"/>
  <c r="N112" i="1"/>
  <c r="L112" i="1"/>
  <c r="BH111" i="1"/>
  <c r="BG111" i="1"/>
  <c r="BE111" i="1"/>
  <c r="BC111" i="1"/>
  <c r="BB111" i="1"/>
  <c r="AZ111" i="1"/>
  <c r="AX111" i="1"/>
  <c r="AW111" i="1"/>
  <c r="AU111" i="1"/>
  <c r="AS111" i="1"/>
  <c r="AR111" i="1"/>
  <c r="AP111" i="1"/>
  <c r="AN111" i="1"/>
  <c r="AM111" i="1"/>
  <c r="AK111" i="1"/>
  <c r="AI111" i="1"/>
  <c r="AH111" i="1"/>
  <c r="AF111" i="1"/>
  <c r="AD111" i="1"/>
  <c r="AC111" i="1"/>
  <c r="AA111" i="1"/>
  <c r="Y111" i="1"/>
  <c r="X111" i="1"/>
  <c r="V111" i="1"/>
  <c r="T111" i="1"/>
  <c r="S111" i="1"/>
  <c r="Q111" i="1"/>
  <c r="O111" i="1"/>
  <c r="N111" i="1"/>
  <c r="L111" i="1"/>
  <c r="BH110" i="1"/>
  <c r="BG110" i="1"/>
  <c r="BE110" i="1"/>
  <c r="AZ110" i="1"/>
  <c r="AU110" i="1"/>
  <c r="AS110" i="1"/>
  <c r="AR110" i="1"/>
  <c r="AP110" i="1"/>
  <c r="AK110" i="1"/>
  <c r="AF110" i="1"/>
  <c r="AD110" i="1"/>
  <c r="AC110" i="1"/>
  <c r="AA110" i="1"/>
  <c r="V110" i="1"/>
  <c r="T110" i="1"/>
  <c r="S110" i="1"/>
  <c r="Q110" i="1"/>
  <c r="L110" i="1"/>
  <c r="BH109" i="1"/>
  <c r="BG109" i="1"/>
  <c r="BE109" i="1"/>
  <c r="AZ109" i="1"/>
  <c r="AU109" i="1"/>
  <c r="AS109" i="1"/>
  <c r="AR109" i="1"/>
  <c r="AP109" i="1"/>
  <c r="AK109" i="1"/>
  <c r="AF109" i="1"/>
  <c r="AD109" i="1"/>
  <c r="AC109" i="1"/>
  <c r="AA109" i="1"/>
  <c r="V109" i="1"/>
  <c r="T109" i="1"/>
  <c r="S109" i="1"/>
  <c r="Q109" i="1"/>
  <c r="L109" i="1"/>
  <c r="BE108" i="1"/>
  <c r="AZ108" i="1"/>
  <c r="AU108" i="1"/>
  <c r="AS108" i="1"/>
  <c r="AR108" i="1"/>
  <c r="AP108" i="1"/>
  <c r="AK108" i="1"/>
  <c r="AI108" i="1"/>
  <c r="AH108" i="1"/>
  <c r="AF108" i="1"/>
  <c r="AD108" i="1"/>
  <c r="AC108" i="1"/>
  <c r="AA108" i="1"/>
  <c r="V108" i="1"/>
  <c r="T108" i="1"/>
  <c r="S108" i="1"/>
  <c r="Q108" i="1"/>
  <c r="L108" i="1"/>
  <c r="BE107" i="1"/>
  <c r="AZ107" i="1"/>
  <c r="AU107" i="1"/>
  <c r="AS107" i="1"/>
  <c r="AR107" i="1"/>
  <c r="AP107" i="1"/>
  <c r="AK107" i="1"/>
  <c r="AI107" i="1"/>
  <c r="AH107" i="1"/>
  <c r="AF107" i="1"/>
  <c r="AD107" i="1"/>
  <c r="AC107" i="1"/>
  <c r="AA107" i="1"/>
  <c r="V107" i="1"/>
  <c r="T107" i="1"/>
  <c r="S107" i="1"/>
  <c r="Q107" i="1"/>
  <c r="L107" i="1"/>
  <c r="BH106" i="1"/>
  <c r="BG106" i="1"/>
  <c r="BE106" i="1"/>
  <c r="BC106" i="1"/>
  <c r="BB106" i="1"/>
  <c r="AZ106" i="1"/>
  <c r="AX106" i="1"/>
  <c r="AW106" i="1"/>
  <c r="AU106" i="1"/>
  <c r="AS106" i="1"/>
  <c r="AR106" i="1"/>
  <c r="AP106" i="1"/>
  <c r="AN106" i="1"/>
  <c r="AM106" i="1"/>
  <c r="AK106" i="1"/>
  <c r="AI106" i="1"/>
  <c r="AH106" i="1"/>
  <c r="AF106" i="1"/>
  <c r="AD106" i="1"/>
  <c r="AC106" i="1"/>
  <c r="AA106" i="1"/>
  <c r="Y106" i="1"/>
  <c r="X106" i="1"/>
  <c r="V106" i="1"/>
  <c r="T106" i="1"/>
  <c r="S106" i="1"/>
  <c r="Q106" i="1"/>
  <c r="O106" i="1"/>
  <c r="N106" i="1"/>
  <c r="L106" i="1"/>
  <c r="BE105" i="1"/>
  <c r="BC105" i="1"/>
  <c r="BB105" i="1"/>
  <c r="AZ105" i="1"/>
  <c r="AU105" i="1"/>
  <c r="AS105" i="1"/>
  <c r="AR105" i="1"/>
  <c r="AP105" i="1"/>
  <c r="AK105" i="1"/>
  <c r="AF105" i="1"/>
  <c r="AD105" i="1"/>
  <c r="AC105" i="1"/>
  <c r="AA105" i="1"/>
  <c r="V105" i="1"/>
  <c r="T105" i="1"/>
  <c r="S105" i="1"/>
  <c r="Q105" i="1"/>
  <c r="O105" i="1"/>
  <c r="N105" i="1"/>
  <c r="L105" i="1"/>
  <c r="BE104" i="1"/>
  <c r="BC104" i="1"/>
  <c r="BB104" i="1"/>
  <c r="AZ104" i="1"/>
  <c r="AU104" i="1"/>
  <c r="AS104" i="1"/>
  <c r="AR104" i="1"/>
  <c r="AP104" i="1"/>
  <c r="AK104" i="1"/>
  <c r="AF104" i="1"/>
  <c r="AD104" i="1"/>
  <c r="AC104" i="1"/>
  <c r="AA104" i="1"/>
  <c r="V104" i="1"/>
  <c r="T104" i="1"/>
  <c r="S104" i="1"/>
  <c r="Q104" i="1"/>
  <c r="O104" i="1"/>
  <c r="N104" i="1"/>
  <c r="L104" i="1"/>
  <c r="BH103" i="1"/>
  <c r="BG103" i="1"/>
  <c r="BE103" i="1"/>
  <c r="BC103" i="1"/>
  <c r="BB103" i="1"/>
  <c r="AZ103" i="1"/>
  <c r="AX103" i="1"/>
  <c r="AW103" i="1"/>
  <c r="AU103" i="1"/>
  <c r="AS103" i="1"/>
  <c r="AR103" i="1"/>
  <c r="AP103" i="1"/>
  <c r="AN103" i="1"/>
  <c r="AM103" i="1"/>
  <c r="AK103" i="1"/>
  <c r="AI103" i="1"/>
  <c r="AH103" i="1"/>
  <c r="AF103" i="1"/>
  <c r="AD103" i="1"/>
  <c r="AC103" i="1"/>
  <c r="AA103" i="1"/>
  <c r="Y103" i="1"/>
  <c r="X103" i="1"/>
  <c r="V103" i="1"/>
  <c r="T103" i="1"/>
  <c r="S103" i="1"/>
  <c r="Q103" i="1"/>
  <c r="O103" i="1"/>
  <c r="N103" i="1"/>
  <c r="L103" i="1"/>
  <c r="BH102" i="1"/>
  <c r="BG102" i="1"/>
  <c r="BE102" i="1"/>
  <c r="BC102" i="1"/>
  <c r="BB102" i="1"/>
  <c r="AZ102" i="1"/>
  <c r="AX102" i="1"/>
  <c r="AW102" i="1"/>
  <c r="AU102" i="1"/>
  <c r="AS102" i="1"/>
  <c r="AR102" i="1"/>
  <c r="AP102" i="1"/>
  <c r="AN102" i="1"/>
  <c r="AM102" i="1"/>
  <c r="AK102" i="1"/>
  <c r="AI102" i="1"/>
  <c r="AH102" i="1"/>
  <c r="AF102" i="1"/>
  <c r="AD102" i="1"/>
  <c r="AC102" i="1"/>
  <c r="AA102" i="1"/>
  <c r="Y102" i="1"/>
  <c r="X102" i="1"/>
  <c r="V102" i="1"/>
  <c r="T102" i="1"/>
  <c r="S102" i="1"/>
  <c r="Q102" i="1"/>
  <c r="O102" i="1"/>
  <c r="N102" i="1"/>
  <c r="L102" i="1"/>
  <c r="BE101" i="1"/>
  <c r="BC101" i="1"/>
  <c r="BB101" i="1"/>
  <c r="AZ101" i="1"/>
  <c r="AU101" i="1"/>
  <c r="AS101" i="1"/>
  <c r="AR101" i="1"/>
  <c r="AP101" i="1"/>
  <c r="AK101" i="1"/>
  <c r="AF101" i="1"/>
  <c r="AD101" i="1"/>
  <c r="AC101" i="1"/>
  <c r="AA101" i="1"/>
  <c r="V101" i="1"/>
  <c r="T101" i="1"/>
  <c r="S101" i="1"/>
  <c r="Q101" i="1"/>
  <c r="O101" i="1"/>
  <c r="N101" i="1"/>
  <c r="L101" i="1"/>
  <c r="BE100" i="1"/>
  <c r="BC100" i="1"/>
  <c r="BB100" i="1"/>
  <c r="AZ100" i="1"/>
  <c r="AU100" i="1"/>
  <c r="AS100" i="1"/>
  <c r="AR100" i="1"/>
  <c r="AP100" i="1"/>
  <c r="AK100" i="1"/>
  <c r="AF100" i="1"/>
  <c r="AD100" i="1"/>
  <c r="AC100" i="1"/>
  <c r="AA100" i="1"/>
  <c r="V100" i="1"/>
  <c r="T100" i="1"/>
  <c r="S100" i="1"/>
  <c r="Q100" i="1"/>
  <c r="O100" i="1"/>
  <c r="N100" i="1"/>
  <c r="L100" i="1"/>
  <c r="BE99" i="1"/>
  <c r="BC99" i="1"/>
  <c r="BB99" i="1"/>
  <c r="AZ99" i="1"/>
  <c r="AX99" i="1"/>
  <c r="AW99" i="1"/>
  <c r="AU99" i="1"/>
  <c r="AS99" i="1"/>
  <c r="AR99" i="1"/>
  <c r="AP99" i="1"/>
  <c r="AK99" i="1"/>
  <c r="AI99" i="1"/>
  <c r="AH99" i="1"/>
  <c r="AF99" i="1"/>
  <c r="AD99" i="1"/>
  <c r="AC99" i="1"/>
  <c r="AA99" i="1"/>
  <c r="V99" i="1"/>
  <c r="T99" i="1"/>
  <c r="S99" i="1"/>
  <c r="Q99" i="1"/>
  <c r="L99" i="1"/>
  <c r="BE98" i="1"/>
  <c r="BC98" i="1"/>
  <c r="BB98" i="1"/>
  <c r="AZ98" i="1"/>
  <c r="AU98" i="1"/>
  <c r="AP98" i="1"/>
  <c r="AK98" i="1"/>
  <c r="AI98" i="1"/>
  <c r="AH98" i="1"/>
  <c r="AF98" i="1"/>
  <c r="AD98" i="1"/>
  <c r="AC98" i="1"/>
  <c r="AA98" i="1"/>
  <c r="V98" i="1"/>
  <c r="T98" i="1"/>
  <c r="S98" i="1"/>
  <c r="Q98" i="1"/>
  <c r="L98" i="1"/>
  <c r="BH97" i="1"/>
  <c r="BG97" i="1"/>
  <c r="BE97" i="1"/>
  <c r="BC97" i="1"/>
  <c r="BB97" i="1"/>
  <c r="AZ97" i="1"/>
  <c r="AU97" i="1"/>
  <c r="AP97" i="1"/>
  <c r="AK97" i="1"/>
  <c r="AI97" i="1"/>
  <c r="AH97" i="1"/>
  <c r="AF97" i="1"/>
  <c r="AD97" i="1"/>
  <c r="AC97" i="1"/>
  <c r="AA97" i="1"/>
  <c r="V97" i="1"/>
  <c r="T97" i="1"/>
  <c r="S97" i="1"/>
  <c r="Q97" i="1"/>
  <c r="L97" i="1"/>
  <c r="BE96" i="1"/>
  <c r="BC96" i="1"/>
  <c r="BB96" i="1"/>
  <c r="AZ96" i="1"/>
  <c r="AU96" i="1"/>
  <c r="AP96" i="1"/>
  <c r="AK96" i="1"/>
  <c r="AI96" i="1"/>
  <c r="AH96" i="1"/>
  <c r="AF96" i="1"/>
  <c r="AD96" i="1"/>
  <c r="AC96" i="1"/>
  <c r="AA96" i="1"/>
  <c r="V96" i="1"/>
  <c r="T96" i="1"/>
  <c r="S96" i="1"/>
  <c r="Q96" i="1"/>
  <c r="L96" i="1"/>
  <c r="BE95" i="1"/>
  <c r="BC95" i="1"/>
  <c r="BB95" i="1"/>
  <c r="AZ95" i="1"/>
  <c r="AX95" i="1"/>
  <c r="AW95" i="1"/>
  <c r="AU95" i="1"/>
  <c r="AS95" i="1"/>
  <c r="AR95" i="1"/>
  <c r="AP95" i="1"/>
  <c r="AK95" i="1"/>
  <c r="AI95" i="1"/>
  <c r="AH95" i="1"/>
  <c r="AF95" i="1"/>
  <c r="AD95" i="1"/>
  <c r="AC95" i="1"/>
  <c r="AA95" i="1"/>
  <c r="V95" i="1"/>
  <c r="T95" i="1"/>
  <c r="S95" i="1"/>
  <c r="Q95" i="1"/>
  <c r="L95" i="1"/>
  <c r="BH94" i="1"/>
  <c r="BG94" i="1"/>
  <c r="BE94" i="1"/>
  <c r="BC94" i="1"/>
  <c r="BB94" i="1"/>
  <c r="AZ94" i="1"/>
  <c r="AX94" i="1"/>
  <c r="AW94" i="1"/>
  <c r="AU94" i="1"/>
  <c r="AS94" i="1"/>
  <c r="AR94" i="1"/>
  <c r="AP94" i="1"/>
  <c r="AN94" i="1"/>
  <c r="AM94" i="1"/>
  <c r="AK94" i="1"/>
  <c r="AI94" i="1"/>
  <c r="AH94" i="1"/>
  <c r="AF94" i="1"/>
  <c r="AD94" i="1"/>
  <c r="AC94" i="1"/>
  <c r="AA94" i="1"/>
  <c r="Y94" i="1"/>
  <c r="X94" i="1"/>
  <c r="V94" i="1"/>
  <c r="T94" i="1"/>
  <c r="S94" i="1"/>
  <c r="Q94" i="1"/>
  <c r="O94" i="1"/>
  <c r="N94" i="1"/>
  <c r="L94" i="1"/>
  <c r="BH93" i="1"/>
  <c r="BG93" i="1"/>
  <c r="BE93" i="1"/>
  <c r="BC93" i="1"/>
  <c r="BB93" i="1"/>
  <c r="AZ93" i="1"/>
  <c r="AX93" i="1"/>
  <c r="AW93" i="1"/>
  <c r="AU93" i="1"/>
  <c r="AS93" i="1"/>
  <c r="AR93" i="1"/>
  <c r="AP93" i="1"/>
  <c r="AN93" i="1"/>
  <c r="AM93" i="1"/>
  <c r="AK93" i="1"/>
  <c r="AI93" i="1"/>
  <c r="AH93" i="1"/>
  <c r="AF93" i="1"/>
  <c r="AD93" i="1"/>
  <c r="AC93" i="1"/>
  <c r="AA93" i="1"/>
  <c r="Y93" i="1"/>
  <c r="X93" i="1"/>
  <c r="V93" i="1"/>
  <c r="T93" i="1"/>
  <c r="S93" i="1"/>
  <c r="Q93" i="1"/>
  <c r="O93" i="1"/>
  <c r="N93" i="1"/>
  <c r="L93" i="1"/>
  <c r="BH92" i="1"/>
  <c r="BG92" i="1"/>
  <c r="BE92" i="1"/>
  <c r="BC92" i="1"/>
  <c r="BB92" i="1"/>
  <c r="AZ92" i="1"/>
  <c r="AU92" i="1"/>
  <c r="AS92" i="1"/>
  <c r="AR92" i="1"/>
  <c r="AP92" i="1"/>
  <c r="AK92" i="1"/>
  <c r="AI92" i="1"/>
  <c r="AH92" i="1"/>
  <c r="AF92" i="1"/>
  <c r="AD92" i="1"/>
  <c r="AC92" i="1"/>
  <c r="AA92" i="1"/>
  <c r="Y92" i="1"/>
  <c r="X92" i="1"/>
  <c r="V92" i="1"/>
  <c r="T92" i="1"/>
  <c r="S92" i="1"/>
  <c r="Q92" i="1"/>
  <c r="L92" i="1"/>
  <c r="BE91" i="1"/>
  <c r="BC91" i="1"/>
  <c r="BB91" i="1"/>
  <c r="AZ91" i="1"/>
  <c r="AU91" i="1"/>
  <c r="AS91" i="1"/>
  <c r="AR91" i="1"/>
  <c r="AP91" i="1"/>
  <c r="AK91" i="1"/>
  <c r="AI91" i="1"/>
  <c r="AH91" i="1"/>
  <c r="AF91" i="1"/>
  <c r="AD91" i="1"/>
  <c r="AC91" i="1"/>
  <c r="AA91" i="1"/>
  <c r="V91" i="1"/>
  <c r="T91" i="1"/>
  <c r="S91" i="1"/>
  <c r="Q91" i="1"/>
  <c r="O91" i="1"/>
  <c r="N91" i="1"/>
  <c r="L91" i="1"/>
  <c r="BE90" i="1"/>
  <c r="BC90" i="1"/>
  <c r="BB90" i="1"/>
  <c r="AZ90" i="1"/>
  <c r="AU90" i="1"/>
  <c r="AS90" i="1"/>
  <c r="AR90" i="1"/>
  <c r="AP90" i="1"/>
  <c r="AK90" i="1"/>
  <c r="AI90" i="1"/>
  <c r="AH90" i="1"/>
  <c r="AF90" i="1"/>
  <c r="AD90" i="1"/>
  <c r="AC90" i="1"/>
  <c r="AA90" i="1"/>
  <c r="V90" i="1"/>
  <c r="T90" i="1"/>
  <c r="S90" i="1"/>
  <c r="Q90" i="1"/>
  <c r="O90" i="1"/>
  <c r="N90" i="1"/>
  <c r="L90" i="1"/>
  <c r="BE89" i="1"/>
  <c r="BC89" i="1"/>
  <c r="BB89" i="1"/>
  <c r="AZ89" i="1"/>
  <c r="AU89" i="1"/>
  <c r="AP89" i="1"/>
  <c r="AK89" i="1"/>
  <c r="AI89" i="1"/>
  <c r="AH89" i="1"/>
  <c r="AF89" i="1"/>
  <c r="AD89" i="1"/>
  <c r="AC89" i="1"/>
  <c r="AA89" i="1"/>
  <c r="V89" i="1"/>
  <c r="T89" i="1"/>
  <c r="S89" i="1"/>
  <c r="Q89" i="1"/>
  <c r="O89" i="1"/>
  <c r="N89" i="1"/>
  <c r="L89" i="1"/>
  <c r="BE88" i="1"/>
  <c r="BC88" i="1"/>
  <c r="BB88" i="1"/>
  <c r="AZ88" i="1"/>
  <c r="AU88" i="1"/>
  <c r="AP88" i="1"/>
  <c r="AK88" i="1"/>
  <c r="AI88" i="1"/>
  <c r="AH88" i="1"/>
  <c r="AF88" i="1"/>
  <c r="AD88" i="1"/>
  <c r="AC88" i="1"/>
  <c r="AA88" i="1"/>
  <c r="V88" i="1"/>
  <c r="T88" i="1"/>
  <c r="S88" i="1"/>
  <c r="Q88" i="1"/>
  <c r="O88" i="1"/>
  <c r="N88" i="1"/>
  <c r="L88" i="1"/>
  <c r="BH87" i="1"/>
  <c r="BG87" i="1"/>
  <c r="BE87" i="1"/>
  <c r="BC87" i="1"/>
  <c r="BB87" i="1"/>
  <c r="AZ87" i="1"/>
  <c r="AX87" i="1"/>
  <c r="AW87" i="1"/>
  <c r="AU87" i="1"/>
  <c r="AS87" i="1"/>
  <c r="AR87" i="1"/>
  <c r="AP87" i="1"/>
  <c r="AN87" i="1"/>
  <c r="AM87" i="1"/>
  <c r="AK87" i="1"/>
  <c r="AI87" i="1"/>
  <c r="AH87" i="1"/>
  <c r="AF87" i="1"/>
  <c r="AD87" i="1"/>
  <c r="AC87" i="1"/>
  <c r="AA87" i="1"/>
  <c r="Y87" i="1"/>
  <c r="X87" i="1"/>
  <c r="V87" i="1"/>
  <c r="T87" i="1"/>
  <c r="S87" i="1"/>
  <c r="Q87" i="1"/>
  <c r="O87" i="1"/>
  <c r="N87" i="1"/>
  <c r="L87" i="1"/>
  <c r="BE86" i="1"/>
  <c r="BC86" i="1"/>
  <c r="BB86" i="1"/>
  <c r="AZ86" i="1"/>
  <c r="AU86" i="1"/>
  <c r="AS86" i="1"/>
  <c r="AR86" i="1"/>
  <c r="AP86" i="1"/>
  <c r="AK86" i="1"/>
  <c r="AI86" i="1"/>
  <c r="AH86" i="1"/>
  <c r="AF86" i="1"/>
  <c r="AD86" i="1"/>
  <c r="AC86" i="1"/>
  <c r="AA86" i="1"/>
  <c r="V86" i="1"/>
  <c r="T86" i="1"/>
  <c r="S86" i="1"/>
  <c r="Q86" i="1"/>
  <c r="O86" i="1"/>
  <c r="N86" i="1"/>
  <c r="L86" i="1"/>
  <c r="BE85" i="1"/>
  <c r="BC85" i="1"/>
  <c r="BB85" i="1"/>
  <c r="AZ85" i="1"/>
  <c r="AU85" i="1"/>
  <c r="AS85" i="1"/>
  <c r="AR85" i="1"/>
  <c r="AP85" i="1"/>
  <c r="AN85" i="1"/>
  <c r="AM85" i="1"/>
  <c r="AK85" i="1"/>
  <c r="AI85" i="1"/>
  <c r="AH85" i="1"/>
  <c r="AF85" i="1"/>
  <c r="AD85" i="1"/>
  <c r="AC85" i="1"/>
  <c r="AA85" i="1"/>
  <c r="Y85" i="1"/>
  <c r="X85" i="1"/>
  <c r="V85" i="1"/>
  <c r="T85" i="1"/>
  <c r="S85" i="1"/>
  <c r="Q85" i="1"/>
  <c r="O85" i="1"/>
  <c r="N85" i="1"/>
  <c r="L85" i="1"/>
  <c r="BH84" i="1"/>
  <c r="BG84" i="1"/>
  <c r="BE84" i="1"/>
  <c r="BC84" i="1"/>
  <c r="BB84" i="1"/>
  <c r="AZ84" i="1"/>
  <c r="AX84" i="1"/>
  <c r="AW84" i="1"/>
  <c r="AU84" i="1"/>
  <c r="AS84" i="1"/>
  <c r="AR84" i="1"/>
  <c r="AP84" i="1"/>
  <c r="AN84" i="1"/>
  <c r="AM84" i="1"/>
  <c r="AK84" i="1"/>
  <c r="AI84" i="1"/>
  <c r="AH84" i="1"/>
  <c r="AF84" i="1"/>
  <c r="AD84" i="1"/>
  <c r="AC84" i="1"/>
  <c r="AA84" i="1"/>
  <c r="Y84" i="1"/>
  <c r="X84" i="1"/>
  <c r="V84" i="1"/>
  <c r="T84" i="1"/>
  <c r="S84" i="1"/>
  <c r="Q84" i="1"/>
  <c r="O84" i="1"/>
  <c r="N84" i="1"/>
  <c r="L84" i="1"/>
  <c r="BE83" i="1"/>
  <c r="BC83" i="1"/>
  <c r="BB83" i="1"/>
  <c r="AZ83" i="1"/>
  <c r="AU83" i="1"/>
  <c r="AP83" i="1"/>
  <c r="AN83" i="1"/>
  <c r="AM83" i="1"/>
  <c r="AK83" i="1"/>
  <c r="AI83" i="1"/>
  <c r="AH83" i="1"/>
  <c r="AF83" i="1"/>
  <c r="AD83" i="1"/>
  <c r="AC83" i="1"/>
  <c r="AA83" i="1"/>
  <c r="Y83" i="1"/>
  <c r="X83" i="1"/>
  <c r="V83" i="1"/>
  <c r="T83" i="1"/>
  <c r="S83" i="1"/>
  <c r="Q83" i="1"/>
  <c r="O83" i="1"/>
  <c r="N83" i="1"/>
  <c r="L83" i="1"/>
  <c r="BH82" i="1"/>
  <c r="BG82" i="1"/>
  <c r="BE82" i="1"/>
  <c r="BC82" i="1"/>
  <c r="BB82" i="1"/>
  <c r="AZ82" i="1"/>
  <c r="AX82" i="1"/>
  <c r="AW82" i="1"/>
  <c r="AU82" i="1"/>
  <c r="AS82" i="1"/>
  <c r="AR82" i="1"/>
  <c r="AP82" i="1"/>
  <c r="AN82" i="1"/>
  <c r="AM82" i="1"/>
  <c r="AK82" i="1"/>
  <c r="AI82" i="1"/>
  <c r="AH82" i="1"/>
  <c r="AF82" i="1"/>
  <c r="AD82" i="1"/>
  <c r="AC82" i="1"/>
  <c r="AA82" i="1"/>
  <c r="V82" i="1"/>
  <c r="T82" i="1"/>
  <c r="S82" i="1"/>
  <c r="Q82" i="1"/>
  <c r="L82" i="1"/>
  <c r="BE81" i="1"/>
  <c r="BC81" i="1"/>
  <c r="BB81" i="1"/>
  <c r="AZ81" i="1"/>
  <c r="AU81" i="1"/>
  <c r="AP81" i="1"/>
  <c r="AN81" i="1"/>
  <c r="AM81" i="1"/>
  <c r="AK81" i="1"/>
  <c r="AI81" i="1"/>
  <c r="AH81" i="1"/>
  <c r="AF81" i="1"/>
  <c r="AD81" i="1"/>
  <c r="AC81" i="1"/>
  <c r="AA81" i="1"/>
  <c r="Y81" i="1"/>
  <c r="X81" i="1"/>
  <c r="V81" i="1"/>
  <c r="T81" i="1"/>
  <c r="S81" i="1"/>
  <c r="Q81" i="1"/>
  <c r="O81" i="1"/>
  <c r="N81" i="1"/>
  <c r="L81" i="1"/>
  <c r="BH80" i="1"/>
  <c r="BG80" i="1"/>
  <c r="BE80" i="1"/>
  <c r="BC80" i="1"/>
  <c r="BB80" i="1"/>
  <c r="AZ80" i="1"/>
  <c r="AX80" i="1"/>
  <c r="AW80" i="1"/>
  <c r="AU80" i="1"/>
  <c r="AS80" i="1"/>
  <c r="AR80" i="1"/>
  <c r="AP80" i="1"/>
  <c r="AN80" i="1"/>
  <c r="AM80" i="1"/>
  <c r="AK80" i="1"/>
  <c r="AI80" i="1"/>
  <c r="AH80" i="1"/>
  <c r="AF80" i="1"/>
  <c r="AD80" i="1"/>
  <c r="AC80" i="1"/>
  <c r="AA80" i="1"/>
  <c r="V80" i="1"/>
  <c r="T80" i="1"/>
  <c r="S80" i="1"/>
  <c r="Q80" i="1"/>
  <c r="L80" i="1"/>
  <c r="BE79" i="1"/>
  <c r="BC79" i="1"/>
  <c r="BB79" i="1"/>
  <c r="AZ79" i="1"/>
  <c r="AU79" i="1"/>
  <c r="AP79" i="1"/>
  <c r="AK79" i="1"/>
  <c r="AI79" i="1"/>
  <c r="AH79" i="1"/>
  <c r="AF79" i="1"/>
  <c r="AD79" i="1"/>
  <c r="AC79" i="1"/>
  <c r="AA79" i="1"/>
  <c r="Y79" i="1"/>
  <c r="X79" i="1"/>
  <c r="V79" i="1"/>
  <c r="T79" i="1"/>
  <c r="S79" i="1"/>
  <c r="Q79" i="1"/>
  <c r="O79" i="1"/>
  <c r="N79" i="1"/>
  <c r="L79" i="1"/>
  <c r="BH78" i="1"/>
  <c r="BG78" i="1"/>
  <c r="BE78" i="1"/>
  <c r="BC78" i="1"/>
  <c r="BB78" i="1"/>
  <c r="AZ78" i="1"/>
  <c r="AX78" i="1"/>
  <c r="AW78" i="1"/>
  <c r="AU78" i="1"/>
  <c r="AS78" i="1"/>
  <c r="AR78" i="1"/>
  <c r="AP78" i="1"/>
  <c r="AN78" i="1"/>
  <c r="AM78" i="1"/>
  <c r="AK78" i="1"/>
  <c r="AI78" i="1"/>
  <c r="AH78" i="1"/>
  <c r="AF78" i="1"/>
  <c r="AD78" i="1"/>
  <c r="AC78" i="1"/>
  <c r="AA78" i="1"/>
  <c r="V78" i="1"/>
  <c r="T78" i="1"/>
  <c r="S78" i="1"/>
  <c r="Q78" i="1"/>
  <c r="L78" i="1"/>
  <c r="BE77" i="1"/>
  <c r="BC77" i="1"/>
  <c r="BB77" i="1"/>
  <c r="AZ77" i="1"/>
  <c r="AU77" i="1"/>
  <c r="AP77" i="1"/>
  <c r="AK77" i="1"/>
  <c r="AI77" i="1"/>
  <c r="AH77" i="1"/>
  <c r="AF77" i="1"/>
  <c r="AD77" i="1"/>
  <c r="AC77" i="1"/>
  <c r="AA77" i="1"/>
  <c r="Y77" i="1"/>
  <c r="X77" i="1"/>
  <c r="V77" i="1"/>
  <c r="T77" i="1"/>
  <c r="S77" i="1"/>
  <c r="Q77" i="1"/>
  <c r="O77" i="1"/>
  <c r="N77" i="1"/>
  <c r="L77" i="1"/>
  <c r="BH76" i="1"/>
  <c r="BG76" i="1"/>
  <c r="BE76" i="1"/>
  <c r="BC76" i="1"/>
  <c r="BB76" i="1"/>
  <c r="AZ76" i="1"/>
  <c r="AX76" i="1"/>
  <c r="AW76" i="1"/>
  <c r="AU76" i="1"/>
  <c r="AS76" i="1"/>
  <c r="AR76" i="1"/>
  <c r="AP76" i="1"/>
  <c r="AN76" i="1"/>
  <c r="AM76" i="1"/>
  <c r="AK76" i="1"/>
  <c r="AI76" i="1"/>
  <c r="AH76" i="1"/>
  <c r="AF76" i="1"/>
  <c r="AD76" i="1"/>
  <c r="AC76" i="1"/>
  <c r="AA76" i="1"/>
  <c r="V76" i="1"/>
  <c r="T76" i="1"/>
  <c r="S76" i="1"/>
  <c r="Q76" i="1"/>
  <c r="L76" i="1"/>
  <c r="BE75" i="1"/>
  <c r="BC75" i="1"/>
  <c r="BB75" i="1"/>
  <c r="AZ75" i="1"/>
  <c r="AU75" i="1"/>
  <c r="AP75" i="1"/>
  <c r="AK75" i="1"/>
  <c r="AI75" i="1"/>
  <c r="AH75" i="1"/>
  <c r="AF75" i="1"/>
  <c r="AD75" i="1"/>
  <c r="AC75" i="1"/>
  <c r="AA75" i="1"/>
  <c r="V75" i="1"/>
  <c r="T75" i="1"/>
  <c r="S75" i="1"/>
  <c r="Q75" i="1"/>
  <c r="O75" i="1"/>
  <c r="N75" i="1"/>
  <c r="L75" i="1"/>
  <c r="BE74" i="1"/>
  <c r="BC74" i="1"/>
  <c r="BB74" i="1"/>
  <c r="AZ74" i="1"/>
  <c r="AU74" i="1"/>
  <c r="AP74" i="1"/>
  <c r="AK74" i="1"/>
  <c r="AI74" i="1"/>
  <c r="AH74" i="1"/>
  <c r="AF74" i="1"/>
  <c r="AD74" i="1"/>
  <c r="AC74" i="1"/>
  <c r="AA74" i="1"/>
  <c r="V74" i="1"/>
  <c r="T74" i="1"/>
  <c r="S74" i="1"/>
  <c r="Q74" i="1"/>
  <c r="O74" i="1"/>
  <c r="N74" i="1"/>
  <c r="L74" i="1"/>
  <c r="BE73" i="1"/>
  <c r="BC73" i="1"/>
  <c r="BB73" i="1"/>
  <c r="AZ73" i="1"/>
  <c r="AU73" i="1"/>
  <c r="AS73" i="1"/>
  <c r="AR73" i="1"/>
  <c r="AP73" i="1"/>
  <c r="AK73" i="1"/>
  <c r="AI73" i="1"/>
  <c r="AH73" i="1"/>
  <c r="AF73" i="1"/>
  <c r="AD73" i="1"/>
  <c r="AC73" i="1"/>
  <c r="AA73" i="1"/>
  <c r="V73" i="1"/>
  <c r="T73" i="1"/>
  <c r="S73" i="1"/>
  <c r="Q73" i="1"/>
  <c r="O73" i="1"/>
  <c r="N73" i="1"/>
  <c r="L73" i="1"/>
  <c r="BE72" i="1"/>
  <c r="BC72" i="1"/>
  <c r="BB72" i="1"/>
  <c r="AZ72" i="1"/>
  <c r="AU72" i="1"/>
  <c r="AS72" i="1"/>
  <c r="AR72" i="1"/>
  <c r="AP72" i="1"/>
  <c r="AK72" i="1"/>
  <c r="AI72" i="1"/>
  <c r="AH72" i="1"/>
  <c r="AF72" i="1"/>
  <c r="AD72" i="1"/>
  <c r="AC72" i="1"/>
  <c r="AA72" i="1"/>
  <c r="V72" i="1"/>
  <c r="T72" i="1"/>
  <c r="S72" i="1"/>
  <c r="Q72" i="1"/>
  <c r="O72" i="1"/>
  <c r="N72" i="1"/>
  <c r="L72" i="1"/>
  <c r="BE71" i="1"/>
  <c r="BC71" i="1"/>
  <c r="BB71" i="1"/>
  <c r="AZ71" i="1"/>
  <c r="AU71" i="1"/>
  <c r="AP71" i="1"/>
  <c r="AK71" i="1"/>
  <c r="AF71" i="1"/>
  <c r="AD71" i="1"/>
  <c r="AC71" i="1"/>
  <c r="AA71" i="1"/>
  <c r="V71" i="1"/>
  <c r="T71" i="1"/>
  <c r="S71" i="1"/>
  <c r="Q71" i="1"/>
  <c r="O71" i="1"/>
  <c r="N71" i="1"/>
  <c r="L71" i="1"/>
  <c r="BE70" i="1"/>
  <c r="BC70" i="1"/>
  <c r="BB70" i="1"/>
  <c r="AZ70" i="1"/>
  <c r="AU70" i="1"/>
  <c r="AP70" i="1"/>
  <c r="AN70" i="1"/>
  <c r="AM70" i="1"/>
  <c r="AK70" i="1"/>
  <c r="AI70" i="1"/>
  <c r="AH70" i="1"/>
  <c r="AF70" i="1"/>
  <c r="AD70" i="1"/>
  <c r="AC70" i="1"/>
  <c r="AA70" i="1"/>
  <c r="Y70" i="1"/>
  <c r="X70" i="1"/>
  <c r="V70" i="1"/>
  <c r="T70" i="1"/>
  <c r="S70" i="1"/>
  <c r="Q70" i="1"/>
  <c r="O70" i="1"/>
  <c r="N70" i="1"/>
  <c r="L70" i="1"/>
  <c r="BE69" i="1"/>
  <c r="BC69" i="1"/>
  <c r="BB69" i="1"/>
  <c r="AZ69" i="1"/>
  <c r="AU69" i="1"/>
  <c r="AP69" i="1"/>
  <c r="AN69" i="1"/>
  <c r="AM69" i="1"/>
  <c r="AK69" i="1"/>
  <c r="AI69" i="1"/>
  <c r="AH69" i="1"/>
  <c r="AF69" i="1"/>
  <c r="AD69" i="1"/>
  <c r="AC69" i="1"/>
  <c r="AA69" i="1"/>
  <c r="Y69" i="1"/>
  <c r="X69" i="1"/>
  <c r="V69" i="1"/>
  <c r="T69" i="1"/>
  <c r="S69" i="1"/>
  <c r="Q69" i="1"/>
  <c r="O69" i="1"/>
  <c r="N69" i="1"/>
  <c r="L69" i="1"/>
  <c r="BE68" i="1"/>
  <c r="BC68" i="1"/>
  <c r="BB68" i="1"/>
  <c r="AZ68" i="1"/>
  <c r="AU68" i="1"/>
  <c r="AP68" i="1"/>
  <c r="AN68" i="1"/>
  <c r="AM68" i="1"/>
  <c r="AK68" i="1"/>
  <c r="AI68" i="1"/>
  <c r="AH68" i="1"/>
  <c r="AF68" i="1"/>
  <c r="AD68" i="1"/>
  <c r="AC68" i="1"/>
  <c r="AA68" i="1"/>
  <c r="V68" i="1"/>
  <c r="T68" i="1"/>
  <c r="S68" i="1"/>
  <c r="Q68" i="1"/>
  <c r="O68" i="1"/>
  <c r="N68" i="1"/>
  <c r="L68" i="1"/>
  <c r="BE67" i="1"/>
  <c r="BC67" i="1"/>
  <c r="BB67" i="1"/>
  <c r="AZ67" i="1"/>
  <c r="AU67" i="1"/>
  <c r="AP67" i="1"/>
  <c r="AN67" i="1"/>
  <c r="AM67" i="1"/>
  <c r="AK67" i="1"/>
  <c r="AI67" i="1"/>
  <c r="AH67" i="1"/>
  <c r="AF67" i="1"/>
  <c r="AD67" i="1"/>
  <c r="AC67" i="1"/>
  <c r="AA67" i="1"/>
  <c r="V67" i="1"/>
  <c r="T67" i="1"/>
  <c r="S67" i="1"/>
  <c r="Q67" i="1"/>
  <c r="O67" i="1"/>
  <c r="N67" i="1"/>
  <c r="L67" i="1"/>
  <c r="BE66" i="1"/>
  <c r="BC66" i="1"/>
  <c r="BB66" i="1"/>
  <c r="AZ66" i="1"/>
  <c r="AU66" i="1"/>
  <c r="AP66" i="1"/>
  <c r="AK66" i="1"/>
  <c r="AI66" i="1"/>
  <c r="AH66" i="1"/>
  <c r="AF66" i="1"/>
  <c r="AD66" i="1"/>
  <c r="AC66" i="1"/>
  <c r="AA66" i="1"/>
  <c r="Y66" i="1"/>
  <c r="X66" i="1"/>
  <c r="V66" i="1"/>
  <c r="T66" i="1"/>
  <c r="S66" i="1"/>
  <c r="Q66" i="1"/>
  <c r="O66" i="1"/>
  <c r="N66" i="1"/>
  <c r="L66" i="1"/>
  <c r="BE65" i="1"/>
  <c r="BC65" i="1"/>
  <c r="BB65" i="1"/>
  <c r="AZ65" i="1"/>
  <c r="AU65" i="1"/>
  <c r="AP65" i="1"/>
  <c r="AN65" i="1"/>
  <c r="AM65" i="1"/>
  <c r="AK65" i="1"/>
  <c r="AI65" i="1"/>
  <c r="AH65" i="1"/>
  <c r="AF65" i="1"/>
  <c r="AD65" i="1"/>
  <c r="AC65" i="1"/>
  <c r="AA65" i="1"/>
  <c r="Y65" i="1"/>
  <c r="X65" i="1"/>
  <c r="V65" i="1"/>
  <c r="T65" i="1"/>
  <c r="S65" i="1"/>
  <c r="Q65" i="1"/>
  <c r="O65" i="1"/>
  <c r="N65" i="1"/>
  <c r="L65" i="1"/>
  <c r="BH64" i="1"/>
  <c r="BG64" i="1"/>
  <c r="BE64" i="1"/>
  <c r="BC64" i="1"/>
  <c r="BB64" i="1"/>
  <c r="AZ64" i="1"/>
  <c r="AX64" i="1"/>
  <c r="AW64" i="1"/>
  <c r="AU64" i="1"/>
  <c r="AS64" i="1"/>
  <c r="AR64" i="1"/>
  <c r="AP64" i="1"/>
  <c r="AN64" i="1"/>
  <c r="AM64" i="1"/>
  <c r="AK64" i="1"/>
  <c r="AI64" i="1"/>
  <c r="AH64" i="1"/>
  <c r="AF64" i="1"/>
  <c r="AD64" i="1"/>
  <c r="AC64" i="1"/>
  <c r="AA64" i="1"/>
  <c r="V64" i="1"/>
  <c r="T64" i="1"/>
  <c r="S64" i="1"/>
  <c r="Q64" i="1"/>
  <c r="L64" i="1"/>
  <c r="BH63" i="1"/>
  <c r="BG63" i="1"/>
  <c r="BE63" i="1"/>
  <c r="BC63" i="1"/>
  <c r="BB63" i="1"/>
  <c r="AZ63" i="1"/>
  <c r="AX63" i="1"/>
  <c r="AW63" i="1"/>
  <c r="AU63" i="1"/>
  <c r="AS63" i="1"/>
  <c r="AR63" i="1"/>
  <c r="AP63" i="1"/>
  <c r="AN63" i="1"/>
  <c r="AM63" i="1"/>
  <c r="AK63" i="1"/>
  <c r="AI63" i="1"/>
  <c r="AH63" i="1"/>
  <c r="AF63" i="1"/>
  <c r="AD63" i="1"/>
  <c r="AC63" i="1"/>
  <c r="AA63" i="1"/>
  <c r="V63" i="1"/>
  <c r="T63" i="1"/>
  <c r="S63" i="1"/>
  <c r="Q63" i="1"/>
  <c r="L63" i="1"/>
  <c r="BE62" i="1"/>
  <c r="BC62" i="1"/>
  <c r="BB62" i="1"/>
  <c r="AZ62" i="1"/>
  <c r="AU62" i="1"/>
  <c r="AP62" i="1"/>
  <c r="AN62" i="1"/>
  <c r="AM62" i="1"/>
  <c r="AK62" i="1"/>
  <c r="AI62" i="1"/>
  <c r="AH62" i="1"/>
  <c r="AF62" i="1"/>
  <c r="AD62" i="1"/>
  <c r="AC62" i="1"/>
  <c r="AA62" i="1"/>
  <c r="Y62" i="1"/>
  <c r="X62" i="1"/>
  <c r="V62" i="1"/>
  <c r="T62" i="1"/>
  <c r="S62" i="1"/>
  <c r="Q62" i="1"/>
  <c r="O62" i="1"/>
  <c r="N62" i="1"/>
  <c r="L62" i="1"/>
  <c r="BH61" i="1"/>
  <c r="BG61" i="1"/>
  <c r="BE61" i="1"/>
  <c r="BC61" i="1"/>
  <c r="BB61" i="1"/>
  <c r="AZ61" i="1"/>
  <c r="AX61" i="1"/>
  <c r="AW61" i="1"/>
  <c r="AU61" i="1"/>
  <c r="AS61" i="1"/>
  <c r="AR61" i="1"/>
  <c r="AP61" i="1"/>
  <c r="AN61" i="1"/>
  <c r="AM61" i="1"/>
  <c r="AK61" i="1"/>
  <c r="AI61" i="1"/>
  <c r="AH61" i="1"/>
  <c r="AF61" i="1"/>
  <c r="AD61" i="1"/>
  <c r="AC61" i="1"/>
  <c r="AA61" i="1"/>
  <c r="V61" i="1"/>
  <c r="T61" i="1"/>
  <c r="S61" i="1"/>
  <c r="Q61" i="1"/>
  <c r="L61" i="1"/>
  <c r="BH60" i="1"/>
  <c r="BG60" i="1"/>
  <c r="BE60" i="1"/>
  <c r="BC60" i="1"/>
  <c r="BB60" i="1"/>
  <c r="AZ60" i="1"/>
  <c r="AX60" i="1"/>
  <c r="AW60" i="1"/>
  <c r="AU60" i="1"/>
  <c r="AS60" i="1"/>
  <c r="AR60" i="1"/>
  <c r="AP60" i="1"/>
  <c r="AN60" i="1"/>
  <c r="AM60" i="1"/>
  <c r="AK60" i="1"/>
  <c r="AI60" i="1"/>
  <c r="AH60" i="1"/>
  <c r="AF60" i="1"/>
  <c r="AD60" i="1"/>
  <c r="AC60" i="1"/>
  <c r="AA60" i="1"/>
  <c r="Y60" i="1"/>
  <c r="X60" i="1"/>
  <c r="V60" i="1"/>
  <c r="T60" i="1"/>
  <c r="S60" i="1"/>
  <c r="Q60" i="1"/>
  <c r="O60" i="1"/>
  <c r="N60" i="1"/>
  <c r="L60" i="1"/>
  <c r="BH59" i="1"/>
  <c r="BG59" i="1"/>
  <c r="BE59" i="1"/>
  <c r="BC59" i="1"/>
  <c r="BB59" i="1"/>
  <c r="AZ59" i="1"/>
  <c r="AX59" i="1"/>
  <c r="AW59" i="1"/>
  <c r="AU59" i="1"/>
  <c r="AS59" i="1"/>
  <c r="AR59" i="1"/>
  <c r="AP59" i="1"/>
  <c r="AN59" i="1"/>
  <c r="AM59" i="1"/>
  <c r="AK59" i="1"/>
  <c r="AI59" i="1"/>
  <c r="AH59" i="1"/>
  <c r="AF59" i="1"/>
  <c r="AD59" i="1"/>
  <c r="AC59" i="1"/>
  <c r="AA59" i="1"/>
  <c r="Y59" i="1"/>
  <c r="X59" i="1"/>
  <c r="V59" i="1"/>
  <c r="T59" i="1"/>
  <c r="S59" i="1"/>
  <c r="Q59" i="1"/>
  <c r="O59" i="1"/>
  <c r="N59" i="1"/>
  <c r="L59" i="1"/>
  <c r="BE58" i="1"/>
  <c r="BC58" i="1"/>
  <c r="BB58" i="1"/>
  <c r="AZ58" i="1"/>
  <c r="AU58" i="1"/>
  <c r="AP58" i="1"/>
  <c r="AK58" i="1"/>
  <c r="AI58" i="1"/>
  <c r="AH58" i="1"/>
  <c r="AF58" i="1"/>
  <c r="AD58" i="1"/>
  <c r="AC58" i="1"/>
  <c r="AA58" i="1"/>
  <c r="V58" i="1"/>
  <c r="T58" i="1"/>
  <c r="S58" i="1"/>
  <c r="Q58" i="1"/>
  <c r="O58" i="1"/>
  <c r="N58" i="1"/>
  <c r="L58" i="1"/>
  <c r="BE57" i="1"/>
  <c r="BC57" i="1"/>
  <c r="BB57" i="1"/>
  <c r="AZ57" i="1"/>
  <c r="AU57" i="1"/>
  <c r="AP57" i="1"/>
  <c r="AK57" i="1"/>
  <c r="AI57" i="1"/>
  <c r="AH57" i="1"/>
  <c r="AF57" i="1"/>
  <c r="AD57" i="1"/>
  <c r="AC57" i="1"/>
  <c r="AA57" i="1"/>
  <c r="V57" i="1"/>
  <c r="T57" i="1"/>
  <c r="S57" i="1"/>
  <c r="Q57" i="1"/>
  <c r="O57" i="1"/>
  <c r="N57" i="1"/>
  <c r="L57" i="1"/>
  <c r="BE56" i="1"/>
  <c r="BC56" i="1"/>
  <c r="BB56" i="1"/>
  <c r="AZ56" i="1"/>
  <c r="AU56" i="1"/>
  <c r="AP56" i="1"/>
  <c r="AK56" i="1"/>
  <c r="AI56" i="1"/>
  <c r="AH56" i="1"/>
  <c r="AF56" i="1"/>
  <c r="AD56" i="1"/>
  <c r="AC56" i="1"/>
  <c r="AA56" i="1"/>
  <c r="V56" i="1"/>
  <c r="T56" i="1"/>
  <c r="S56" i="1"/>
  <c r="Q56" i="1"/>
  <c r="O56" i="1"/>
  <c r="N56" i="1"/>
  <c r="L56" i="1"/>
  <c r="BH55" i="1"/>
  <c r="BG55" i="1"/>
  <c r="BE55" i="1"/>
  <c r="BC55" i="1"/>
  <c r="BB55" i="1"/>
  <c r="AZ55" i="1"/>
  <c r="AX55" i="1"/>
  <c r="AW55" i="1"/>
  <c r="AU55" i="1"/>
  <c r="AS55" i="1"/>
  <c r="AR55" i="1"/>
  <c r="AP55" i="1"/>
  <c r="AN55" i="1"/>
  <c r="AM55" i="1"/>
  <c r="AK55" i="1"/>
  <c r="AI55" i="1"/>
  <c r="AH55" i="1"/>
  <c r="AF55" i="1"/>
  <c r="AD55" i="1"/>
  <c r="AC55" i="1"/>
  <c r="AA55" i="1"/>
  <c r="Y55" i="1"/>
  <c r="X55" i="1"/>
  <c r="V55" i="1"/>
  <c r="T55" i="1"/>
  <c r="S55" i="1"/>
  <c r="Q55" i="1"/>
  <c r="L55" i="1"/>
  <c r="BE54" i="1"/>
  <c r="BC54" i="1"/>
  <c r="BB54" i="1"/>
  <c r="AZ54" i="1"/>
  <c r="AU54" i="1"/>
  <c r="AP54" i="1"/>
  <c r="AK54" i="1"/>
  <c r="AI54" i="1"/>
  <c r="AH54" i="1"/>
  <c r="AF54" i="1"/>
  <c r="AD54" i="1"/>
  <c r="AC54" i="1"/>
  <c r="AA54" i="1"/>
  <c r="V54" i="1"/>
  <c r="T54" i="1"/>
  <c r="S54" i="1"/>
  <c r="Q54" i="1"/>
  <c r="O54" i="1"/>
  <c r="N54" i="1"/>
  <c r="L54" i="1"/>
  <c r="BH53" i="1"/>
  <c r="BG53" i="1"/>
  <c r="BE53" i="1"/>
  <c r="BC53" i="1"/>
  <c r="BB53" i="1"/>
  <c r="AZ53" i="1"/>
  <c r="AX53" i="1"/>
  <c r="AW53" i="1"/>
  <c r="AU53" i="1"/>
  <c r="AS53" i="1"/>
  <c r="AR53" i="1"/>
  <c r="AP53" i="1"/>
  <c r="AN53" i="1"/>
  <c r="AM53" i="1"/>
  <c r="AK53" i="1"/>
  <c r="AI53" i="1"/>
  <c r="AH53" i="1"/>
  <c r="AF53" i="1"/>
  <c r="AD53" i="1"/>
  <c r="AC53" i="1"/>
  <c r="AA53" i="1"/>
  <c r="Y53" i="1"/>
  <c r="X53" i="1"/>
  <c r="V53" i="1"/>
  <c r="T53" i="1"/>
  <c r="S53" i="1"/>
  <c r="Q53" i="1"/>
  <c r="L53" i="1"/>
  <c r="BH52" i="1"/>
  <c r="BG52" i="1"/>
  <c r="BE52" i="1"/>
  <c r="BC52" i="1"/>
  <c r="BB52" i="1"/>
  <c r="AZ52" i="1"/>
  <c r="AX52" i="1"/>
  <c r="AW52" i="1"/>
  <c r="AU52" i="1"/>
  <c r="AS52" i="1"/>
  <c r="AR52" i="1"/>
  <c r="AP52" i="1"/>
  <c r="AN52" i="1"/>
  <c r="AM52" i="1"/>
  <c r="AK52" i="1"/>
  <c r="AI52" i="1"/>
  <c r="AH52" i="1"/>
  <c r="AF52" i="1"/>
  <c r="AD52" i="1"/>
  <c r="AC52" i="1"/>
  <c r="AA52" i="1"/>
  <c r="Y52" i="1"/>
  <c r="X52" i="1"/>
  <c r="V52" i="1"/>
  <c r="T52" i="1"/>
  <c r="S52" i="1"/>
  <c r="Q52" i="1"/>
  <c r="O52" i="1"/>
  <c r="N52" i="1"/>
  <c r="L52" i="1"/>
  <c r="BE51" i="1"/>
  <c r="BC51" i="1"/>
  <c r="BB51" i="1"/>
  <c r="AZ51" i="1"/>
  <c r="AU51" i="1"/>
  <c r="AP51" i="1"/>
  <c r="AN51" i="1"/>
  <c r="AM51" i="1"/>
  <c r="AK51" i="1"/>
  <c r="AI51" i="1"/>
  <c r="AH51" i="1"/>
  <c r="AF51" i="1"/>
  <c r="AD51" i="1"/>
  <c r="AC51" i="1"/>
  <c r="AA51" i="1"/>
  <c r="Y51" i="1"/>
  <c r="X51" i="1"/>
  <c r="V51" i="1"/>
  <c r="T51" i="1"/>
  <c r="S51" i="1"/>
  <c r="Q51" i="1"/>
  <c r="O51" i="1"/>
  <c r="N51" i="1"/>
  <c r="L51" i="1"/>
  <c r="BE50" i="1"/>
  <c r="BC50" i="1"/>
  <c r="BB50" i="1"/>
  <c r="AZ50" i="1"/>
  <c r="AU50" i="1"/>
  <c r="AP50" i="1"/>
  <c r="AN50" i="1"/>
  <c r="AM50" i="1"/>
  <c r="AK50" i="1"/>
  <c r="AI50" i="1"/>
  <c r="AH50" i="1"/>
  <c r="AF50" i="1"/>
  <c r="AD50" i="1"/>
  <c r="AC50" i="1"/>
  <c r="AA50" i="1"/>
  <c r="Y50" i="1"/>
  <c r="X50" i="1"/>
  <c r="V50" i="1"/>
  <c r="T50" i="1"/>
  <c r="S50" i="1"/>
  <c r="Q50" i="1"/>
  <c r="O50" i="1"/>
  <c r="N50" i="1"/>
  <c r="L50" i="1"/>
  <c r="BH49" i="1"/>
  <c r="BG49" i="1"/>
  <c r="BE49" i="1"/>
  <c r="BC49" i="1"/>
  <c r="BB49" i="1"/>
  <c r="AZ49" i="1"/>
  <c r="AX49" i="1"/>
  <c r="AW49" i="1"/>
  <c r="AU49" i="1"/>
  <c r="AS49" i="1"/>
  <c r="AR49" i="1"/>
  <c r="AP49" i="1"/>
  <c r="AN49" i="1"/>
  <c r="AM49" i="1"/>
  <c r="AK49" i="1"/>
  <c r="AI49" i="1"/>
  <c r="AH49" i="1"/>
  <c r="AF49" i="1"/>
  <c r="AD49" i="1"/>
  <c r="AC49" i="1"/>
  <c r="AA49" i="1"/>
  <c r="Y49" i="1"/>
  <c r="X49" i="1"/>
  <c r="V49" i="1"/>
  <c r="T49" i="1"/>
  <c r="S49" i="1"/>
  <c r="Q49" i="1"/>
  <c r="O49" i="1"/>
  <c r="N49" i="1"/>
  <c r="L49" i="1"/>
  <c r="BH48" i="1"/>
  <c r="BG48" i="1"/>
  <c r="BE48" i="1"/>
  <c r="BC48" i="1"/>
  <c r="BB48" i="1"/>
  <c r="AZ48" i="1"/>
  <c r="AX48" i="1"/>
  <c r="AW48" i="1"/>
  <c r="AU48" i="1"/>
  <c r="AS48" i="1"/>
  <c r="AR48" i="1"/>
  <c r="AP48" i="1"/>
  <c r="AN48" i="1"/>
  <c r="AM48" i="1"/>
  <c r="AK48" i="1"/>
  <c r="AI48" i="1"/>
  <c r="AH48" i="1"/>
  <c r="AF48" i="1"/>
  <c r="AD48" i="1"/>
  <c r="AC48" i="1"/>
  <c r="AA48" i="1"/>
  <c r="Y48" i="1"/>
  <c r="X48" i="1"/>
  <c r="V48" i="1"/>
  <c r="T48" i="1"/>
  <c r="S48" i="1"/>
  <c r="Q48" i="1"/>
  <c r="O48" i="1"/>
  <c r="N48" i="1"/>
  <c r="L48" i="1"/>
  <c r="BH47" i="1"/>
  <c r="BG47" i="1"/>
  <c r="BE47" i="1"/>
  <c r="BC47" i="1"/>
  <c r="BB47" i="1"/>
  <c r="AZ47" i="1"/>
  <c r="AX47" i="1"/>
  <c r="AW47" i="1"/>
  <c r="AU47" i="1"/>
  <c r="AS47" i="1"/>
  <c r="AR47" i="1"/>
  <c r="AP47" i="1"/>
  <c r="AN47" i="1"/>
  <c r="AM47" i="1"/>
  <c r="AK47" i="1"/>
  <c r="AI47" i="1"/>
  <c r="AH47" i="1"/>
  <c r="AF47" i="1"/>
  <c r="AD47" i="1"/>
  <c r="AC47" i="1"/>
  <c r="AA47" i="1"/>
  <c r="Y47" i="1"/>
  <c r="X47" i="1"/>
  <c r="V47" i="1"/>
  <c r="T47" i="1"/>
  <c r="S47" i="1"/>
  <c r="Q47" i="1"/>
  <c r="O47" i="1"/>
  <c r="N47" i="1"/>
  <c r="L47" i="1"/>
  <c r="BH46" i="1"/>
  <c r="BG46" i="1"/>
  <c r="BE46" i="1"/>
  <c r="BC46" i="1"/>
  <c r="BB46" i="1"/>
  <c r="AZ46" i="1"/>
  <c r="AX46" i="1"/>
  <c r="AW46" i="1"/>
  <c r="AU46" i="1"/>
  <c r="AS46" i="1"/>
  <c r="AR46" i="1"/>
  <c r="AP46" i="1"/>
  <c r="AN46" i="1"/>
  <c r="AM46" i="1"/>
  <c r="AK46" i="1"/>
  <c r="AI46" i="1"/>
  <c r="AH46" i="1"/>
  <c r="AF46" i="1"/>
  <c r="AD46" i="1"/>
  <c r="AC46" i="1"/>
  <c r="AA46" i="1"/>
  <c r="Y46" i="1"/>
  <c r="X46" i="1"/>
  <c r="V46" i="1"/>
  <c r="T46" i="1"/>
  <c r="S46" i="1"/>
  <c r="Q46" i="1"/>
  <c r="L46" i="1"/>
  <c r="BH45" i="1"/>
  <c r="BG45" i="1"/>
  <c r="BE45" i="1"/>
  <c r="BC45" i="1"/>
  <c r="BB45" i="1"/>
  <c r="AZ45" i="1"/>
  <c r="AX45" i="1"/>
  <c r="AW45" i="1"/>
  <c r="AU45" i="1"/>
  <c r="AS45" i="1"/>
  <c r="AR45" i="1"/>
  <c r="AP45" i="1"/>
  <c r="AN45" i="1"/>
  <c r="AM45" i="1"/>
  <c r="AK45" i="1"/>
  <c r="AI45" i="1"/>
  <c r="AH45" i="1"/>
  <c r="AF45" i="1"/>
  <c r="AD45" i="1"/>
  <c r="AC45" i="1"/>
  <c r="AA45" i="1"/>
  <c r="Y45" i="1"/>
  <c r="X45" i="1"/>
  <c r="V45" i="1"/>
  <c r="T45" i="1"/>
  <c r="S45" i="1"/>
  <c r="Q45" i="1"/>
  <c r="L45" i="1"/>
  <c r="BH44" i="1"/>
  <c r="BG44" i="1"/>
  <c r="BE44" i="1"/>
  <c r="BC44" i="1"/>
  <c r="BB44" i="1"/>
  <c r="AZ44" i="1"/>
  <c r="AX44" i="1"/>
  <c r="AW44" i="1"/>
  <c r="AU44" i="1"/>
  <c r="AS44" i="1"/>
  <c r="AR44" i="1"/>
  <c r="AP44" i="1"/>
  <c r="AN44" i="1"/>
  <c r="AM44" i="1"/>
  <c r="AK44" i="1"/>
  <c r="AI44" i="1"/>
  <c r="AH44" i="1"/>
  <c r="AF44" i="1"/>
  <c r="AD44" i="1"/>
  <c r="AC44" i="1"/>
  <c r="AA44" i="1"/>
  <c r="Y44" i="1"/>
  <c r="X44" i="1"/>
  <c r="V44" i="1"/>
  <c r="T44" i="1"/>
  <c r="S44" i="1"/>
  <c r="Q44" i="1"/>
  <c r="O44" i="1"/>
  <c r="N44" i="1"/>
  <c r="L44" i="1"/>
  <c r="BE43" i="1"/>
  <c r="BC43" i="1"/>
  <c r="BB43" i="1"/>
  <c r="AZ43" i="1"/>
  <c r="AU43" i="1"/>
  <c r="AP43" i="1"/>
  <c r="AK43" i="1"/>
  <c r="AI43" i="1"/>
  <c r="AH43" i="1"/>
  <c r="AF43" i="1"/>
  <c r="AD43" i="1"/>
  <c r="AC43" i="1"/>
  <c r="AA43" i="1"/>
  <c r="V43" i="1"/>
  <c r="T43" i="1"/>
  <c r="S43" i="1"/>
  <c r="Q43" i="1"/>
  <c r="L43" i="1"/>
  <c r="BE42" i="1"/>
  <c r="BC42" i="1"/>
  <c r="BB42" i="1"/>
  <c r="AZ42" i="1"/>
  <c r="AU42" i="1"/>
  <c r="AS42" i="1"/>
  <c r="AR42" i="1"/>
  <c r="AP42" i="1"/>
  <c r="AK42" i="1"/>
  <c r="AI42" i="1"/>
  <c r="AH42" i="1"/>
  <c r="AF42" i="1"/>
  <c r="AD42" i="1"/>
  <c r="AC42" i="1"/>
  <c r="AA42" i="1"/>
  <c r="V42" i="1"/>
  <c r="T42" i="1"/>
  <c r="S42" i="1"/>
  <c r="Q42" i="1"/>
  <c r="O42" i="1"/>
  <c r="N42" i="1"/>
  <c r="L42" i="1"/>
  <c r="BE41" i="1"/>
  <c r="BC41" i="1"/>
  <c r="BB41" i="1"/>
  <c r="AZ41" i="1"/>
  <c r="AU41" i="1"/>
  <c r="AS41" i="1"/>
  <c r="AR41" i="1"/>
  <c r="AP41" i="1"/>
  <c r="AK41" i="1"/>
  <c r="AI41" i="1"/>
  <c r="AH41" i="1"/>
  <c r="AF41" i="1"/>
  <c r="AD41" i="1"/>
  <c r="AC41" i="1"/>
  <c r="AA41" i="1"/>
  <c r="V41" i="1"/>
  <c r="T41" i="1"/>
  <c r="S41" i="1"/>
  <c r="Q41" i="1"/>
  <c r="O41" i="1"/>
  <c r="N41" i="1"/>
  <c r="L41" i="1"/>
  <c r="BE40" i="1"/>
  <c r="BC40" i="1"/>
  <c r="BB40" i="1"/>
  <c r="AZ40" i="1"/>
  <c r="AU40" i="1"/>
  <c r="AS40" i="1"/>
  <c r="AR40" i="1"/>
  <c r="AP40" i="1"/>
  <c r="AK40" i="1"/>
  <c r="AI40" i="1"/>
  <c r="AH40" i="1"/>
  <c r="AF40" i="1"/>
  <c r="AD40" i="1"/>
  <c r="AC40" i="1"/>
  <c r="AA40" i="1"/>
  <c r="V40" i="1"/>
  <c r="T40" i="1"/>
  <c r="S40" i="1"/>
  <c r="Q40" i="1"/>
  <c r="L40" i="1"/>
  <c r="BE39" i="1"/>
  <c r="BC39" i="1"/>
  <c r="BB39" i="1"/>
  <c r="AZ39" i="1"/>
  <c r="AU39" i="1"/>
  <c r="AS39" i="1"/>
  <c r="AR39" i="1"/>
  <c r="AP39" i="1"/>
  <c r="AK39" i="1"/>
  <c r="AI39" i="1"/>
  <c r="AH39" i="1"/>
  <c r="AF39" i="1"/>
  <c r="AD39" i="1"/>
  <c r="AC39" i="1"/>
  <c r="AA39" i="1"/>
  <c r="V39" i="1"/>
  <c r="T39" i="1"/>
  <c r="S39" i="1"/>
  <c r="Q39" i="1"/>
  <c r="O39" i="1"/>
  <c r="N39" i="1"/>
  <c r="L39" i="1"/>
  <c r="BE38" i="1"/>
  <c r="BC38" i="1"/>
  <c r="BB38" i="1"/>
  <c r="AZ38" i="1"/>
  <c r="AU38" i="1"/>
  <c r="AP38" i="1"/>
  <c r="AK38" i="1"/>
  <c r="AI38" i="1"/>
  <c r="AH38" i="1"/>
  <c r="AF38" i="1"/>
  <c r="AD38" i="1"/>
  <c r="AC38" i="1"/>
  <c r="AA38" i="1"/>
  <c r="V38" i="1"/>
  <c r="T38" i="1"/>
  <c r="S38" i="1"/>
  <c r="Q38" i="1"/>
  <c r="O38" i="1"/>
  <c r="N38" i="1"/>
  <c r="L38" i="1"/>
  <c r="BH37" i="1"/>
  <c r="BG37" i="1"/>
  <c r="BE37" i="1"/>
  <c r="BC37" i="1"/>
  <c r="BB37" i="1"/>
  <c r="AZ37" i="1"/>
  <c r="AU37" i="1"/>
  <c r="AP37" i="1"/>
  <c r="AK37" i="1"/>
  <c r="AI37" i="1"/>
  <c r="AH37" i="1"/>
  <c r="AF37" i="1"/>
  <c r="AD37" i="1"/>
  <c r="AC37" i="1"/>
  <c r="AA37" i="1"/>
  <c r="V37" i="1"/>
  <c r="T37" i="1"/>
  <c r="S37" i="1"/>
  <c r="Q37" i="1"/>
  <c r="O37" i="1"/>
  <c r="N37" i="1"/>
  <c r="L37" i="1"/>
  <c r="BH36" i="1"/>
  <c r="BG36" i="1"/>
  <c r="BE36" i="1"/>
  <c r="BC36" i="1"/>
  <c r="BB36" i="1"/>
  <c r="AZ36" i="1"/>
  <c r="AX36" i="1"/>
  <c r="AW36" i="1"/>
  <c r="AU36" i="1"/>
  <c r="AS36" i="1"/>
  <c r="AR36" i="1"/>
  <c r="AP36" i="1"/>
  <c r="AN36" i="1"/>
  <c r="AM36" i="1"/>
  <c r="AK36" i="1"/>
  <c r="AF36" i="1"/>
  <c r="AD36" i="1"/>
  <c r="AC36" i="1"/>
  <c r="AA36" i="1"/>
  <c r="Y36" i="1"/>
  <c r="X36" i="1"/>
  <c r="V36" i="1"/>
  <c r="T36" i="1"/>
  <c r="S36" i="1"/>
  <c r="Q36" i="1"/>
  <c r="L36" i="1"/>
  <c r="BE35" i="1"/>
  <c r="BC35" i="1"/>
  <c r="BB35" i="1"/>
  <c r="AZ35" i="1"/>
  <c r="AU35" i="1"/>
  <c r="AS35" i="1"/>
  <c r="AR35" i="1"/>
  <c r="AP35" i="1"/>
  <c r="AK35" i="1"/>
  <c r="AI35" i="1"/>
  <c r="AH35" i="1"/>
  <c r="AF35" i="1"/>
  <c r="AD35" i="1"/>
  <c r="AC35" i="1"/>
  <c r="AA35" i="1"/>
  <c r="V35" i="1"/>
  <c r="T35" i="1"/>
  <c r="S35" i="1"/>
  <c r="Q35" i="1"/>
  <c r="O35" i="1"/>
  <c r="N35" i="1"/>
  <c r="L35" i="1"/>
  <c r="BH34" i="1"/>
  <c r="BG34" i="1"/>
  <c r="BE34" i="1"/>
  <c r="BC34" i="1"/>
  <c r="BB34" i="1"/>
  <c r="AZ34" i="1"/>
  <c r="AX34" i="1"/>
  <c r="AW34" i="1"/>
  <c r="AU34" i="1"/>
  <c r="AP34" i="1"/>
  <c r="AN34" i="1"/>
  <c r="AM34" i="1"/>
  <c r="AK34" i="1"/>
  <c r="AF34" i="1"/>
  <c r="AD34" i="1"/>
  <c r="AC34" i="1"/>
  <c r="AA34" i="1"/>
  <c r="Y34" i="1"/>
  <c r="X34" i="1"/>
  <c r="V34" i="1"/>
  <c r="T34" i="1"/>
  <c r="S34" i="1"/>
  <c r="Q34" i="1"/>
  <c r="L34" i="1"/>
  <c r="BE33" i="1"/>
  <c r="BC33" i="1"/>
  <c r="BB33" i="1"/>
  <c r="AZ33" i="1"/>
  <c r="AU33" i="1"/>
  <c r="AP33" i="1"/>
  <c r="AK33" i="1"/>
  <c r="AI33" i="1"/>
  <c r="AH33" i="1"/>
  <c r="AF33" i="1"/>
  <c r="AD33" i="1"/>
  <c r="AC33" i="1"/>
  <c r="AA33" i="1"/>
  <c r="V33" i="1"/>
  <c r="T33" i="1"/>
  <c r="S33" i="1"/>
  <c r="Q33" i="1"/>
  <c r="O33" i="1"/>
  <c r="N33" i="1"/>
  <c r="L33" i="1"/>
  <c r="BE32" i="1"/>
  <c r="BC32" i="1"/>
  <c r="BB32" i="1"/>
  <c r="AZ32" i="1"/>
  <c r="AU32" i="1"/>
  <c r="AP32" i="1"/>
  <c r="AK32" i="1"/>
  <c r="AI32" i="1"/>
  <c r="AH32" i="1"/>
  <c r="AF32" i="1"/>
  <c r="AD32" i="1"/>
  <c r="AC32" i="1"/>
  <c r="AA32" i="1"/>
  <c r="V32" i="1"/>
  <c r="T32" i="1"/>
  <c r="S32" i="1"/>
  <c r="Q32" i="1"/>
  <c r="O32" i="1"/>
  <c r="N32" i="1"/>
  <c r="L32" i="1"/>
  <c r="BH31" i="1"/>
  <c r="BG31" i="1"/>
  <c r="BE31" i="1"/>
  <c r="BC31" i="1"/>
  <c r="BB31" i="1"/>
  <c r="AZ31" i="1"/>
  <c r="AX31" i="1"/>
  <c r="AW31" i="1"/>
  <c r="AU31" i="1"/>
  <c r="AS31" i="1"/>
  <c r="AR31" i="1"/>
  <c r="AP31" i="1"/>
  <c r="AN31" i="1"/>
  <c r="AM31" i="1"/>
  <c r="AK31" i="1"/>
  <c r="AI31" i="1"/>
  <c r="AH31" i="1"/>
  <c r="AF31" i="1"/>
  <c r="AD31" i="1"/>
  <c r="AC31" i="1"/>
  <c r="AA31" i="1"/>
  <c r="Y31" i="1"/>
  <c r="X31" i="1"/>
  <c r="V31" i="1"/>
  <c r="T31" i="1"/>
  <c r="S31" i="1"/>
  <c r="Q31" i="1"/>
  <c r="O31" i="1"/>
  <c r="N31" i="1"/>
  <c r="L31" i="1"/>
  <c r="BE30" i="1"/>
  <c r="BC30" i="1"/>
  <c r="BB30" i="1"/>
  <c r="AZ30" i="1"/>
  <c r="AU30" i="1"/>
  <c r="AP30" i="1"/>
  <c r="AK30" i="1"/>
  <c r="AI30" i="1"/>
  <c r="AH30" i="1"/>
  <c r="AF30" i="1"/>
  <c r="AD30" i="1"/>
  <c r="AC30" i="1"/>
  <c r="AA30" i="1"/>
  <c r="V30" i="1"/>
  <c r="T30" i="1"/>
  <c r="S30" i="1"/>
  <c r="Q30" i="1"/>
  <c r="O30" i="1"/>
  <c r="N30" i="1"/>
  <c r="L30" i="1"/>
  <c r="BH29" i="1"/>
  <c r="BG29" i="1"/>
  <c r="BE29" i="1"/>
  <c r="BC29" i="1"/>
  <c r="BB29" i="1"/>
  <c r="AZ29" i="1"/>
  <c r="AX29" i="1"/>
  <c r="AW29" i="1"/>
  <c r="AU29" i="1"/>
  <c r="AS29" i="1"/>
  <c r="AR29" i="1"/>
  <c r="AP29" i="1"/>
  <c r="AN29" i="1"/>
  <c r="AM29" i="1"/>
  <c r="AK29" i="1"/>
  <c r="AI29" i="1"/>
  <c r="AH29" i="1"/>
  <c r="AF29" i="1"/>
  <c r="AD29" i="1"/>
  <c r="AC29" i="1"/>
  <c r="AA29" i="1"/>
  <c r="Y29" i="1"/>
  <c r="X29" i="1"/>
  <c r="V29" i="1"/>
  <c r="T29" i="1"/>
  <c r="S29" i="1"/>
  <c r="Q29" i="1"/>
  <c r="L29" i="1"/>
  <c r="BE28" i="1"/>
  <c r="BC28" i="1"/>
  <c r="BB28" i="1"/>
  <c r="AZ28" i="1"/>
  <c r="AU28" i="1"/>
  <c r="AP28" i="1"/>
  <c r="AK28" i="1"/>
  <c r="AI28" i="1"/>
  <c r="AH28" i="1"/>
  <c r="AF28" i="1"/>
  <c r="AD28" i="1"/>
  <c r="AC28" i="1"/>
  <c r="AA28" i="1"/>
  <c r="V28" i="1"/>
  <c r="T28" i="1"/>
  <c r="S28" i="1"/>
  <c r="Q28" i="1"/>
  <c r="O28" i="1"/>
  <c r="N28" i="1"/>
  <c r="L28" i="1"/>
  <c r="BH27" i="1"/>
  <c r="BG27" i="1"/>
  <c r="BE27" i="1"/>
  <c r="BC27" i="1"/>
  <c r="BB27" i="1"/>
  <c r="AZ27" i="1"/>
  <c r="AX27" i="1"/>
  <c r="AW27" i="1"/>
  <c r="AU27" i="1"/>
  <c r="AS27" i="1"/>
  <c r="AR27" i="1"/>
  <c r="AP27" i="1"/>
  <c r="AN27" i="1"/>
  <c r="AM27" i="1"/>
  <c r="AK27" i="1"/>
  <c r="AI27" i="1"/>
  <c r="AH27" i="1"/>
  <c r="AF27" i="1"/>
  <c r="AD27" i="1"/>
  <c r="AC27" i="1"/>
  <c r="AA27" i="1"/>
  <c r="Y27" i="1"/>
  <c r="X27" i="1"/>
  <c r="V27" i="1"/>
  <c r="T27" i="1"/>
  <c r="S27" i="1"/>
  <c r="Q27" i="1"/>
  <c r="L27" i="1"/>
  <c r="BH26" i="1"/>
  <c r="BG26" i="1"/>
  <c r="BE26" i="1"/>
  <c r="BC26" i="1"/>
  <c r="BB26" i="1"/>
  <c r="AZ26" i="1"/>
  <c r="AX26" i="1"/>
  <c r="AW26" i="1"/>
  <c r="AU26" i="1"/>
  <c r="AS26" i="1"/>
  <c r="AR26" i="1"/>
  <c r="AP26" i="1"/>
  <c r="AN26" i="1"/>
  <c r="AM26" i="1"/>
  <c r="AK26" i="1"/>
  <c r="AI26" i="1"/>
  <c r="AH26" i="1"/>
  <c r="AF26" i="1"/>
  <c r="AD26" i="1"/>
  <c r="AC26" i="1"/>
  <c r="AA26" i="1"/>
  <c r="Y26" i="1"/>
  <c r="X26" i="1"/>
  <c r="V26" i="1"/>
  <c r="T26" i="1"/>
  <c r="S26" i="1"/>
  <c r="Q26" i="1"/>
  <c r="O26" i="1"/>
  <c r="N26" i="1"/>
  <c r="L26" i="1"/>
  <c r="BE25" i="1"/>
  <c r="BC25" i="1"/>
  <c r="BB25" i="1"/>
  <c r="AZ25" i="1"/>
  <c r="AU25" i="1"/>
  <c r="AS25" i="1"/>
  <c r="AR25" i="1"/>
  <c r="AP25" i="1"/>
  <c r="AK25" i="1"/>
  <c r="AI25" i="1"/>
  <c r="AH25" i="1"/>
  <c r="AF25" i="1"/>
  <c r="AD25" i="1"/>
  <c r="AC25" i="1"/>
  <c r="AA25" i="1"/>
  <c r="V25" i="1"/>
  <c r="T25" i="1"/>
  <c r="S25" i="1"/>
  <c r="Q25" i="1"/>
  <c r="O25" i="1"/>
  <c r="N25" i="1"/>
  <c r="L25" i="1"/>
  <c r="BE24" i="1"/>
  <c r="BC24" i="1"/>
  <c r="BB24" i="1"/>
  <c r="AZ24" i="1"/>
  <c r="AU24" i="1"/>
  <c r="AS24" i="1"/>
  <c r="AR24" i="1"/>
  <c r="AP24" i="1"/>
  <c r="AK24" i="1"/>
  <c r="AI24" i="1"/>
  <c r="AH24" i="1"/>
  <c r="AF24" i="1"/>
  <c r="AD24" i="1"/>
  <c r="AC24" i="1"/>
  <c r="AA24" i="1"/>
  <c r="V24" i="1"/>
  <c r="T24" i="1"/>
  <c r="S24" i="1"/>
  <c r="Q24" i="1"/>
  <c r="O24" i="1"/>
  <c r="N24" i="1"/>
  <c r="L24" i="1"/>
  <c r="BE23" i="1"/>
  <c r="BC23" i="1"/>
  <c r="BB23" i="1"/>
  <c r="AZ23" i="1"/>
  <c r="AU23" i="1"/>
  <c r="AS23" i="1"/>
  <c r="AR23" i="1"/>
  <c r="AP23" i="1"/>
  <c r="AK23" i="1"/>
  <c r="AI23" i="1"/>
  <c r="AH23" i="1"/>
  <c r="AF23" i="1"/>
  <c r="AD23" i="1"/>
  <c r="AC23" i="1"/>
  <c r="AA23" i="1"/>
  <c r="V23" i="1"/>
  <c r="T23" i="1"/>
  <c r="S23" i="1"/>
  <c r="Q23" i="1"/>
  <c r="O23" i="1"/>
  <c r="N23" i="1"/>
  <c r="L23" i="1"/>
  <c r="BE22" i="1"/>
  <c r="BC22" i="1"/>
  <c r="BB22" i="1"/>
  <c r="AZ22" i="1"/>
  <c r="AU22" i="1"/>
  <c r="AS22" i="1"/>
  <c r="AR22" i="1"/>
  <c r="AP22" i="1"/>
  <c r="AK22" i="1"/>
  <c r="AI22" i="1"/>
  <c r="AH22" i="1"/>
  <c r="AF22" i="1"/>
  <c r="AD22" i="1"/>
  <c r="AC22" i="1"/>
  <c r="AA22" i="1"/>
  <c r="V22" i="1"/>
  <c r="T22" i="1"/>
  <c r="S22" i="1"/>
  <c r="Q22" i="1"/>
  <c r="O22" i="1"/>
  <c r="N22" i="1"/>
  <c r="L22" i="1"/>
  <c r="BE21" i="1"/>
  <c r="BC21" i="1"/>
  <c r="BB21" i="1"/>
  <c r="AZ21" i="1"/>
  <c r="AU21" i="1"/>
  <c r="AP21" i="1"/>
  <c r="AK21" i="1"/>
  <c r="AI21" i="1"/>
  <c r="AH21" i="1"/>
  <c r="AF21" i="1"/>
  <c r="AD21" i="1"/>
  <c r="AC21" i="1"/>
  <c r="AA21" i="1"/>
  <c r="V21" i="1"/>
  <c r="T21" i="1"/>
  <c r="S21" i="1"/>
  <c r="Q21" i="1"/>
  <c r="O21" i="1"/>
  <c r="N21" i="1"/>
  <c r="L21" i="1"/>
  <c r="BE20" i="1"/>
  <c r="BC20" i="1"/>
  <c r="BB20" i="1"/>
  <c r="AZ20" i="1"/>
  <c r="AU20" i="1"/>
  <c r="AS20" i="1"/>
  <c r="AR20" i="1"/>
  <c r="AP20" i="1"/>
  <c r="AK20" i="1"/>
  <c r="AI20" i="1"/>
  <c r="AH20" i="1"/>
  <c r="AF20" i="1"/>
  <c r="AD20" i="1"/>
  <c r="AC20" i="1"/>
  <c r="AA20" i="1"/>
  <c r="V20" i="1"/>
  <c r="T20" i="1"/>
  <c r="S20" i="1"/>
  <c r="Q20" i="1"/>
  <c r="O20" i="1"/>
  <c r="N20" i="1"/>
  <c r="L20" i="1"/>
  <c r="BH19" i="1"/>
  <c r="BG19" i="1"/>
  <c r="BE19" i="1"/>
  <c r="BC19" i="1"/>
  <c r="BB19" i="1"/>
  <c r="AZ19" i="1"/>
  <c r="AX19" i="1"/>
  <c r="AW19" i="1"/>
  <c r="AU19" i="1"/>
  <c r="AS19" i="1"/>
  <c r="AR19" i="1"/>
  <c r="AP19" i="1"/>
  <c r="AN19" i="1"/>
  <c r="AM19" i="1"/>
  <c r="AK19" i="1"/>
  <c r="AI19" i="1"/>
  <c r="AH19" i="1"/>
  <c r="AF19" i="1"/>
  <c r="AD19" i="1"/>
  <c r="AC19" i="1"/>
  <c r="AA19" i="1"/>
  <c r="Y19" i="1"/>
  <c r="X19" i="1"/>
  <c r="V19" i="1"/>
  <c r="T19" i="1"/>
  <c r="S19" i="1"/>
  <c r="Q19" i="1"/>
  <c r="O19" i="1"/>
  <c r="N19" i="1"/>
  <c r="L19" i="1"/>
  <c r="BE18" i="1"/>
  <c r="BC18" i="1"/>
  <c r="BB18" i="1"/>
  <c r="AZ18" i="1"/>
  <c r="AU18" i="1"/>
  <c r="AP18" i="1"/>
  <c r="AK18" i="1"/>
  <c r="AI18" i="1"/>
  <c r="AH18" i="1"/>
  <c r="AF18" i="1"/>
  <c r="AD18" i="1"/>
  <c r="AC18" i="1"/>
  <c r="AA18" i="1"/>
  <c r="V18" i="1"/>
  <c r="T18" i="1"/>
  <c r="S18" i="1"/>
  <c r="Q18" i="1"/>
  <c r="L18" i="1"/>
  <c r="BH17" i="1"/>
  <c r="BG17" i="1"/>
  <c r="BE17" i="1"/>
  <c r="BC17" i="1"/>
  <c r="BB17" i="1"/>
  <c r="AZ17" i="1"/>
  <c r="AX17" i="1"/>
  <c r="AW17" i="1"/>
  <c r="AU17" i="1"/>
  <c r="AS17" i="1"/>
  <c r="AR17" i="1"/>
  <c r="AP17" i="1"/>
  <c r="AN17" i="1"/>
  <c r="AM17" i="1"/>
  <c r="AK17" i="1"/>
  <c r="AI17" i="1"/>
  <c r="AH17" i="1"/>
  <c r="AF17" i="1"/>
  <c r="AD17" i="1"/>
  <c r="AC17" i="1"/>
  <c r="AA17" i="1"/>
  <c r="Y17" i="1"/>
  <c r="X17" i="1"/>
  <c r="V17" i="1"/>
  <c r="T17" i="1"/>
  <c r="S17" i="1"/>
  <c r="Q17" i="1"/>
  <c r="O17" i="1"/>
  <c r="N17" i="1"/>
  <c r="L17" i="1"/>
  <c r="BH16" i="1"/>
  <c r="BG16" i="1"/>
  <c r="BE16" i="1"/>
  <c r="BC16" i="1"/>
  <c r="BB16" i="1"/>
  <c r="AZ16" i="1"/>
  <c r="AX16" i="1"/>
  <c r="AW16" i="1"/>
  <c r="AU16" i="1"/>
  <c r="AS16" i="1"/>
  <c r="AR16" i="1"/>
  <c r="AP16" i="1"/>
  <c r="AN16" i="1"/>
  <c r="AM16" i="1"/>
  <c r="AK16" i="1"/>
  <c r="AI16" i="1"/>
  <c r="AH16" i="1"/>
  <c r="AF16" i="1"/>
  <c r="AD16" i="1"/>
  <c r="AC16" i="1"/>
  <c r="AA16" i="1"/>
  <c r="Y16" i="1"/>
  <c r="X16" i="1"/>
  <c r="V16" i="1"/>
  <c r="T16" i="1"/>
  <c r="S16" i="1"/>
  <c r="Q16" i="1"/>
  <c r="O16" i="1"/>
  <c r="N16" i="1"/>
  <c r="L16" i="1"/>
  <c r="BH15" i="1"/>
  <c r="BG15" i="1"/>
  <c r="BE15" i="1"/>
  <c r="BC15" i="1"/>
  <c r="BB15" i="1"/>
  <c r="AZ15" i="1"/>
  <c r="AX15" i="1"/>
  <c r="AW15" i="1"/>
  <c r="AU15" i="1"/>
  <c r="AS15" i="1"/>
  <c r="AR15" i="1"/>
  <c r="AP15" i="1"/>
  <c r="AN15" i="1"/>
  <c r="AM15" i="1"/>
  <c r="AK15" i="1"/>
  <c r="AI15" i="1"/>
  <c r="AH15" i="1"/>
  <c r="AF15" i="1"/>
  <c r="AD15" i="1"/>
  <c r="AC15" i="1"/>
  <c r="AA15" i="1"/>
  <c r="Y15" i="1"/>
  <c r="X15" i="1"/>
  <c r="V15" i="1"/>
  <c r="T15" i="1"/>
  <c r="S15" i="1"/>
  <c r="Q15" i="1"/>
  <c r="O15" i="1"/>
  <c r="N15" i="1"/>
  <c r="L15" i="1"/>
  <c r="BE14" i="1"/>
  <c r="BC14" i="1"/>
  <c r="BB14" i="1"/>
  <c r="AZ14" i="1"/>
  <c r="AU14" i="1"/>
  <c r="AP14" i="1"/>
  <c r="AK14" i="1"/>
  <c r="AF14" i="1"/>
  <c r="AD14" i="1"/>
  <c r="AC14" i="1"/>
  <c r="AA14" i="1"/>
  <c r="V14" i="1"/>
  <c r="T14" i="1"/>
  <c r="S14" i="1"/>
  <c r="Q14" i="1"/>
  <c r="L14" i="1"/>
  <c r="BH13" i="1"/>
  <c r="BG13" i="1"/>
  <c r="BE13" i="1"/>
  <c r="BC13" i="1"/>
  <c r="BB13" i="1"/>
  <c r="AZ13" i="1"/>
  <c r="AX13" i="1"/>
  <c r="AW13" i="1"/>
  <c r="AU13" i="1"/>
  <c r="AS13" i="1"/>
  <c r="AR13" i="1"/>
  <c r="AP13" i="1"/>
  <c r="AN13" i="1"/>
  <c r="AM13" i="1"/>
  <c r="AK13" i="1"/>
  <c r="AI13" i="1"/>
  <c r="AH13" i="1"/>
  <c r="AF13" i="1"/>
  <c r="AD13" i="1"/>
  <c r="AC13" i="1"/>
  <c r="AA13" i="1"/>
  <c r="Y13" i="1"/>
  <c r="X13" i="1"/>
  <c r="V13" i="1"/>
  <c r="T13" i="1"/>
  <c r="S13" i="1"/>
  <c r="Q13" i="1"/>
  <c r="O13" i="1"/>
  <c r="N13" i="1"/>
  <c r="L13" i="1"/>
  <c r="BE12" i="1"/>
  <c r="BC12" i="1"/>
  <c r="BB12" i="1"/>
  <c r="AZ12" i="1"/>
  <c r="AU12" i="1"/>
  <c r="AP12" i="1"/>
  <c r="AK12" i="1"/>
  <c r="AF12" i="1"/>
  <c r="AD12" i="1"/>
  <c r="AC12" i="1"/>
  <c r="AA12" i="1"/>
  <c r="V12" i="1"/>
  <c r="T12" i="1"/>
  <c r="S12" i="1"/>
  <c r="Q12" i="1"/>
  <c r="L12" i="1"/>
  <c r="BH11" i="1"/>
  <c r="BG11" i="1"/>
  <c r="BE11" i="1"/>
  <c r="BC11" i="1"/>
  <c r="BB11" i="1"/>
  <c r="AZ11" i="1"/>
  <c r="AX11" i="1"/>
  <c r="AW11" i="1"/>
  <c r="AU11" i="1"/>
  <c r="AS11" i="1"/>
  <c r="AR11" i="1"/>
  <c r="AP11" i="1"/>
  <c r="AN11" i="1"/>
  <c r="AM11" i="1"/>
  <c r="AK11" i="1"/>
  <c r="AI11" i="1"/>
  <c r="AH11" i="1"/>
  <c r="AF11" i="1"/>
  <c r="AD11" i="1"/>
  <c r="AC11" i="1"/>
  <c r="AA11" i="1"/>
  <c r="V11" i="1"/>
  <c r="T11" i="1"/>
  <c r="S11" i="1"/>
  <c r="Q11" i="1"/>
  <c r="L11" i="1"/>
  <c r="BH10" i="1"/>
  <c r="BG10" i="1"/>
  <c r="BE10" i="1"/>
  <c r="BC10" i="1"/>
  <c r="BB10" i="1"/>
  <c r="AZ10" i="1"/>
  <c r="AW10" i="1"/>
  <c r="AX10" i="1" s="1"/>
  <c r="AU10" i="1"/>
  <c r="AS10" i="1"/>
  <c r="AR10" i="1"/>
  <c r="AP10" i="1"/>
  <c r="AN10" i="1"/>
  <c r="AM10" i="1"/>
  <c r="AK10" i="1"/>
  <c r="AI10" i="1"/>
  <c r="AH10" i="1"/>
  <c r="AF10" i="1"/>
  <c r="AD10" i="1"/>
  <c r="AC10" i="1"/>
  <c r="AA10" i="1"/>
  <c r="Y10" i="1"/>
  <c r="X10" i="1"/>
  <c r="V10" i="1"/>
  <c r="T10" i="1"/>
  <c r="S10" i="1"/>
  <c r="Q10" i="1"/>
  <c r="O10" i="1"/>
  <c r="N10" i="1"/>
  <c r="L10" i="1"/>
  <c r="BH9" i="1"/>
  <c r="BG9" i="1"/>
  <c r="BE9" i="1"/>
  <c r="BC9" i="1"/>
  <c r="BB9" i="1"/>
  <c r="AZ9" i="1"/>
  <c r="AU9" i="1"/>
  <c r="AS9" i="1"/>
  <c r="AR9" i="1"/>
  <c r="AP9" i="1"/>
  <c r="AN9" i="1"/>
  <c r="AM9" i="1"/>
  <c r="AK9" i="1"/>
  <c r="AI9" i="1"/>
  <c r="AH9" i="1"/>
  <c r="AF9" i="1"/>
  <c r="AD9" i="1"/>
  <c r="AC9" i="1"/>
  <c r="AA9" i="1"/>
  <c r="Y9" i="1"/>
  <c r="X9" i="1"/>
  <c r="V9" i="1"/>
  <c r="T9" i="1"/>
  <c r="S9" i="1"/>
  <c r="Q9" i="1"/>
  <c r="O9" i="1"/>
  <c r="N9" i="1"/>
  <c r="L9" i="1"/>
  <c r="BH8" i="1"/>
  <c r="BG8" i="1"/>
  <c r="BE8" i="1"/>
  <c r="BC8" i="1"/>
  <c r="BB8" i="1"/>
  <c r="AZ8" i="1"/>
  <c r="AX8" i="1"/>
  <c r="AW8" i="1"/>
  <c r="AU8" i="1"/>
  <c r="AS8" i="1"/>
  <c r="AR8" i="1"/>
  <c r="AP8" i="1"/>
  <c r="AN8" i="1"/>
  <c r="AM8" i="1"/>
  <c r="AK8" i="1"/>
  <c r="AI8" i="1"/>
  <c r="AH8" i="1"/>
  <c r="AF8" i="1"/>
  <c r="AD8" i="1"/>
  <c r="AC8" i="1"/>
  <c r="AA8" i="1"/>
  <c r="Y8" i="1"/>
  <c r="X8" i="1"/>
  <c r="V8" i="1"/>
  <c r="T8" i="1"/>
  <c r="S8" i="1"/>
  <c r="Q8" i="1"/>
  <c r="O8" i="1"/>
  <c r="N8" i="1"/>
  <c r="L8" i="1"/>
  <c r="BH40" i="24"/>
  <c r="BG40" i="24"/>
  <c r="BE40" i="24"/>
  <c r="BC40" i="24"/>
  <c r="BB40" i="24"/>
  <c r="AZ40" i="24"/>
  <c r="AX40" i="24"/>
  <c r="AW40" i="24"/>
  <c r="AU40" i="24"/>
  <c r="AS40" i="24"/>
  <c r="AR40" i="24"/>
  <c r="AP40" i="24"/>
  <c r="AN40" i="24"/>
  <c r="AM40" i="24"/>
  <c r="AK40" i="24"/>
  <c r="AI40" i="24"/>
  <c r="AH40" i="24"/>
  <c r="AF40" i="24"/>
  <c r="AD40" i="24"/>
  <c r="AC40" i="24"/>
  <c r="AA40" i="24"/>
  <c r="V40" i="24"/>
  <c r="T40" i="24"/>
  <c r="S40" i="24"/>
  <c r="Q40" i="24"/>
  <c r="O40" i="24"/>
  <c r="N40" i="24"/>
  <c r="L40" i="24"/>
  <c r="BE39" i="24"/>
  <c r="BC39" i="24"/>
  <c r="BB39" i="24"/>
  <c r="AZ39" i="24"/>
  <c r="AU39" i="24"/>
  <c r="AS39" i="24"/>
  <c r="AR39" i="24"/>
  <c r="AP39" i="24"/>
  <c r="AK39" i="24"/>
  <c r="AI39" i="24"/>
  <c r="AH39" i="24"/>
  <c r="AF39" i="24"/>
  <c r="AD39" i="24"/>
  <c r="AC39" i="24"/>
  <c r="AA39" i="24"/>
  <c r="V39" i="24"/>
  <c r="T39" i="24"/>
  <c r="S39" i="24"/>
  <c r="Q39" i="24"/>
  <c r="O39" i="24"/>
  <c r="N39" i="24"/>
  <c r="L39" i="24"/>
  <c r="BH38" i="24"/>
  <c r="BG38" i="24"/>
  <c r="BE38" i="24"/>
  <c r="BC38" i="24"/>
  <c r="BB38" i="24"/>
  <c r="AZ38" i="24"/>
  <c r="AX38" i="24"/>
  <c r="AW38" i="24"/>
  <c r="AU38" i="24"/>
  <c r="AS38" i="24"/>
  <c r="AR38" i="24"/>
  <c r="AP38" i="24"/>
  <c r="AN38" i="24"/>
  <c r="AM38" i="24"/>
  <c r="AK38" i="24"/>
  <c r="AI38" i="24"/>
  <c r="AH38" i="24"/>
  <c r="AF38" i="24"/>
  <c r="AD38" i="24"/>
  <c r="AC38" i="24"/>
  <c r="AA38" i="24"/>
  <c r="V38" i="24"/>
  <c r="T38" i="24"/>
  <c r="S38" i="24"/>
  <c r="Q38" i="24"/>
  <c r="O38" i="24"/>
  <c r="N38" i="24"/>
  <c r="L38" i="24"/>
  <c r="BE37" i="24"/>
  <c r="AZ37" i="24"/>
  <c r="AU37" i="24"/>
  <c r="AS37" i="24"/>
  <c r="AR37" i="24"/>
  <c r="AP37" i="24"/>
  <c r="AK37" i="24"/>
  <c r="AF37" i="24"/>
  <c r="AD37" i="24"/>
  <c r="AC37" i="24"/>
  <c r="AA37" i="24"/>
  <c r="V37" i="24"/>
  <c r="T37" i="24"/>
  <c r="S37" i="24"/>
  <c r="Q37" i="24"/>
  <c r="L37" i="24"/>
  <c r="BH36" i="24"/>
  <c r="BG36" i="24"/>
  <c r="BE36" i="24"/>
  <c r="BC36" i="24"/>
  <c r="BB36" i="24"/>
  <c r="AZ36" i="24"/>
  <c r="AX36" i="24"/>
  <c r="AW36" i="24"/>
  <c r="AU36" i="24"/>
  <c r="AS36" i="24"/>
  <c r="AR36" i="24"/>
  <c r="AP36" i="24"/>
  <c r="AN36" i="24"/>
  <c r="AM36" i="24"/>
  <c r="AK36" i="24"/>
  <c r="AI36" i="24"/>
  <c r="AH36" i="24"/>
  <c r="AF36" i="24"/>
  <c r="AD36" i="24"/>
  <c r="AC36" i="24"/>
  <c r="AA36" i="24"/>
  <c r="Y36" i="24"/>
  <c r="X36" i="24"/>
  <c r="V36" i="24"/>
  <c r="T36" i="24"/>
  <c r="S36" i="24"/>
  <c r="Q36" i="24"/>
  <c r="O36" i="24"/>
  <c r="N36" i="24"/>
  <c r="L36" i="24"/>
  <c r="BE35" i="24"/>
  <c r="AZ35" i="24"/>
  <c r="AU35" i="24"/>
  <c r="AS35" i="24"/>
  <c r="AR35" i="24"/>
  <c r="AP35" i="24"/>
  <c r="AK35" i="24"/>
  <c r="AF35" i="24"/>
  <c r="AD35" i="24"/>
  <c r="AC35" i="24"/>
  <c r="AA35" i="24"/>
  <c r="V35" i="24"/>
  <c r="T35" i="24"/>
  <c r="S35" i="24"/>
  <c r="Q35" i="24"/>
  <c r="L35" i="24"/>
  <c r="BH34" i="24"/>
  <c r="BG34" i="24"/>
  <c r="BE34" i="24"/>
  <c r="BC34" i="24"/>
  <c r="BB34" i="24"/>
  <c r="AZ34" i="24"/>
  <c r="AX34" i="24"/>
  <c r="AW34" i="24"/>
  <c r="AU34" i="24"/>
  <c r="AS34" i="24"/>
  <c r="AR34" i="24"/>
  <c r="AP34" i="24"/>
  <c r="AN34" i="24"/>
  <c r="AM34" i="24"/>
  <c r="AK34" i="24"/>
  <c r="AI34" i="24"/>
  <c r="AH34" i="24"/>
  <c r="AF34" i="24"/>
  <c r="AD34" i="24"/>
  <c r="AC34" i="24"/>
  <c r="AA34" i="24"/>
  <c r="Y34" i="24"/>
  <c r="X34" i="24"/>
  <c r="V34" i="24"/>
  <c r="T34" i="24"/>
  <c r="S34" i="24"/>
  <c r="Q34" i="24"/>
  <c r="O34" i="24"/>
  <c r="N34" i="24"/>
  <c r="L34" i="24"/>
  <c r="BE33" i="24"/>
  <c r="AZ33" i="24"/>
  <c r="AU33" i="24"/>
  <c r="AS33" i="24"/>
  <c r="AR33" i="24"/>
  <c r="AP33" i="24"/>
  <c r="AK33" i="24"/>
  <c r="AF33" i="24"/>
  <c r="AD33" i="24"/>
  <c r="AC33" i="24"/>
  <c r="AA33" i="24"/>
  <c r="V33" i="24"/>
  <c r="T33" i="24"/>
  <c r="S33" i="24"/>
  <c r="Q33" i="24"/>
  <c r="O33" i="24"/>
  <c r="N33" i="24"/>
  <c r="L33" i="24"/>
  <c r="BH32" i="24"/>
  <c r="BG32" i="24"/>
  <c r="BE32" i="24"/>
  <c r="BC32" i="24"/>
  <c r="BB32" i="24"/>
  <c r="AZ32" i="24"/>
  <c r="AX32" i="24"/>
  <c r="AW32" i="24"/>
  <c r="AU32" i="24"/>
  <c r="AS32" i="24"/>
  <c r="AR32" i="24"/>
  <c r="AP32" i="24"/>
  <c r="AN32" i="24"/>
  <c r="AM32" i="24"/>
  <c r="AK32" i="24"/>
  <c r="AI32" i="24"/>
  <c r="AH32" i="24"/>
  <c r="AF32" i="24"/>
  <c r="AD32" i="24"/>
  <c r="AC32" i="24"/>
  <c r="AA32" i="24"/>
  <c r="Y32" i="24"/>
  <c r="X32" i="24"/>
  <c r="V32" i="24"/>
  <c r="T32" i="24"/>
  <c r="S32" i="24"/>
  <c r="Q32" i="24"/>
  <c r="O32" i="24"/>
  <c r="N32" i="24"/>
  <c r="L32" i="24"/>
  <c r="BE31" i="24"/>
  <c r="AZ31" i="24"/>
  <c r="AU31" i="24"/>
  <c r="AS31" i="24"/>
  <c r="AR31" i="24"/>
  <c r="AP31" i="24"/>
  <c r="AK31" i="24"/>
  <c r="AF31" i="24"/>
  <c r="AD31" i="24"/>
  <c r="AC31" i="24"/>
  <c r="AA31" i="24"/>
  <c r="V31" i="24"/>
  <c r="T31" i="24"/>
  <c r="S31" i="24"/>
  <c r="Q31" i="24"/>
  <c r="L31" i="24"/>
  <c r="BE30" i="24"/>
  <c r="AZ30" i="24"/>
  <c r="AU30" i="24"/>
  <c r="AS30" i="24"/>
  <c r="AR30" i="24"/>
  <c r="AP30" i="24"/>
  <c r="AK30" i="24"/>
  <c r="AF30" i="24"/>
  <c r="AD30" i="24"/>
  <c r="AC30" i="24"/>
  <c r="AA30" i="24"/>
  <c r="V30" i="24"/>
  <c r="T30" i="24"/>
  <c r="S30" i="24"/>
  <c r="Q30" i="24"/>
  <c r="L30" i="24"/>
  <c r="BH29" i="24"/>
  <c r="BG29" i="24"/>
  <c r="BE29" i="24"/>
  <c r="BC29" i="24"/>
  <c r="BB29" i="24"/>
  <c r="AZ29" i="24"/>
  <c r="AX29" i="24"/>
  <c r="AW29" i="24"/>
  <c r="AU29" i="24"/>
  <c r="AS29" i="24"/>
  <c r="AR29" i="24"/>
  <c r="AP29" i="24"/>
  <c r="AN29" i="24"/>
  <c r="AM29" i="24"/>
  <c r="AK29" i="24"/>
  <c r="AI29" i="24"/>
  <c r="AH29" i="24"/>
  <c r="AF29" i="24"/>
  <c r="AD29" i="24"/>
  <c r="AC29" i="24"/>
  <c r="AA29" i="24"/>
  <c r="Y29" i="24"/>
  <c r="X29" i="24"/>
  <c r="V29" i="24"/>
  <c r="T29" i="24"/>
  <c r="S29" i="24"/>
  <c r="Q29" i="24"/>
  <c r="O29" i="24"/>
  <c r="N29" i="24"/>
  <c r="L29" i="24"/>
  <c r="BE28" i="24"/>
  <c r="AZ28" i="24"/>
  <c r="AU28" i="24"/>
  <c r="AS28" i="24"/>
  <c r="AR28" i="24"/>
  <c r="AP28" i="24"/>
  <c r="AK28" i="24"/>
  <c r="AF28" i="24"/>
  <c r="AD28" i="24"/>
  <c r="AC28" i="24"/>
  <c r="AA28" i="24"/>
  <c r="V28" i="24"/>
  <c r="T28" i="24"/>
  <c r="S28" i="24"/>
  <c r="Q28" i="24"/>
  <c r="L28" i="24"/>
  <c r="BH27" i="24"/>
  <c r="BG27" i="24"/>
  <c r="BE27" i="24"/>
  <c r="BC27" i="24"/>
  <c r="BB27" i="24"/>
  <c r="AZ27" i="24"/>
  <c r="AX27" i="24"/>
  <c r="AW27" i="24"/>
  <c r="AU27" i="24"/>
  <c r="AS27" i="24"/>
  <c r="AR27" i="24"/>
  <c r="AP27" i="24"/>
  <c r="AN27" i="24"/>
  <c r="AM27" i="24"/>
  <c r="AK27" i="24"/>
  <c r="AI27" i="24"/>
  <c r="AH27" i="24"/>
  <c r="AF27" i="24"/>
  <c r="AD27" i="24"/>
  <c r="AC27" i="24"/>
  <c r="AA27" i="24"/>
  <c r="Y27" i="24"/>
  <c r="X27" i="24"/>
  <c r="V27" i="24"/>
  <c r="T27" i="24"/>
  <c r="S27" i="24"/>
  <c r="Q27" i="24"/>
  <c r="O27" i="24"/>
  <c r="N27" i="24"/>
  <c r="L27" i="24"/>
  <c r="BE26" i="24"/>
  <c r="AZ26" i="24"/>
  <c r="AU26" i="24"/>
  <c r="AS26" i="24"/>
  <c r="AR26" i="24"/>
  <c r="AP26" i="24"/>
  <c r="AK26" i="24"/>
  <c r="AF26" i="24"/>
  <c r="AD26" i="24"/>
  <c r="AC26" i="24"/>
  <c r="AA26" i="24"/>
  <c r="V26" i="24"/>
  <c r="T26" i="24"/>
  <c r="S26" i="24"/>
  <c r="Q26" i="24"/>
  <c r="L26" i="24"/>
  <c r="BH25" i="24"/>
  <c r="BG25" i="24"/>
  <c r="BE25" i="24"/>
  <c r="BC25" i="24"/>
  <c r="BB25" i="24"/>
  <c r="AZ25" i="24"/>
  <c r="AX25" i="24"/>
  <c r="AW25" i="24"/>
  <c r="AU25" i="24"/>
  <c r="AS25" i="24"/>
  <c r="AR25" i="24"/>
  <c r="AP25" i="24"/>
  <c r="AN25" i="24"/>
  <c r="AM25" i="24"/>
  <c r="AK25" i="24"/>
  <c r="AI25" i="24"/>
  <c r="AH25" i="24"/>
  <c r="AF25" i="24"/>
  <c r="AD25" i="24"/>
  <c r="AC25" i="24"/>
  <c r="AA25" i="24"/>
  <c r="Y25" i="24"/>
  <c r="X25" i="24"/>
  <c r="V25" i="24"/>
  <c r="T25" i="24"/>
  <c r="S25" i="24"/>
  <c r="Q25" i="24"/>
  <c r="O25" i="24"/>
  <c r="N25" i="24"/>
  <c r="L25" i="24"/>
  <c r="BE24" i="24"/>
  <c r="AZ24" i="24"/>
  <c r="AU24" i="24"/>
  <c r="AS24" i="24"/>
  <c r="AR24" i="24"/>
  <c r="AP24" i="24"/>
  <c r="AK24" i="24"/>
  <c r="AF24" i="24"/>
  <c r="AD24" i="24"/>
  <c r="AC24" i="24"/>
  <c r="AA24" i="24"/>
  <c r="V24" i="24"/>
  <c r="T24" i="24"/>
  <c r="S24" i="24"/>
  <c r="Q24" i="24"/>
  <c r="L24" i="24"/>
  <c r="BE23" i="24"/>
  <c r="AZ23" i="24"/>
  <c r="AU23" i="24"/>
  <c r="AS23" i="24"/>
  <c r="AR23" i="24"/>
  <c r="AP23" i="24"/>
  <c r="AK23" i="24"/>
  <c r="AF23" i="24"/>
  <c r="AD23" i="24"/>
  <c r="AC23" i="24"/>
  <c r="AA23" i="24"/>
  <c r="V23" i="24"/>
  <c r="T23" i="24"/>
  <c r="S23" i="24"/>
  <c r="Q23" i="24"/>
  <c r="L23" i="24"/>
  <c r="BE22" i="24"/>
  <c r="BC22" i="24"/>
  <c r="BB22" i="24"/>
  <c r="AZ22" i="24"/>
  <c r="AU22" i="24"/>
  <c r="AS22" i="24"/>
  <c r="AR22" i="24"/>
  <c r="AP22" i="24"/>
  <c r="AN22" i="24"/>
  <c r="AM22" i="24"/>
  <c r="AK22" i="24"/>
  <c r="AI22" i="24"/>
  <c r="AH22" i="24"/>
  <c r="AF22" i="24"/>
  <c r="AD22" i="24"/>
  <c r="AC22" i="24"/>
  <c r="AA22" i="24"/>
  <c r="Y22" i="24"/>
  <c r="X22" i="24"/>
  <c r="V22" i="24"/>
  <c r="T22" i="24"/>
  <c r="S22" i="24"/>
  <c r="Q22" i="24"/>
  <c r="O22" i="24"/>
  <c r="N22" i="24"/>
  <c r="L22" i="24"/>
  <c r="BH21" i="24"/>
  <c r="BG21" i="24"/>
  <c r="BE21" i="24"/>
  <c r="BC21" i="24"/>
  <c r="BB21" i="24"/>
  <c r="AZ21" i="24"/>
  <c r="AX21" i="24"/>
  <c r="AW21" i="24"/>
  <c r="AU21" i="24"/>
  <c r="AS21" i="24"/>
  <c r="AR21" i="24"/>
  <c r="AP21" i="24"/>
  <c r="AN21" i="24"/>
  <c r="AM21" i="24"/>
  <c r="AK21" i="24"/>
  <c r="AI21" i="24"/>
  <c r="AH21" i="24"/>
  <c r="AF21" i="24"/>
  <c r="AD21" i="24"/>
  <c r="AC21" i="24"/>
  <c r="AA21" i="24"/>
  <c r="V21" i="24"/>
  <c r="T21" i="24"/>
  <c r="S21" i="24"/>
  <c r="Q21" i="24"/>
  <c r="O21" i="24"/>
  <c r="N21" i="24"/>
  <c r="L21" i="24"/>
  <c r="BH20" i="24"/>
  <c r="BG20" i="24"/>
  <c r="BE20" i="24"/>
  <c r="BC20" i="24"/>
  <c r="BB20" i="24"/>
  <c r="AZ20" i="24"/>
  <c r="AX20" i="24"/>
  <c r="AW20" i="24"/>
  <c r="AU20" i="24"/>
  <c r="AS20" i="24"/>
  <c r="AR20" i="24"/>
  <c r="AP20" i="24"/>
  <c r="AN20" i="24"/>
  <c r="AM20" i="24"/>
  <c r="AK20" i="24"/>
  <c r="AI20" i="24"/>
  <c r="AH20" i="24"/>
  <c r="AF20" i="24"/>
  <c r="AD20" i="24"/>
  <c r="AC20" i="24"/>
  <c r="AA20" i="24"/>
  <c r="Y20" i="24"/>
  <c r="X20" i="24"/>
  <c r="V20" i="24"/>
  <c r="T20" i="24"/>
  <c r="S20" i="24"/>
  <c r="Q20" i="24"/>
  <c r="O20" i="24"/>
  <c r="N20" i="24"/>
  <c r="L20" i="24"/>
  <c r="BE19" i="24"/>
  <c r="BC19" i="24"/>
  <c r="BB19" i="24"/>
  <c r="AZ19" i="24"/>
  <c r="AU19" i="24"/>
  <c r="AS19" i="24"/>
  <c r="AR19" i="24"/>
  <c r="AP19" i="24"/>
  <c r="AK19" i="24"/>
  <c r="AI19" i="24"/>
  <c r="AH19" i="24"/>
  <c r="AF19" i="24"/>
  <c r="AD19" i="24"/>
  <c r="AC19" i="24"/>
  <c r="AA19" i="24"/>
  <c r="V19" i="24"/>
  <c r="T19" i="24"/>
  <c r="S19" i="24"/>
  <c r="Q19" i="24"/>
  <c r="O19" i="24"/>
  <c r="N19" i="24"/>
  <c r="L19" i="24"/>
  <c r="BH18" i="24"/>
  <c r="BG18" i="24"/>
  <c r="BE18" i="24"/>
  <c r="BC18" i="24"/>
  <c r="BB18" i="24"/>
  <c r="AZ18" i="24"/>
  <c r="AX18" i="24"/>
  <c r="AW18" i="24"/>
  <c r="AU18" i="24"/>
  <c r="AS18" i="24"/>
  <c r="AR18" i="24"/>
  <c r="AP18" i="24"/>
  <c r="AN18" i="24"/>
  <c r="AM18" i="24"/>
  <c r="AK18" i="24"/>
  <c r="AI18" i="24"/>
  <c r="AH18" i="24"/>
  <c r="AF18" i="24"/>
  <c r="AD18" i="24"/>
  <c r="AC18" i="24"/>
  <c r="AA18" i="24"/>
  <c r="Y18" i="24"/>
  <c r="X18" i="24"/>
  <c r="V18" i="24"/>
  <c r="T18" i="24"/>
  <c r="S18" i="24"/>
  <c r="Q18" i="24"/>
  <c r="O18" i="24"/>
  <c r="N18" i="24"/>
  <c r="L18" i="24"/>
  <c r="BH17" i="24"/>
  <c r="BG17" i="24"/>
  <c r="BE17" i="24"/>
  <c r="BC17" i="24"/>
  <c r="BB17" i="24"/>
  <c r="AZ17" i="24"/>
  <c r="AX17" i="24"/>
  <c r="AW17" i="24"/>
  <c r="AU17" i="24"/>
  <c r="AS17" i="24"/>
  <c r="AR17" i="24"/>
  <c r="AP17" i="24"/>
  <c r="AN17" i="24"/>
  <c r="AM17" i="24"/>
  <c r="AK17" i="24"/>
  <c r="AI17" i="24"/>
  <c r="AH17" i="24"/>
  <c r="AF17" i="24"/>
  <c r="AD17" i="24"/>
  <c r="AC17" i="24"/>
  <c r="AA17" i="24"/>
  <c r="Y17" i="24"/>
  <c r="X17" i="24"/>
  <c r="V17" i="24"/>
  <c r="T17" i="24"/>
  <c r="S17" i="24"/>
  <c r="Q17" i="24"/>
  <c r="O17" i="24"/>
  <c r="N17" i="24"/>
  <c r="L17" i="24"/>
  <c r="BE16" i="24"/>
  <c r="BC16" i="24"/>
  <c r="BB16" i="24"/>
  <c r="AZ16" i="24"/>
  <c r="AU16" i="24"/>
  <c r="AS16" i="24"/>
  <c r="AR16" i="24"/>
  <c r="AP16" i="24"/>
  <c r="AK16" i="24"/>
  <c r="AI16" i="24"/>
  <c r="AH16" i="24"/>
  <c r="AF16" i="24"/>
  <c r="AD16" i="24"/>
  <c r="AC16" i="24"/>
  <c r="AA16" i="24"/>
  <c r="V16" i="24"/>
  <c r="T16" i="24"/>
  <c r="S16" i="24"/>
  <c r="Q16" i="24"/>
  <c r="O16" i="24"/>
  <c r="N16" i="24"/>
  <c r="L16" i="24"/>
  <c r="BE15" i="24"/>
  <c r="AZ15" i="24"/>
  <c r="AU15" i="24"/>
  <c r="AP15" i="24"/>
  <c r="AK15" i="24"/>
  <c r="AI15" i="24"/>
  <c r="AH15" i="24"/>
  <c r="AF15" i="24"/>
  <c r="AD15" i="24"/>
  <c r="AC15" i="24"/>
  <c r="AA15" i="24"/>
  <c r="V15" i="24"/>
  <c r="T15" i="24"/>
  <c r="S15" i="24"/>
  <c r="Q15" i="24"/>
  <c r="O15" i="24"/>
  <c r="N15" i="24"/>
  <c r="L15" i="24"/>
  <c r="BH14" i="24"/>
  <c r="BG14" i="24"/>
  <c r="BE14" i="24"/>
  <c r="BC14" i="24"/>
  <c r="BB14" i="24"/>
  <c r="AZ14" i="24"/>
  <c r="AX14" i="24"/>
  <c r="AW14" i="24"/>
  <c r="AU14" i="24"/>
  <c r="AS14" i="24"/>
  <c r="AR14" i="24"/>
  <c r="AP14" i="24"/>
  <c r="AN14" i="24"/>
  <c r="AM14" i="24"/>
  <c r="AK14" i="24"/>
  <c r="AI14" i="24"/>
  <c r="AH14" i="24"/>
  <c r="AF14" i="24"/>
  <c r="AD14" i="24"/>
  <c r="AC14" i="24"/>
  <c r="AA14" i="24"/>
  <c r="Y14" i="24"/>
  <c r="X14" i="24"/>
  <c r="V14" i="24"/>
  <c r="T14" i="24"/>
  <c r="S14" i="24"/>
  <c r="Q14" i="24"/>
  <c r="O14" i="24"/>
  <c r="N14" i="24"/>
  <c r="L14" i="24"/>
  <c r="BH13" i="24"/>
  <c r="BG13" i="24"/>
  <c r="BE13" i="24"/>
  <c r="BC13" i="24"/>
  <c r="BB13" i="24"/>
  <c r="AZ13" i="24"/>
  <c r="AX13" i="24"/>
  <c r="AW13" i="24"/>
  <c r="AU13" i="24"/>
  <c r="AS13" i="24"/>
  <c r="AR13" i="24"/>
  <c r="AP13" i="24"/>
  <c r="AN13" i="24"/>
  <c r="AM13" i="24"/>
  <c r="AK13" i="24"/>
  <c r="AI13" i="24"/>
  <c r="AH13" i="24"/>
  <c r="AF13" i="24"/>
  <c r="AD13" i="24"/>
  <c r="AC13" i="24"/>
  <c r="AA13" i="24"/>
  <c r="Y13" i="24"/>
  <c r="X13" i="24"/>
  <c r="V13" i="24"/>
  <c r="T13" i="24"/>
  <c r="S13" i="24"/>
  <c r="Q13" i="24"/>
  <c r="O13" i="24"/>
  <c r="N13" i="24"/>
  <c r="L13" i="24"/>
  <c r="BH12" i="24"/>
  <c r="BG12" i="24"/>
  <c r="BE12" i="24"/>
  <c r="BC12" i="24"/>
  <c r="BB12" i="24"/>
  <c r="AZ12" i="24"/>
  <c r="AX12" i="24"/>
  <c r="AW12" i="24"/>
  <c r="AU12" i="24"/>
  <c r="AS12" i="24"/>
  <c r="AR12" i="24"/>
  <c r="AP12" i="24"/>
  <c r="AN12" i="24"/>
  <c r="AM12" i="24"/>
  <c r="AK12" i="24"/>
  <c r="AI12" i="24"/>
  <c r="AH12" i="24"/>
  <c r="AF12" i="24"/>
  <c r="AD12" i="24"/>
  <c r="AC12" i="24"/>
  <c r="AA12" i="24"/>
  <c r="Y12" i="24"/>
  <c r="X12" i="24"/>
  <c r="V12" i="24"/>
  <c r="T12" i="24"/>
  <c r="S12" i="24"/>
  <c r="Q12" i="24"/>
  <c r="O12" i="24"/>
  <c r="N12" i="24"/>
  <c r="L12" i="24"/>
  <c r="BH11" i="24"/>
  <c r="BG11" i="24"/>
  <c r="BE11" i="24"/>
  <c r="BC11" i="24"/>
  <c r="BB11" i="24"/>
  <c r="AZ11" i="24"/>
  <c r="AU11" i="24"/>
  <c r="AS11" i="24"/>
  <c r="AR11" i="24"/>
  <c r="AP11" i="24"/>
  <c r="AN11" i="24"/>
  <c r="AM11" i="24"/>
  <c r="AK11" i="24"/>
  <c r="AI11" i="24"/>
  <c r="AH11" i="24"/>
  <c r="AF11" i="24"/>
  <c r="AD11" i="24"/>
  <c r="AC11" i="24"/>
  <c r="AA11" i="24"/>
  <c r="Y11" i="24"/>
  <c r="X11" i="24"/>
  <c r="V11" i="24"/>
  <c r="T11" i="24"/>
  <c r="S11" i="24"/>
  <c r="Q11" i="24"/>
  <c r="O11" i="24"/>
  <c r="N11" i="24"/>
  <c r="L11" i="24"/>
  <c r="BH10" i="24"/>
  <c r="BG10" i="24"/>
  <c r="BE10" i="24"/>
  <c r="BC10" i="24"/>
  <c r="BB10" i="24"/>
  <c r="AZ10" i="24"/>
  <c r="AX10" i="24"/>
  <c r="AW10" i="24"/>
  <c r="AU10" i="24"/>
  <c r="AS10" i="24"/>
  <c r="AR10" i="24"/>
  <c r="AP10" i="24"/>
  <c r="AN10" i="24"/>
  <c r="AM10" i="24"/>
  <c r="AK10" i="24"/>
  <c r="AI10" i="24"/>
  <c r="AH10" i="24"/>
  <c r="AF10" i="24"/>
  <c r="AD10" i="24"/>
  <c r="AC10" i="24"/>
  <c r="AA10" i="24"/>
  <c r="V10" i="24"/>
  <c r="T10" i="24"/>
  <c r="S10" i="24"/>
  <c r="Q10" i="24"/>
  <c r="O10" i="24"/>
  <c r="N10" i="24"/>
  <c r="L10" i="24"/>
  <c r="BH9" i="24"/>
  <c r="BG9" i="24"/>
  <c r="BE9" i="24"/>
  <c r="BC9" i="24"/>
  <c r="BB9" i="24"/>
  <c r="AZ9" i="24"/>
  <c r="AX9" i="24"/>
  <c r="AW9" i="24"/>
  <c r="AU9" i="24"/>
  <c r="AS9" i="24"/>
  <c r="AR9" i="24"/>
  <c r="AP9" i="24"/>
  <c r="AN9" i="24"/>
  <c r="AM9" i="24"/>
  <c r="AK9" i="24"/>
  <c r="AI9" i="24"/>
  <c r="AH9" i="24"/>
  <c r="AF9" i="24"/>
  <c r="AD9" i="24"/>
  <c r="AC9" i="24"/>
  <c r="AA9" i="24"/>
  <c r="Y9" i="24"/>
  <c r="X9" i="24"/>
  <c r="V9" i="24"/>
  <c r="T9" i="24"/>
  <c r="S9" i="24"/>
  <c r="Q9" i="24"/>
  <c r="O9" i="24"/>
  <c r="N9" i="24"/>
  <c r="L9" i="24"/>
  <c r="BH8" i="24"/>
  <c r="BG8" i="24"/>
  <c r="BE8" i="24"/>
  <c r="BC8" i="24"/>
  <c r="BB8" i="24"/>
  <c r="AZ8" i="24"/>
  <c r="AX8" i="24"/>
  <c r="AW8" i="24"/>
  <c r="AU8" i="24"/>
  <c r="AS8" i="24"/>
  <c r="AR8" i="24"/>
  <c r="AP8" i="24"/>
  <c r="AN8" i="24"/>
  <c r="AM8" i="24"/>
  <c r="AK8" i="24"/>
  <c r="AI8" i="24"/>
  <c r="AH8" i="24"/>
  <c r="AF8" i="24"/>
  <c r="AD8" i="24"/>
  <c r="AC8" i="24"/>
  <c r="AA8" i="24"/>
  <c r="Y8" i="24"/>
  <c r="X8" i="24"/>
  <c r="V8" i="24"/>
  <c r="T8" i="24"/>
  <c r="S8" i="24"/>
  <c r="Q8" i="24"/>
  <c r="O8" i="24"/>
  <c r="N8" i="24"/>
  <c r="L8" i="24"/>
  <c r="BH285" i="1" l="1"/>
  <c r="BG285" i="1"/>
  <c r="BE285" i="1"/>
  <c r="J111" i="1" l="1"/>
  <c r="J112" i="1"/>
  <c r="J251" i="1" l="1"/>
  <c r="J249" i="1"/>
  <c r="AM249" i="1" l="1"/>
  <c r="AN249" i="1" s="1"/>
  <c r="BB249" i="1"/>
  <c r="BC249" i="1" s="1"/>
  <c r="AW249" i="1"/>
  <c r="AX249" i="1" s="1"/>
  <c r="BG249" i="1"/>
  <c r="BH249" i="1" s="1"/>
  <c r="BG251" i="1"/>
  <c r="BH251" i="1" s="1"/>
  <c r="BB251" i="1"/>
  <c r="BC251" i="1" s="1"/>
  <c r="AW251" i="1"/>
  <c r="AX251" i="1" s="1"/>
  <c r="AM251" i="1"/>
  <c r="AN251" i="1" s="1"/>
  <c r="J37" i="1"/>
  <c r="J10" i="1"/>
  <c r="J39" i="24"/>
  <c r="J11" i="24"/>
  <c r="AW11" i="24" s="1"/>
  <c r="AX11" i="24" s="1"/>
  <c r="AW39" i="24" l="1"/>
  <c r="AX39" i="24" s="1"/>
  <c r="AM39" i="24"/>
  <c r="AN39" i="24" s="1"/>
  <c r="BG39" i="24"/>
  <c r="BH39" i="24" s="1"/>
  <c r="X39" i="24"/>
  <c r="Y39" i="24" s="1"/>
  <c r="AW37" i="1"/>
  <c r="AX37" i="1" s="1"/>
  <c r="AM37" i="1"/>
  <c r="AN37" i="1" s="1"/>
  <c r="X37" i="1"/>
  <c r="Y37" i="1" s="1"/>
  <c r="AR37" i="1"/>
  <c r="AS37" i="1" s="1"/>
  <c r="J22" i="24"/>
  <c r="BG22" i="24" l="1"/>
  <c r="BH22" i="24" s="1"/>
  <c r="AW22" i="24"/>
  <c r="AX22" i="24" s="1"/>
  <c r="J216" i="1"/>
  <c r="J207" i="1"/>
  <c r="BG207" i="1" s="1"/>
  <c r="BH207" i="1" s="1"/>
  <c r="BG216" i="1" l="1"/>
  <c r="BH216" i="1" s="1"/>
  <c r="BB216" i="1"/>
  <c r="BC216" i="1" s="1"/>
  <c r="J194" i="1"/>
  <c r="BG194" i="1" s="1"/>
  <c r="BH194" i="1" s="1"/>
  <c r="J196" i="1"/>
  <c r="BG196" i="1" s="1"/>
  <c r="BH196" i="1" s="1"/>
  <c r="J79" i="1" l="1"/>
  <c r="BG79" i="1" l="1"/>
  <c r="BH79" i="1" s="1"/>
  <c r="AW79" i="1"/>
  <c r="AX79" i="1" s="1"/>
  <c r="AM79" i="1"/>
  <c r="AN79" i="1" s="1"/>
  <c r="AR79" i="1"/>
  <c r="AS79" i="1" s="1"/>
  <c r="J30" i="1"/>
  <c r="J68" i="1"/>
  <c r="J56" i="1"/>
  <c r="J123" i="1"/>
  <c r="J130" i="1"/>
  <c r="J122" i="1"/>
  <c r="J128" i="1"/>
  <c r="J81" i="1"/>
  <c r="J252" i="1"/>
  <c r="J250" i="1"/>
  <c r="J88" i="1"/>
  <c r="J150" i="1"/>
  <c r="J129" i="1"/>
  <c r="J149" i="1"/>
  <c r="AR81" i="1" l="1"/>
  <c r="AS81" i="1" s="1"/>
  <c r="BG81" i="1"/>
  <c r="BH81" i="1" s="1"/>
  <c r="AW81" i="1"/>
  <c r="AX81" i="1" s="1"/>
  <c r="BG88" i="1"/>
  <c r="BH88" i="1" s="1"/>
  <c r="AW88" i="1"/>
  <c r="AX88" i="1" s="1"/>
  <c r="AM88" i="1"/>
  <c r="AN88" i="1" s="1"/>
  <c r="X88" i="1"/>
  <c r="Y88" i="1" s="1"/>
  <c r="AR88" i="1"/>
  <c r="AS88" i="1" s="1"/>
  <c r="AW56" i="1"/>
  <c r="AX56" i="1" s="1"/>
  <c r="BG56" i="1"/>
  <c r="BH56" i="1" s="1"/>
  <c r="AM56" i="1"/>
  <c r="AN56" i="1" s="1"/>
  <c r="X56" i="1"/>
  <c r="Y56" i="1" s="1"/>
  <c r="AR56" i="1"/>
  <c r="AS56" i="1" s="1"/>
  <c r="BG250" i="1"/>
  <c r="BH250" i="1" s="1"/>
  <c r="AM250" i="1"/>
  <c r="AN250" i="1" s="1"/>
  <c r="X250" i="1"/>
  <c r="Y250" i="1" s="1"/>
  <c r="AH250" i="1"/>
  <c r="AI250" i="1" s="1"/>
  <c r="AW250" i="1"/>
  <c r="AX250" i="1" s="1"/>
  <c r="N250" i="1"/>
  <c r="O250" i="1" s="1"/>
  <c r="BB250" i="1"/>
  <c r="BC250" i="1" s="1"/>
  <c r="AW68" i="1"/>
  <c r="AX68" i="1" s="1"/>
  <c r="AR68" i="1"/>
  <c r="AS68" i="1" s="1"/>
  <c r="BG68" i="1"/>
  <c r="BH68" i="1" s="1"/>
  <c r="X68" i="1"/>
  <c r="Y68" i="1" s="1"/>
  <c r="AM252" i="1"/>
  <c r="AN252" i="1" s="1"/>
  <c r="X252" i="1"/>
  <c r="Y252" i="1" s="1"/>
  <c r="BG252" i="1"/>
  <c r="BH252" i="1" s="1"/>
  <c r="AW252" i="1"/>
  <c r="AX252" i="1" s="1"/>
  <c r="N252" i="1"/>
  <c r="O252" i="1" s="1"/>
  <c r="BB252" i="1"/>
  <c r="BC252" i="1" s="1"/>
  <c r="AH252" i="1"/>
  <c r="AI252" i="1" s="1"/>
  <c r="AW30" i="1"/>
  <c r="AX30" i="1" s="1"/>
  <c r="AM30" i="1"/>
  <c r="AN30" i="1" s="1"/>
  <c r="X30" i="1"/>
  <c r="Y30" i="1" s="1"/>
  <c r="BG30" i="1"/>
  <c r="BH30" i="1" s="1"/>
  <c r="AR30" i="1"/>
  <c r="AS30" i="1" s="1"/>
  <c r="J65" i="1"/>
  <c r="J69" i="1"/>
  <c r="J28" i="1"/>
  <c r="J66" i="1"/>
  <c r="J54" i="1"/>
  <c r="J131" i="1"/>
  <c r="J77" i="1"/>
  <c r="J70" i="1"/>
  <c r="J133" i="1"/>
  <c r="J127" i="1"/>
  <c r="J83" i="1"/>
  <c r="J132" i="1"/>
  <c r="J62" i="1"/>
  <c r="J67" i="1"/>
  <c r="J151" i="1"/>
  <c r="AW132" i="1" l="1"/>
  <c r="AX132" i="1" s="1"/>
  <c r="AM132" i="1"/>
  <c r="AN132" i="1" s="1"/>
  <c r="X132" i="1"/>
  <c r="Y132" i="1" s="1"/>
  <c r="BG70" i="1"/>
  <c r="BH70" i="1" s="1"/>
  <c r="AW70" i="1"/>
  <c r="AX70" i="1" s="1"/>
  <c r="AR70" i="1"/>
  <c r="AS70" i="1" s="1"/>
  <c r="AM66" i="1"/>
  <c r="AN66" i="1" s="1"/>
  <c r="AR66" i="1"/>
  <c r="AS66" i="1" s="1"/>
  <c r="BG66" i="1"/>
  <c r="BH66" i="1" s="1"/>
  <c r="AW66" i="1"/>
  <c r="AX66" i="1" s="1"/>
  <c r="AR83" i="1"/>
  <c r="AS83" i="1" s="1"/>
  <c r="BG83" i="1"/>
  <c r="BH83" i="1" s="1"/>
  <c r="AW83" i="1"/>
  <c r="AX83" i="1" s="1"/>
  <c r="BG77" i="1"/>
  <c r="BH77" i="1" s="1"/>
  <c r="AR77" i="1"/>
  <c r="AS77" i="1" s="1"/>
  <c r="AW77" i="1"/>
  <c r="AX77" i="1" s="1"/>
  <c r="AM77" i="1"/>
  <c r="AN77" i="1" s="1"/>
  <c r="AR28" i="1"/>
  <c r="AS28" i="1" s="1"/>
  <c r="BG28" i="1"/>
  <c r="BH28" i="1" s="1"/>
  <c r="AM28" i="1"/>
  <c r="AN28" i="1" s="1"/>
  <c r="X28" i="1"/>
  <c r="Y28" i="1" s="1"/>
  <c r="AW28" i="1"/>
  <c r="AX28" i="1" s="1"/>
  <c r="AW67" i="1"/>
  <c r="AX67" i="1" s="1"/>
  <c r="X67" i="1"/>
  <c r="Y67" i="1" s="1"/>
  <c r="AR67" i="1"/>
  <c r="AS67" i="1" s="1"/>
  <c r="BG67" i="1"/>
  <c r="BH67" i="1" s="1"/>
  <c r="AW131" i="1"/>
  <c r="AX131" i="1" s="1"/>
  <c r="AM131" i="1"/>
  <c r="AN131" i="1" s="1"/>
  <c r="X131" i="1"/>
  <c r="Y131" i="1" s="1"/>
  <c r="AW69" i="1"/>
  <c r="AX69" i="1" s="1"/>
  <c r="AR69" i="1"/>
  <c r="AS69" i="1" s="1"/>
  <c r="BG69" i="1"/>
  <c r="BH69" i="1" s="1"/>
  <c r="BG62" i="1"/>
  <c r="BH62" i="1" s="1"/>
  <c r="AW62" i="1"/>
  <c r="AX62" i="1" s="1"/>
  <c r="AR62" i="1"/>
  <c r="AS62" i="1" s="1"/>
  <c r="AW133" i="1"/>
  <c r="AX133" i="1" s="1"/>
  <c r="AM133" i="1"/>
  <c r="AN133" i="1" s="1"/>
  <c r="X133" i="1"/>
  <c r="Y133" i="1" s="1"/>
  <c r="AM54" i="1"/>
  <c r="AN54" i="1" s="1"/>
  <c r="X54" i="1"/>
  <c r="Y54" i="1" s="1"/>
  <c r="AR54" i="1"/>
  <c r="AS54" i="1" s="1"/>
  <c r="BG54" i="1"/>
  <c r="BH54" i="1" s="1"/>
  <c r="AW54" i="1"/>
  <c r="AX54" i="1" s="1"/>
  <c r="AR65" i="1"/>
  <c r="AS65" i="1" s="1"/>
  <c r="BG65" i="1"/>
  <c r="BH65" i="1" s="1"/>
  <c r="AW65" i="1"/>
  <c r="AX65" i="1" s="1"/>
  <c r="J192" i="1"/>
  <c r="BG192" i="1" s="1"/>
  <c r="BH192" i="1" s="1"/>
  <c r="AW285" i="1" l="1"/>
  <c r="AM285" i="1"/>
  <c r="AC285" i="1"/>
  <c r="S285" i="1"/>
  <c r="BB285" i="1"/>
  <c r="AR285" i="1"/>
  <c r="AH285" i="1"/>
  <c r="X285" i="1"/>
  <c r="N285" i="1"/>
  <c r="J118" i="1" l="1"/>
  <c r="BG118" i="1" l="1"/>
  <c r="BH118" i="1" s="1"/>
  <c r="AR118" i="1"/>
  <c r="AS118" i="1" s="1"/>
  <c r="AH118" i="1"/>
  <c r="AI118" i="1" s="1"/>
  <c r="N118" i="1"/>
  <c r="O118" i="1" s="1"/>
  <c r="AW118" i="1"/>
  <c r="AX118" i="1" s="1"/>
  <c r="AM118" i="1"/>
  <c r="AN118" i="1" s="1"/>
  <c r="BB118" i="1"/>
  <c r="BC118" i="1" s="1"/>
  <c r="X118" i="1"/>
  <c r="Y118" i="1" s="1"/>
  <c r="J116" i="1"/>
  <c r="J177" i="1"/>
  <c r="J9" i="1"/>
  <c r="AW9" i="1" s="1"/>
  <c r="AX9" i="1" s="1"/>
  <c r="J71" i="1"/>
  <c r="AW71" i="1" l="1"/>
  <c r="AX71" i="1" s="1"/>
  <c r="AM71" i="1"/>
  <c r="AN71" i="1" s="1"/>
  <c r="X71" i="1"/>
  <c r="Y71" i="1" s="1"/>
  <c r="AR71" i="1"/>
  <c r="AS71" i="1" s="1"/>
  <c r="AH71" i="1"/>
  <c r="AI71" i="1" s="1"/>
  <c r="BG71" i="1"/>
  <c r="BH71" i="1" s="1"/>
  <c r="BG177" i="1"/>
  <c r="BH177" i="1" s="1"/>
  <c r="AW177" i="1"/>
  <c r="AX177" i="1" s="1"/>
  <c r="AM177" i="1"/>
  <c r="AN177" i="1" s="1"/>
  <c r="X177" i="1"/>
  <c r="Y177" i="1" s="1"/>
  <c r="N177" i="1"/>
  <c r="O177" i="1" s="1"/>
  <c r="AR116" i="1"/>
  <c r="AS116" i="1" s="1"/>
  <c r="N116" i="1"/>
  <c r="O116" i="1" s="1"/>
  <c r="AM116" i="1"/>
  <c r="AN116" i="1" s="1"/>
  <c r="X116" i="1"/>
  <c r="Y116" i="1" s="1"/>
  <c r="BB116" i="1"/>
  <c r="BC116" i="1" s="1"/>
  <c r="AH116" i="1"/>
  <c r="AI116" i="1" s="1"/>
  <c r="BG116" i="1"/>
  <c r="BH116" i="1" s="1"/>
  <c r="AW116" i="1"/>
  <c r="AX116" i="1" s="1"/>
  <c r="J36" i="1"/>
  <c r="N36" i="1" l="1"/>
  <c r="O36" i="1" s="1"/>
  <c r="AH36" i="1"/>
  <c r="AI36" i="1" s="1"/>
  <c r="J21" i="1"/>
  <c r="AR21" i="1" l="1"/>
  <c r="AS21" i="1" s="1"/>
  <c r="BG21" i="1"/>
  <c r="BH21" i="1" s="1"/>
  <c r="AM21" i="1"/>
  <c r="AN21" i="1" s="1"/>
  <c r="X21" i="1"/>
  <c r="Y21" i="1" s="1"/>
  <c r="AW21" i="1"/>
  <c r="AX21" i="1" s="1"/>
  <c r="J20" i="24"/>
  <c r="BC285" i="1"/>
  <c r="AZ285" i="1"/>
  <c r="AX285" i="1"/>
  <c r="AU285" i="1"/>
  <c r="AS285" i="1"/>
  <c r="AP285" i="1"/>
  <c r="AN285" i="1"/>
  <c r="AK285" i="1"/>
  <c r="AI285" i="1"/>
  <c r="AF285" i="1"/>
  <c r="AD285" i="1"/>
  <c r="AA285" i="1"/>
  <c r="Y285" i="1"/>
  <c r="V285" i="1"/>
  <c r="T285" i="1"/>
  <c r="Q285" i="1"/>
  <c r="O285" i="1"/>
  <c r="L285" i="1"/>
  <c r="J285" i="1"/>
  <c r="J18" i="24" l="1"/>
  <c r="J52" i="1"/>
  <c r="J9" i="24"/>
  <c r="J157" i="1"/>
  <c r="J31" i="1"/>
  <c r="J246" i="1"/>
  <c r="J242" i="1"/>
  <c r="J254" i="1"/>
  <c r="J85" i="1"/>
  <c r="J243" i="1"/>
  <c r="J244" i="1"/>
  <c r="J190" i="1"/>
  <c r="X190" i="1" s="1"/>
  <c r="Y190" i="1" s="1"/>
  <c r="J226" i="1"/>
  <c r="J106" i="1"/>
  <c r="J245" i="1"/>
  <c r="J10" i="24"/>
  <c r="X10" i="24" s="1"/>
  <c r="Y10" i="24" s="1"/>
  <c r="J286" i="1"/>
  <c r="J84" i="1"/>
  <c r="J204" i="1"/>
  <c r="X204" i="1" s="1"/>
  <c r="Y204" i="1" s="1"/>
  <c r="J26" i="1"/>
  <c r="AM254" i="1" l="1"/>
  <c r="AN254" i="1" s="1"/>
  <c r="X254" i="1"/>
  <c r="Y254" i="1" s="1"/>
  <c r="BG254" i="1"/>
  <c r="BH254" i="1" s="1"/>
  <c r="AH254" i="1"/>
  <c r="AI254" i="1" s="1"/>
  <c r="AW254" i="1"/>
  <c r="AX254" i="1" s="1"/>
  <c r="X157" i="1"/>
  <c r="Y157" i="1" s="1"/>
  <c r="AR157" i="1"/>
  <c r="AS157" i="1" s="1"/>
  <c r="N157" i="1"/>
  <c r="O157" i="1" s="1"/>
  <c r="BG157" i="1"/>
  <c r="BH157" i="1" s="1"/>
  <c r="AW157" i="1"/>
  <c r="AX157" i="1" s="1"/>
  <c r="AM245" i="1"/>
  <c r="AN245" i="1" s="1"/>
  <c r="X245" i="1"/>
  <c r="Y245" i="1" s="1"/>
  <c r="AW245" i="1"/>
  <c r="AX245" i="1" s="1"/>
  <c r="BG245" i="1"/>
  <c r="BH245" i="1" s="1"/>
  <c r="BB245" i="1"/>
  <c r="BC245" i="1" s="1"/>
  <c r="BG244" i="1"/>
  <c r="BH244" i="1" s="1"/>
  <c r="AW244" i="1"/>
  <c r="AX244" i="1" s="1"/>
  <c r="X244" i="1"/>
  <c r="Y244" i="1" s="1"/>
  <c r="BB244" i="1"/>
  <c r="BC244" i="1" s="1"/>
  <c r="N244" i="1"/>
  <c r="O244" i="1" s="1"/>
  <c r="AM244" i="1"/>
  <c r="AN244" i="1" s="1"/>
  <c r="BG242" i="1"/>
  <c r="BH242" i="1" s="1"/>
  <c r="AM242" i="1"/>
  <c r="AN242" i="1" s="1"/>
  <c r="X242" i="1"/>
  <c r="Y242" i="1" s="1"/>
  <c r="AW242" i="1"/>
  <c r="AX242" i="1" s="1"/>
  <c r="N242" i="1"/>
  <c r="O242" i="1" s="1"/>
  <c r="BB242" i="1"/>
  <c r="BC242" i="1" s="1"/>
  <c r="BB243" i="1"/>
  <c r="BC243" i="1" s="1"/>
  <c r="AM243" i="1"/>
  <c r="AN243" i="1" s="1"/>
  <c r="X243" i="1"/>
  <c r="Y243" i="1" s="1"/>
  <c r="BG243" i="1"/>
  <c r="BH243" i="1" s="1"/>
  <c r="AW243" i="1"/>
  <c r="AX243" i="1" s="1"/>
  <c r="N243" i="1"/>
  <c r="O243" i="1" s="1"/>
  <c r="AW246" i="1"/>
  <c r="AX246" i="1" s="1"/>
  <c r="BG246" i="1"/>
  <c r="BH246" i="1" s="1"/>
  <c r="AM246" i="1"/>
  <c r="AN246" i="1" s="1"/>
  <c r="X246" i="1"/>
  <c r="Y246" i="1" s="1"/>
  <c r="BB246" i="1"/>
  <c r="BC246" i="1" s="1"/>
  <c r="AW226" i="1"/>
  <c r="AX226" i="1" s="1"/>
  <c r="AM226" i="1"/>
  <c r="AN226" i="1" s="1"/>
  <c r="X226" i="1"/>
  <c r="Y226" i="1" s="1"/>
  <c r="AR226" i="1"/>
  <c r="AS226" i="1" s="1"/>
  <c r="BG226" i="1"/>
  <c r="BH226" i="1" s="1"/>
  <c r="BG85" i="1"/>
  <c r="BH85" i="1" s="1"/>
  <c r="AW85" i="1"/>
  <c r="AX85" i="1" s="1"/>
  <c r="J59" i="1"/>
  <c r="J282" i="1"/>
  <c r="J33" i="24"/>
  <c r="J48" i="1"/>
  <c r="J47" i="1"/>
  <c r="J92" i="1"/>
  <c r="J40" i="24"/>
  <c r="X40" i="24" s="1"/>
  <c r="Y40" i="24" s="1"/>
  <c r="J219" i="1"/>
  <c r="J35" i="1"/>
  <c r="J208" i="1"/>
  <c r="AW208" i="1" s="1"/>
  <c r="AX208" i="1" s="1"/>
  <c r="J227" i="1"/>
  <c r="J225" i="1"/>
  <c r="J14" i="1"/>
  <c r="J257" i="1"/>
  <c r="J114" i="1"/>
  <c r="J276" i="1"/>
  <c r="J277" i="1"/>
  <c r="J235" i="1"/>
  <c r="X235" i="1" s="1"/>
  <c r="Y235" i="1" s="1"/>
  <c r="J181" i="1"/>
  <c r="J234" i="1"/>
  <c r="J263" i="1"/>
  <c r="J24" i="1"/>
  <c r="J278" i="1"/>
  <c r="J15" i="1"/>
  <c r="J236" i="1"/>
  <c r="J44" i="1"/>
  <c r="X33" i="24" l="1"/>
  <c r="Y33" i="24" s="1"/>
  <c r="BB33" i="24"/>
  <c r="BC33" i="24" s="1"/>
  <c r="AM33" i="24"/>
  <c r="AN33" i="24" s="1"/>
  <c r="BG33" i="24"/>
  <c r="BH33" i="24" s="1"/>
  <c r="AH33" i="24"/>
  <c r="AI33" i="24" s="1"/>
  <c r="AW33" i="24"/>
  <c r="AX33" i="24" s="1"/>
  <c r="BG181" i="1"/>
  <c r="BH181" i="1" s="1"/>
  <c r="X181" i="1"/>
  <c r="Y181" i="1" s="1"/>
  <c r="AW181" i="1"/>
  <c r="AX181" i="1" s="1"/>
  <c r="BB114" i="1"/>
  <c r="BC114" i="1" s="1"/>
  <c r="AM114" i="1"/>
  <c r="AN114" i="1" s="1"/>
  <c r="X114" i="1"/>
  <c r="Y114" i="1" s="1"/>
  <c r="AW114" i="1"/>
  <c r="AX114" i="1" s="1"/>
  <c r="N114" i="1"/>
  <c r="O114" i="1" s="1"/>
  <c r="AH114" i="1"/>
  <c r="AI114" i="1" s="1"/>
  <c r="AM227" i="1"/>
  <c r="AN227" i="1" s="1"/>
  <c r="AR227" i="1"/>
  <c r="AS227" i="1" s="1"/>
  <c r="AH227" i="1"/>
  <c r="AI227" i="1" s="1"/>
  <c r="BG227" i="1"/>
  <c r="BH227" i="1" s="1"/>
  <c r="AW227" i="1"/>
  <c r="AX227" i="1" s="1"/>
  <c r="X227" i="1"/>
  <c r="Y227" i="1" s="1"/>
  <c r="AW24" i="1"/>
  <c r="AX24" i="1" s="1"/>
  <c r="AM24" i="1"/>
  <c r="AN24" i="1" s="1"/>
  <c r="X24" i="1"/>
  <c r="Y24" i="1" s="1"/>
  <c r="BG24" i="1"/>
  <c r="BH24" i="1" s="1"/>
  <c r="AW92" i="1"/>
  <c r="AX92" i="1" s="1"/>
  <c r="AM92" i="1"/>
  <c r="AN92" i="1" s="1"/>
  <c r="N92" i="1"/>
  <c r="O92" i="1" s="1"/>
  <c r="BG236" i="1"/>
  <c r="BH236" i="1" s="1"/>
  <c r="AH236" i="1"/>
  <c r="AI236" i="1" s="1"/>
  <c r="AW236" i="1"/>
  <c r="AX236" i="1" s="1"/>
  <c r="AM236" i="1"/>
  <c r="AN236" i="1" s="1"/>
  <c r="X236" i="1"/>
  <c r="Y236" i="1" s="1"/>
  <c r="AR236" i="1"/>
  <c r="AS236" i="1" s="1"/>
  <c r="AW14" i="1"/>
  <c r="AX14" i="1" s="1"/>
  <c r="AM14" i="1"/>
  <c r="AN14" i="1" s="1"/>
  <c r="N14" i="1"/>
  <c r="O14" i="1" s="1"/>
  <c r="BG14" i="1"/>
  <c r="BH14" i="1" s="1"/>
  <c r="AH14" i="1"/>
  <c r="AI14" i="1" s="1"/>
  <c r="X14" i="1"/>
  <c r="Y14" i="1" s="1"/>
  <c r="AR14" i="1"/>
  <c r="AS14" i="1" s="1"/>
  <c r="BG35" i="1"/>
  <c r="BH35" i="1" s="1"/>
  <c r="AW35" i="1"/>
  <c r="AX35" i="1" s="1"/>
  <c r="AM35" i="1"/>
  <c r="AN35" i="1" s="1"/>
  <c r="X35" i="1"/>
  <c r="Y35" i="1" s="1"/>
  <c r="AM234" i="1"/>
  <c r="AN234" i="1" s="1"/>
  <c r="X234" i="1"/>
  <c r="Y234" i="1" s="1"/>
  <c r="BG234" i="1"/>
  <c r="BH234" i="1" s="1"/>
  <c r="AR234" i="1"/>
  <c r="AS234" i="1" s="1"/>
  <c r="AW234" i="1"/>
  <c r="AX234" i="1" s="1"/>
  <c r="AH234" i="1"/>
  <c r="AI234" i="1" s="1"/>
  <c r="BG225" i="1"/>
  <c r="BH225" i="1" s="1"/>
  <c r="X225" i="1"/>
  <c r="Y225" i="1" s="1"/>
  <c r="AW225" i="1"/>
  <c r="AX225" i="1" s="1"/>
  <c r="X219" i="1"/>
  <c r="Y219" i="1" s="1"/>
  <c r="BG219" i="1"/>
  <c r="BH219" i="1" s="1"/>
  <c r="AW219" i="1"/>
  <c r="AX219" i="1" s="1"/>
  <c r="J187" i="1"/>
  <c r="J99" i="1"/>
  <c r="J34" i="24"/>
  <c r="J16" i="24"/>
  <c r="J21" i="24"/>
  <c r="X21" i="24" s="1"/>
  <c r="Y21" i="24" s="1"/>
  <c r="J75" i="1"/>
  <c r="J202" i="1"/>
  <c r="J224" i="1"/>
  <c r="J176" i="1"/>
  <c r="J87" i="1"/>
  <c r="J265" i="1"/>
  <c r="J191" i="1"/>
  <c r="J14" i="24"/>
  <c r="J228" i="1"/>
  <c r="X228" i="1" s="1"/>
  <c r="Y228" i="1" s="1"/>
  <c r="J32" i="24"/>
  <c r="J230" i="1"/>
  <c r="J12" i="24"/>
  <c r="J95" i="1"/>
  <c r="J13" i="24"/>
  <c r="J113" i="1"/>
  <c r="J19" i="1"/>
  <c r="J281" i="1"/>
  <c r="J179" i="1"/>
  <c r="J16" i="1"/>
  <c r="J203" i="1"/>
  <c r="J220" i="1"/>
  <c r="J49" i="1"/>
  <c r="J188" i="1"/>
  <c r="AM16" i="24" l="1"/>
  <c r="AN16" i="24" s="1"/>
  <c r="X16" i="24"/>
  <c r="Y16" i="24" s="1"/>
  <c r="BG16" i="24"/>
  <c r="BH16" i="24" s="1"/>
  <c r="AW16" i="24"/>
  <c r="AX16" i="24" s="1"/>
  <c r="X203" i="1"/>
  <c r="Y203" i="1" s="1"/>
  <c r="BG203" i="1"/>
  <c r="BH203" i="1" s="1"/>
  <c r="N203" i="1"/>
  <c r="O203" i="1" s="1"/>
  <c r="AW203" i="1"/>
  <c r="AX203" i="1" s="1"/>
  <c r="N176" i="1"/>
  <c r="O176" i="1" s="1"/>
  <c r="BG176" i="1"/>
  <c r="BH176" i="1" s="1"/>
  <c r="AW176" i="1"/>
  <c r="AX176" i="1" s="1"/>
  <c r="AM176" i="1"/>
  <c r="AN176" i="1" s="1"/>
  <c r="X176" i="1"/>
  <c r="Y176" i="1" s="1"/>
  <c r="BG188" i="1"/>
  <c r="BH188" i="1" s="1"/>
  <c r="X188" i="1"/>
  <c r="Y188" i="1" s="1"/>
  <c r="N188" i="1"/>
  <c r="O188" i="1" s="1"/>
  <c r="AW188" i="1"/>
  <c r="AX188" i="1" s="1"/>
  <c r="AW113" i="1"/>
  <c r="AX113" i="1" s="1"/>
  <c r="AH113" i="1"/>
  <c r="AI113" i="1" s="1"/>
  <c r="BB113" i="1"/>
  <c r="BC113" i="1" s="1"/>
  <c r="AM113" i="1"/>
  <c r="AN113" i="1" s="1"/>
  <c r="X113" i="1"/>
  <c r="Y113" i="1" s="1"/>
  <c r="N113" i="1"/>
  <c r="O113" i="1" s="1"/>
  <c r="AR230" i="1"/>
  <c r="AS230" i="1" s="1"/>
  <c r="N230" i="1"/>
  <c r="O230" i="1" s="1"/>
  <c r="AW230" i="1"/>
  <c r="AX230" i="1" s="1"/>
  <c r="AM230" i="1"/>
  <c r="AN230" i="1" s="1"/>
  <c r="X230" i="1"/>
  <c r="Y230" i="1" s="1"/>
  <c r="BG230" i="1"/>
  <c r="BH230" i="1" s="1"/>
  <c r="BG224" i="1"/>
  <c r="BH224" i="1" s="1"/>
  <c r="X224" i="1"/>
  <c r="Y224" i="1" s="1"/>
  <c r="AW224" i="1"/>
  <c r="AX224" i="1" s="1"/>
  <c r="AW179" i="1"/>
  <c r="AX179" i="1" s="1"/>
  <c r="BG179" i="1"/>
  <c r="BH179" i="1" s="1"/>
  <c r="AR179" i="1"/>
  <c r="AS179" i="1" s="1"/>
  <c r="AM179" i="1"/>
  <c r="AN179" i="1" s="1"/>
  <c r="X179" i="1"/>
  <c r="Y179" i="1" s="1"/>
  <c r="AW220" i="1"/>
  <c r="AX220" i="1" s="1"/>
  <c r="BG220" i="1"/>
  <c r="BH220" i="1" s="1"/>
  <c r="AM220" i="1"/>
  <c r="AN220" i="1" s="1"/>
  <c r="X220" i="1"/>
  <c r="Y220" i="1" s="1"/>
  <c r="AR220" i="1"/>
  <c r="AS220" i="1" s="1"/>
  <c r="N220" i="1"/>
  <c r="O220" i="1" s="1"/>
  <c r="N95" i="1"/>
  <c r="O95" i="1" s="1"/>
  <c r="BG95" i="1"/>
  <c r="BH95" i="1" s="1"/>
  <c r="X95" i="1"/>
  <c r="Y95" i="1" s="1"/>
  <c r="AM95" i="1"/>
  <c r="AN95" i="1" s="1"/>
  <c r="AM75" i="1"/>
  <c r="AN75" i="1" s="1"/>
  <c r="BG75" i="1"/>
  <c r="BH75" i="1" s="1"/>
  <c r="AR75" i="1"/>
  <c r="AS75" i="1" s="1"/>
  <c r="X75" i="1"/>
  <c r="Y75" i="1" s="1"/>
  <c r="AW75" i="1"/>
  <c r="AX75" i="1" s="1"/>
  <c r="N99" i="1"/>
  <c r="O99" i="1" s="1"/>
  <c r="AM99" i="1"/>
  <c r="AN99" i="1" s="1"/>
  <c r="BG99" i="1"/>
  <c r="BH99" i="1" s="1"/>
  <c r="X99" i="1"/>
  <c r="Y99" i="1" s="1"/>
  <c r="J28" i="24"/>
  <c r="J8" i="24"/>
  <c r="J38" i="24"/>
  <c r="X38" i="24" s="1"/>
  <c r="Y38" i="24" s="1"/>
  <c r="BG28" i="24" l="1"/>
  <c r="BH28" i="24" s="1"/>
  <c r="N28" i="24"/>
  <c r="O28" i="24" s="1"/>
  <c r="AW28" i="24"/>
  <c r="AX28" i="24" s="1"/>
  <c r="AH28" i="24"/>
  <c r="AI28" i="24" s="1"/>
  <c r="BB28" i="24"/>
  <c r="BC28" i="24" s="1"/>
  <c r="X28" i="24"/>
  <c r="Y28" i="24" s="1"/>
  <c r="AM28" i="24"/>
  <c r="AN28" i="24" s="1"/>
  <c r="J279" i="1"/>
  <c r="J280" i="1"/>
  <c r="J156" i="1" l="1"/>
  <c r="BG156" i="1" l="1"/>
  <c r="BH156" i="1" s="1"/>
  <c r="AR156" i="1"/>
  <c r="AS156" i="1" s="1"/>
  <c r="N156" i="1"/>
  <c r="O156" i="1" s="1"/>
  <c r="AW156" i="1"/>
  <c r="AX156" i="1" s="1"/>
  <c r="X156" i="1"/>
  <c r="Y156" i="1" s="1"/>
  <c r="J199" i="1"/>
  <c r="J209" i="1"/>
  <c r="BG209" i="1" s="1"/>
  <c r="BH209" i="1" s="1"/>
  <c r="J201" i="1"/>
  <c r="J262" i="1"/>
  <c r="J211" i="1"/>
  <c r="BG211" i="1" s="1"/>
  <c r="BH211" i="1" s="1"/>
  <c r="J82" i="1"/>
  <c r="J80" i="1"/>
  <c r="J273" i="1"/>
  <c r="J108" i="1"/>
  <c r="BB108" i="1" l="1"/>
  <c r="BC108" i="1" s="1"/>
  <c r="AM108" i="1"/>
  <c r="AN108" i="1" s="1"/>
  <c r="X108" i="1"/>
  <c r="Y108" i="1" s="1"/>
  <c r="N108" i="1"/>
  <c r="O108" i="1" s="1"/>
  <c r="BG108" i="1"/>
  <c r="BH108" i="1" s="1"/>
  <c r="AW108" i="1"/>
  <c r="AX108" i="1" s="1"/>
  <c r="X80" i="1"/>
  <c r="Y80" i="1" s="1"/>
  <c r="N80" i="1"/>
  <c r="O80" i="1" s="1"/>
  <c r="BB201" i="1"/>
  <c r="BC201" i="1" s="1"/>
  <c r="BG201" i="1"/>
  <c r="BH201" i="1" s="1"/>
  <c r="X82" i="1"/>
  <c r="Y82" i="1" s="1"/>
  <c r="N82" i="1"/>
  <c r="O82" i="1" s="1"/>
  <c r="BB199" i="1"/>
  <c r="BC199" i="1" s="1"/>
  <c r="BG199" i="1"/>
  <c r="BH199" i="1" s="1"/>
  <c r="AR262" i="1"/>
  <c r="AS262" i="1" s="1"/>
  <c r="AH262" i="1"/>
  <c r="AI262" i="1" s="1"/>
  <c r="BB262" i="1"/>
  <c r="BC262" i="1" s="1"/>
  <c r="AM262" i="1"/>
  <c r="AN262" i="1" s="1"/>
  <c r="AW262" i="1"/>
  <c r="AX262" i="1" s="1"/>
  <c r="BG262" i="1"/>
  <c r="BH262" i="1" s="1"/>
  <c r="J43" i="1"/>
  <c r="J63" i="1"/>
  <c r="J240" i="1"/>
  <c r="J74" i="1"/>
  <c r="J258" i="1"/>
  <c r="J183" i="1"/>
  <c r="J107" i="1"/>
  <c r="J256" i="1"/>
  <c r="J19" i="24"/>
  <c r="J271" i="1"/>
  <c r="J180" i="1"/>
  <c r="J126" i="1"/>
  <c r="J182" i="1"/>
  <c r="J37" i="24"/>
  <c r="J30" i="24"/>
  <c r="J24" i="24"/>
  <c r="J255" i="1"/>
  <c r="J36" i="24"/>
  <c r="J155" i="1"/>
  <c r="J270" i="1"/>
  <c r="J267" i="1"/>
  <c r="J17" i="24"/>
  <c r="J248" i="1"/>
  <c r="J274" i="1"/>
  <c r="J253" i="1"/>
  <c r="J259" i="1"/>
  <c r="J31" i="24"/>
  <c r="J46" i="1"/>
  <c r="N46" i="1" s="1"/>
  <c r="O46" i="1" s="1"/>
  <c r="J102" i="1"/>
  <c r="J60" i="1"/>
  <c r="BB37" i="24" l="1"/>
  <c r="BC37" i="24" s="1"/>
  <c r="AM37" i="24"/>
  <c r="AN37" i="24" s="1"/>
  <c r="N37" i="24"/>
  <c r="O37" i="24" s="1"/>
  <c r="BG37" i="24"/>
  <c r="BH37" i="24" s="1"/>
  <c r="AW37" i="24"/>
  <c r="AX37" i="24" s="1"/>
  <c r="AH37" i="24"/>
  <c r="AI37" i="24" s="1"/>
  <c r="X37" i="24"/>
  <c r="Y37" i="24" s="1"/>
  <c r="AW19" i="24"/>
  <c r="AX19" i="24" s="1"/>
  <c r="AM19" i="24"/>
  <c r="AN19" i="24" s="1"/>
  <c r="X19" i="24"/>
  <c r="Y19" i="24" s="1"/>
  <c r="BG19" i="24"/>
  <c r="BH19" i="24" s="1"/>
  <c r="AM24" i="24"/>
  <c r="AN24" i="24" s="1"/>
  <c r="X24" i="24"/>
  <c r="Y24" i="24" s="1"/>
  <c r="BB24" i="24"/>
  <c r="BC24" i="24" s="1"/>
  <c r="AH24" i="24"/>
  <c r="AI24" i="24" s="1"/>
  <c r="AW24" i="24"/>
  <c r="AX24" i="24" s="1"/>
  <c r="N24" i="24"/>
  <c r="O24" i="24" s="1"/>
  <c r="BG24" i="24"/>
  <c r="BH24" i="24" s="1"/>
  <c r="BB31" i="24"/>
  <c r="BC31" i="24" s="1"/>
  <c r="AM31" i="24"/>
  <c r="AN31" i="24" s="1"/>
  <c r="N31" i="24"/>
  <c r="O31" i="24" s="1"/>
  <c r="AH31" i="24"/>
  <c r="AI31" i="24" s="1"/>
  <c r="X31" i="24"/>
  <c r="Y31" i="24" s="1"/>
  <c r="BG31" i="24"/>
  <c r="BH31" i="24" s="1"/>
  <c r="AW31" i="24"/>
  <c r="AX31" i="24" s="1"/>
  <c r="BB30" i="24"/>
  <c r="BC30" i="24" s="1"/>
  <c r="N30" i="24"/>
  <c r="O30" i="24" s="1"/>
  <c r="AH30" i="24"/>
  <c r="AI30" i="24" s="1"/>
  <c r="BG30" i="24"/>
  <c r="BH30" i="24" s="1"/>
  <c r="AM30" i="24"/>
  <c r="AN30" i="24" s="1"/>
  <c r="AW30" i="24"/>
  <c r="AX30" i="24" s="1"/>
  <c r="X30" i="24"/>
  <c r="Y30" i="24" s="1"/>
  <c r="AW126" i="1"/>
  <c r="AX126" i="1" s="1"/>
  <c r="AM126" i="1"/>
  <c r="AN126" i="1" s="1"/>
  <c r="X126" i="1"/>
  <c r="Y126" i="1" s="1"/>
  <c r="AW256" i="1"/>
  <c r="AX256" i="1" s="1"/>
  <c r="AM256" i="1"/>
  <c r="AN256" i="1" s="1"/>
  <c r="AM74" i="1"/>
  <c r="AN74" i="1" s="1"/>
  <c r="X74" i="1"/>
  <c r="Y74" i="1" s="1"/>
  <c r="BG74" i="1"/>
  <c r="BH74" i="1" s="1"/>
  <c r="AW74" i="1"/>
  <c r="AX74" i="1" s="1"/>
  <c r="AR74" i="1"/>
  <c r="AS74" i="1" s="1"/>
  <c r="BB248" i="1"/>
  <c r="BC248" i="1" s="1"/>
  <c r="AW248" i="1"/>
  <c r="AX248" i="1" s="1"/>
  <c r="BG248" i="1"/>
  <c r="BH248" i="1" s="1"/>
  <c r="AM248" i="1"/>
  <c r="AN248" i="1" s="1"/>
  <c r="X155" i="1"/>
  <c r="Y155" i="1" s="1"/>
  <c r="AR155" i="1"/>
  <c r="AS155" i="1" s="1"/>
  <c r="N155" i="1"/>
  <c r="O155" i="1" s="1"/>
  <c r="BG155" i="1"/>
  <c r="BH155" i="1" s="1"/>
  <c r="AW155" i="1"/>
  <c r="AX155" i="1" s="1"/>
  <c r="X180" i="1"/>
  <c r="Y180" i="1" s="1"/>
  <c r="BG180" i="1"/>
  <c r="BH180" i="1" s="1"/>
  <c r="AW180" i="1"/>
  <c r="AX180" i="1" s="1"/>
  <c r="AM107" i="1"/>
  <c r="AN107" i="1" s="1"/>
  <c r="X107" i="1"/>
  <c r="Y107" i="1" s="1"/>
  <c r="BB107" i="1"/>
  <c r="BC107" i="1" s="1"/>
  <c r="N107" i="1"/>
  <c r="O107" i="1" s="1"/>
  <c r="BG107" i="1"/>
  <c r="BH107" i="1" s="1"/>
  <c r="AW107" i="1"/>
  <c r="AX107" i="1" s="1"/>
  <c r="BG240" i="1"/>
  <c r="BH240" i="1" s="1"/>
  <c r="AW240" i="1"/>
  <c r="AX240" i="1" s="1"/>
  <c r="BB240" i="1"/>
  <c r="BC240" i="1" s="1"/>
  <c r="N240" i="1"/>
  <c r="O240" i="1" s="1"/>
  <c r="AM240" i="1"/>
  <c r="AN240" i="1" s="1"/>
  <c r="X240" i="1"/>
  <c r="Y240" i="1" s="1"/>
  <c r="AM259" i="1"/>
  <c r="AN259" i="1" s="1"/>
  <c r="X259" i="1"/>
  <c r="Y259" i="1" s="1"/>
  <c r="AW259" i="1"/>
  <c r="AX259" i="1" s="1"/>
  <c r="AR259" i="1"/>
  <c r="AS259" i="1" s="1"/>
  <c r="BG259" i="1"/>
  <c r="BH259" i="1" s="1"/>
  <c r="BG183" i="1"/>
  <c r="BH183" i="1" s="1"/>
  <c r="X183" i="1"/>
  <c r="Y183" i="1" s="1"/>
  <c r="AW183" i="1"/>
  <c r="AX183" i="1" s="1"/>
  <c r="X63" i="1"/>
  <c r="Y63" i="1" s="1"/>
  <c r="N63" i="1"/>
  <c r="O63" i="1" s="1"/>
  <c r="AR253" i="1"/>
  <c r="AS253" i="1" s="1"/>
  <c r="BB253" i="1"/>
  <c r="BC253" i="1" s="1"/>
  <c r="AH253" i="1"/>
  <c r="AI253" i="1" s="1"/>
  <c r="AM267" i="1"/>
  <c r="AN267" i="1" s="1"/>
  <c r="BG267" i="1"/>
  <c r="BH267" i="1" s="1"/>
  <c r="AW267" i="1"/>
  <c r="AX267" i="1" s="1"/>
  <c r="BG255" i="1"/>
  <c r="BH255" i="1" s="1"/>
  <c r="AW255" i="1"/>
  <c r="AX255" i="1" s="1"/>
  <c r="AH255" i="1"/>
  <c r="AI255" i="1" s="1"/>
  <c r="X255" i="1"/>
  <c r="Y255" i="1" s="1"/>
  <c r="AM255" i="1"/>
  <c r="AN255" i="1" s="1"/>
  <c r="X182" i="1"/>
  <c r="Y182" i="1" s="1"/>
  <c r="BG182" i="1"/>
  <c r="BH182" i="1" s="1"/>
  <c r="AW182" i="1"/>
  <c r="AX182" i="1" s="1"/>
  <c r="BG258" i="1"/>
  <c r="BH258" i="1" s="1"/>
  <c r="AR258" i="1"/>
  <c r="AS258" i="1" s="1"/>
  <c r="AM258" i="1"/>
  <c r="AN258" i="1" s="1"/>
  <c r="X258" i="1"/>
  <c r="Y258" i="1" s="1"/>
  <c r="AW258" i="1"/>
  <c r="AX258" i="1" s="1"/>
  <c r="BG43" i="1"/>
  <c r="BH43" i="1" s="1"/>
  <c r="AW43" i="1"/>
  <c r="AX43" i="1" s="1"/>
  <c r="AM43" i="1"/>
  <c r="AN43" i="1" s="1"/>
  <c r="X43" i="1"/>
  <c r="Y43" i="1" s="1"/>
  <c r="AR43" i="1"/>
  <c r="AS43" i="1" s="1"/>
  <c r="N43" i="1"/>
  <c r="O43" i="1" s="1"/>
  <c r="J104" i="1"/>
  <c r="J205" i="1"/>
  <c r="X205" i="1" s="1"/>
  <c r="Y205" i="1" s="1"/>
  <c r="J38" i="1"/>
  <c r="J15" i="24"/>
  <c r="J105" i="1"/>
  <c r="J213" i="1"/>
  <c r="J260" i="1"/>
  <c r="J237" i="1"/>
  <c r="J238" i="1"/>
  <c r="J268" i="1"/>
  <c r="J261" i="1"/>
  <c r="J210" i="1"/>
  <c r="J275" i="1"/>
  <c r="J125" i="1"/>
  <c r="J61" i="1"/>
  <c r="J206" i="1"/>
  <c r="J17" i="1"/>
  <c r="J22" i="1"/>
  <c r="J178" i="1"/>
  <c r="J217" i="1"/>
  <c r="J218" i="1"/>
  <c r="J25" i="24"/>
  <c r="J272" i="1"/>
  <c r="J264" i="1"/>
  <c r="J223" i="1"/>
  <c r="J27" i="24"/>
  <c r="J35" i="24"/>
  <c r="J45" i="1"/>
  <c r="N45" i="1" s="1"/>
  <c r="O45" i="1" s="1"/>
  <c r="J103" i="1"/>
  <c r="BG15" i="24" l="1"/>
  <c r="BH15" i="24" s="1"/>
  <c r="AW15" i="24"/>
  <c r="AX15" i="24" s="1"/>
  <c r="AM15" i="24"/>
  <c r="AN15" i="24" s="1"/>
  <c r="X15" i="24"/>
  <c r="Y15" i="24" s="1"/>
  <c r="AR15" i="24"/>
  <c r="AS15" i="24" s="1"/>
  <c r="BB15" i="24"/>
  <c r="BC15" i="24" s="1"/>
  <c r="BG35" i="24"/>
  <c r="BH35" i="24" s="1"/>
  <c r="AH35" i="24"/>
  <c r="AI35" i="24" s="1"/>
  <c r="AW35" i="24"/>
  <c r="AX35" i="24" s="1"/>
  <c r="X35" i="24"/>
  <c r="Y35" i="24" s="1"/>
  <c r="BB35" i="24"/>
  <c r="BC35" i="24" s="1"/>
  <c r="AM35" i="24"/>
  <c r="AN35" i="24" s="1"/>
  <c r="N35" i="24"/>
  <c r="O35" i="24" s="1"/>
  <c r="X223" i="1"/>
  <c r="Y223" i="1" s="1"/>
  <c r="BG223" i="1"/>
  <c r="BH223" i="1" s="1"/>
  <c r="AW223" i="1"/>
  <c r="AX223" i="1" s="1"/>
  <c r="AM105" i="1"/>
  <c r="AN105" i="1" s="1"/>
  <c r="BG105" i="1"/>
  <c r="BH105" i="1" s="1"/>
  <c r="AH105" i="1"/>
  <c r="AI105" i="1" s="1"/>
  <c r="X105" i="1"/>
  <c r="Y105" i="1" s="1"/>
  <c r="AW105" i="1"/>
  <c r="AX105" i="1" s="1"/>
  <c r="AW178" i="1"/>
  <c r="AX178" i="1" s="1"/>
  <c r="BG178" i="1"/>
  <c r="BH178" i="1" s="1"/>
  <c r="AM178" i="1"/>
  <c r="AN178" i="1" s="1"/>
  <c r="X178" i="1"/>
  <c r="Y178" i="1" s="1"/>
  <c r="N178" i="1"/>
  <c r="O178" i="1" s="1"/>
  <c r="N61" i="1"/>
  <c r="O61" i="1" s="1"/>
  <c r="X61" i="1"/>
  <c r="Y61" i="1" s="1"/>
  <c r="BG260" i="1"/>
  <c r="BH260" i="1" s="1"/>
  <c r="AW260" i="1"/>
  <c r="AX260" i="1" s="1"/>
  <c r="BB260" i="1"/>
  <c r="BC260" i="1" s="1"/>
  <c r="AR260" i="1"/>
  <c r="AS260" i="1" s="1"/>
  <c r="AH260" i="1"/>
  <c r="AI260" i="1" s="1"/>
  <c r="AM260" i="1"/>
  <c r="AN260" i="1" s="1"/>
  <c r="AR38" i="1"/>
  <c r="AS38" i="1" s="1"/>
  <c r="BG38" i="1"/>
  <c r="BH38" i="1" s="1"/>
  <c r="AM38" i="1"/>
  <c r="AN38" i="1" s="1"/>
  <c r="X38" i="1"/>
  <c r="Y38" i="1" s="1"/>
  <c r="AW38" i="1"/>
  <c r="AX38" i="1" s="1"/>
  <c r="AW22" i="1"/>
  <c r="AX22" i="1" s="1"/>
  <c r="AM22" i="1"/>
  <c r="AN22" i="1" s="1"/>
  <c r="X22" i="1"/>
  <c r="Y22" i="1" s="1"/>
  <c r="BG22" i="1"/>
  <c r="BH22" i="1" s="1"/>
  <c r="AW125" i="1"/>
  <c r="AX125" i="1" s="1"/>
  <c r="AM125" i="1"/>
  <c r="AN125" i="1" s="1"/>
  <c r="X125" i="1"/>
  <c r="Y125" i="1" s="1"/>
  <c r="BG268" i="1"/>
  <c r="BH268" i="1" s="1"/>
  <c r="AW268" i="1"/>
  <c r="AX268" i="1" s="1"/>
  <c r="AM268" i="1"/>
  <c r="AN268" i="1" s="1"/>
  <c r="BG213" i="1"/>
  <c r="BH213" i="1" s="1"/>
  <c r="BB213" i="1"/>
  <c r="BC213" i="1" s="1"/>
  <c r="AW238" i="1"/>
  <c r="AX238" i="1" s="1"/>
  <c r="BG238" i="1"/>
  <c r="BH238" i="1" s="1"/>
  <c r="N238" i="1"/>
  <c r="O238" i="1" s="1"/>
  <c r="AM238" i="1"/>
  <c r="AN238" i="1" s="1"/>
  <c r="X238" i="1"/>
  <c r="Y238" i="1" s="1"/>
  <c r="BB238" i="1"/>
  <c r="BC238" i="1" s="1"/>
  <c r="AW104" i="1"/>
  <c r="AX104" i="1" s="1"/>
  <c r="X104" i="1"/>
  <c r="Y104" i="1" s="1"/>
  <c r="AM104" i="1"/>
  <c r="AN104" i="1" s="1"/>
  <c r="BG104" i="1"/>
  <c r="BH104" i="1" s="1"/>
  <c r="AH104" i="1"/>
  <c r="AI104" i="1" s="1"/>
  <c r="BG264" i="1"/>
  <c r="BH264" i="1" s="1"/>
  <c r="X264" i="1"/>
  <c r="Y264" i="1" s="1"/>
  <c r="AW264" i="1"/>
  <c r="AX264" i="1" s="1"/>
  <c r="AM264" i="1"/>
  <c r="AN264" i="1" s="1"/>
  <c r="N206" i="1"/>
  <c r="O206" i="1" s="1"/>
  <c r="AW206" i="1"/>
  <c r="AX206" i="1" s="1"/>
  <c r="AM206" i="1"/>
  <c r="AN206" i="1" s="1"/>
  <c r="AR206" i="1"/>
  <c r="AS206" i="1" s="1"/>
  <c r="AR210" i="1"/>
  <c r="AS210" i="1" s="1"/>
  <c r="AM210" i="1"/>
  <c r="AN210" i="1" s="1"/>
  <c r="AW210" i="1"/>
  <c r="AX210" i="1" s="1"/>
  <c r="N210" i="1"/>
  <c r="O210" i="1" s="1"/>
  <c r="BG237" i="1"/>
  <c r="BH237" i="1" s="1"/>
  <c r="AW237" i="1"/>
  <c r="AX237" i="1" s="1"/>
  <c r="AM237" i="1"/>
  <c r="AN237" i="1" s="1"/>
  <c r="X237" i="1"/>
  <c r="Y237" i="1" s="1"/>
  <c r="N237" i="1"/>
  <c r="O237" i="1" s="1"/>
  <c r="BB237" i="1"/>
  <c r="BC237" i="1" s="1"/>
  <c r="J189" i="1"/>
  <c r="X189" i="1" s="1"/>
  <c r="Y189" i="1" s="1"/>
  <c r="J18" i="1"/>
  <c r="J233" i="1"/>
  <c r="J23" i="24"/>
  <c r="J266" i="1"/>
  <c r="J64" i="1"/>
  <c r="J247" i="1"/>
  <c r="J26" i="24"/>
  <c r="J239" i="1"/>
  <c r="J29" i="24"/>
  <c r="J269" i="1"/>
  <c r="J241" i="1"/>
  <c r="J117" i="1"/>
  <c r="BG26" i="24" l="1"/>
  <c r="BH26" i="24" s="1"/>
  <c r="AW26" i="24"/>
  <c r="AX26" i="24" s="1"/>
  <c r="AM26" i="24"/>
  <c r="AN26" i="24" s="1"/>
  <c r="X26" i="24"/>
  <c r="Y26" i="24" s="1"/>
  <c r="AH26" i="24"/>
  <c r="AI26" i="24" s="1"/>
  <c r="BB26" i="24"/>
  <c r="BC26" i="24" s="1"/>
  <c r="N26" i="24"/>
  <c r="O26" i="24" s="1"/>
  <c r="BG23" i="24"/>
  <c r="BH23" i="24" s="1"/>
  <c r="AH23" i="24"/>
  <c r="AI23" i="24" s="1"/>
  <c r="AW23" i="24"/>
  <c r="AX23" i="24" s="1"/>
  <c r="X23" i="24"/>
  <c r="Y23" i="24" s="1"/>
  <c r="BB23" i="24"/>
  <c r="BC23" i="24" s="1"/>
  <c r="N23" i="24"/>
  <c r="O23" i="24" s="1"/>
  <c r="AM23" i="24"/>
  <c r="AN23" i="24" s="1"/>
  <c r="BG247" i="1"/>
  <c r="BH247" i="1" s="1"/>
  <c r="AM247" i="1"/>
  <c r="AN247" i="1" s="1"/>
  <c r="AW247" i="1"/>
  <c r="AX247" i="1" s="1"/>
  <c r="BB247" i="1"/>
  <c r="BC247" i="1" s="1"/>
  <c r="X233" i="1"/>
  <c r="Y233" i="1" s="1"/>
  <c r="BG233" i="1"/>
  <c r="BH233" i="1" s="1"/>
  <c r="AW233" i="1"/>
  <c r="AX233" i="1" s="1"/>
  <c r="BB233" i="1"/>
  <c r="BC233" i="1" s="1"/>
  <c r="AR18" i="1"/>
  <c r="AS18" i="1" s="1"/>
  <c r="BG18" i="1"/>
  <c r="BH18" i="1" s="1"/>
  <c r="AM18" i="1"/>
  <c r="AN18" i="1" s="1"/>
  <c r="X18" i="1"/>
  <c r="Y18" i="1" s="1"/>
  <c r="AW18" i="1"/>
  <c r="AX18" i="1" s="1"/>
  <c r="N18" i="1"/>
  <c r="O18" i="1" s="1"/>
  <c r="N117" i="1"/>
  <c r="O117" i="1" s="1"/>
  <c r="X117" i="1"/>
  <c r="Y117" i="1" s="1"/>
  <c r="BB239" i="1"/>
  <c r="BC239" i="1" s="1"/>
  <c r="AM239" i="1"/>
  <c r="AN239" i="1" s="1"/>
  <c r="X239" i="1"/>
  <c r="Y239" i="1" s="1"/>
  <c r="BG239" i="1"/>
  <c r="BH239" i="1" s="1"/>
  <c r="AW239" i="1"/>
  <c r="AX239" i="1" s="1"/>
  <c r="N239" i="1"/>
  <c r="O239" i="1" s="1"/>
  <c r="AH266" i="1"/>
  <c r="AI266" i="1" s="1"/>
  <c r="AR266" i="1"/>
  <c r="AS266" i="1" s="1"/>
  <c r="BB266" i="1"/>
  <c r="BC266" i="1" s="1"/>
  <c r="AM241" i="1"/>
  <c r="AN241" i="1" s="1"/>
  <c r="X241" i="1"/>
  <c r="Y241" i="1" s="1"/>
  <c r="BB241" i="1"/>
  <c r="BC241" i="1" s="1"/>
  <c r="AW241" i="1"/>
  <c r="AX241" i="1" s="1"/>
  <c r="N241" i="1"/>
  <c r="O241" i="1" s="1"/>
  <c r="BG241" i="1"/>
  <c r="BH241" i="1" s="1"/>
  <c r="N64" i="1"/>
  <c r="O64" i="1" s="1"/>
  <c r="X64" i="1"/>
  <c r="Y64" i="1" s="1"/>
  <c r="J94" i="1"/>
  <c r="J93" i="1"/>
  <c r="J124" i="1" l="1"/>
  <c r="J152" i="1"/>
  <c r="J222" i="1"/>
  <c r="J221" i="1"/>
  <c r="J153" i="1"/>
  <c r="J76" i="1"/>
  <c r="J232" i="1"/>
  <c r="J154" i="1"/>
  <c r="J231" i="1"/>
  <c r="J120" i="1"/>
  <c r="N154" i="1" l="1"/>
  <c r="O154" i="1" s="1"/>
  <c r="AW154" i="1"/>
  <c r="AX154" i="1" s="1"/>
  <c r="AM154" i="1"/>
  <c r="AN154" i="1" s="1"/>
  <c r="X154" i="1"/>
  <c r="Y154" i="1" s="1"/>
  <c r="BB154" i="1"/>
  <c r="BC154" i="1" s="1"/>
  <c r="BB221" i="1"/>
  <c r="BC221" i="1" s="1"/>
  <c r="AM221" i="1"/>
  <c r="AN221" i="1" s="1"/>
  <c r="X221" i="1"/>
  <c r="Y221" i="1" s="1"/>
  <c r="AH221" i="1"/>
  <c r="AI221" i="1" s="1"/>
  <c r="AW221" i="1"/>
  <c r="AX221" i="1" s="1"/>
  <c r="BG221" i="1"/>
  <c r="BH221" i="1" s="1"/>
  <c r="BG232" i="1"/>
  <c r="BH232" i="1" s="1"/>
  <c r="AM232" i="1"/>
  <c r="AN232" i="1" s="1"/>
  <c r="X232" i="1"/>
  <c r="Y232" i="1" s="1"/>
  <c r="AW232" i="1"/>
  <c r="AX232" i="1" s="1"/>
  <c r="AH232" i="1"/>
  <c r="AI232" i="1" s="1"/>
  <c r="BB232" i="1"/>
  <c r="BC232" i="1" s="1"/>
  <c r="BG222" i="1"/>
  <c r="BH222" i="1" s="1"/>
  <c r="AW222" i="1"/>
  <c r="AX222" i="1" s="1"/>
  <c r="X222" i="1"/>
  <c r="Y222" i="1" s="1"/>
  <c r="AM222" i="1"/>
  <c r="AN222" i="1" s="1"/>
  <c r="BB222" i="1"/>
  <c r="BC222" i="1" s="1"/>
  <c r="AH222" i="1"/>
  <c r="AI222" i="1" s="1"/>
  <c r="AW120" i="1"/>
  <c r="AX120" i="1" s="1"/>
  <c r="AM120" i="1"/>
  <c r="AN120" i="1" s="1"/>
  <c r="N76" i="1"/>
  <c r="O76" i="1" s="1"/>
  <c r="X76" i="1"/>
  <c r="Y76" i="1" s="1"/>
  <c r="N152" i="1"/>
  <c r="O152" i="1" s="1"/>
  <c r="BB152" i="1"/>
  <c r="BC152" i="1" s="1"/>
  <c r="AW152" i="1"/>
  <c r="AX152" i="1" s="1"/>
  <c r="AM152" i="1"/>
  <c r="AN152" i="1" s="1"/>
  <c r="X152" i="1"/>
  <c r="Y152" i="1" s="1"/>
  <c r="BG231" i="1"/>
  <c r="BH231" i="1" s="1"/>
  <c r="AW231" i="1"/>
  <c r="AX231" i="1" s="1"/>
  <c r="AH231" i="1"/>
  <c r="AI231" i="1" s="1"/>
  <c r="BB231" i="1"/>
  <c r="BC231" i="1" s="1"/>
  <c r="X231" i="1"/>
  <c r="Y231" i="1" s="1"/>
  <c r="AM231" i="1"/>
  <c r="AN231" i="1" s="1"/>
  <c r="AM153" i="1"/>
  <c r="AN153" i="1" s="1"/>
  <c r="X153" i="1"/>
  <c r="Y153" i="1" s="1"/>
  <c r="AW153" i="1"/>
  <c r="AX153" i="1" s="1"/>
  <c r="BB153" i="1"/>
  <c r="BC153" i="1" s="1"/>
  <c r="N153" i="1"/>
  <c r="O153" i="1" s="1"/>
  <c r="AW124" i="1"/>
  <c r="AX124" i="1" s="1"/>
  <c r="AM124" i="1"/>
  <c r="AN124" i="1" s="1"/>
  <c r="X124" i="1"/>
  <c r="Y124" i="1" s="1"/>
  <c r="J73" i="1"/>
  <c r="J23" i="1"/>
  <c r="J167" i="1"/>
  <c r="J159" i="1"/>
  <c r="J12" i="1"/>
  <c r="J27" i="1"/>
  <c r="N27" i="1" s="1"/>
  <c r="O27" i="1" s="1"/>
  <c r="J40" i="1"/>
  <c r="J32" i="1"/>
  <c r="J51" i="1"/>
  <c r="J164" i="1"/>
  <c r="J100" i="1"/>
  <c r="J25" i="1"/>
  <c r="J39" i="1"/>
  <c r="J115" i="1"/>
  <c r="J162" i="1"/>
  <c r="J53" i="1"/>
  <c r="N53" i="1" s="1"/>
  <c r="O53" i="1" s="1"/>
  <c r="J72" i="1"/>
  <c r="J175" i="1"/>
  <c r="J57" i="1"/>
  <c r="J169" i="1"/>
  <c r="J136" i="1"/>
  <c r="J143" i="1"/>
  <c r="J140" i="1"/>
  <c r="J78" i="1"/>
  <c r="J58" i="1"/>
  <c r="J109" i="1"/>
  <c r="J168" i="1"/>
  <c r="J173" i="1"/>
  <c r="J33" i="1"/>
  <c r="J139" i="1"/>
  <c r="J119" i="1"/>
  <c r="J193" i="1"/>
  <c r="J41" i="1"/>
  <c r="J198" i="1"/>
  <c r="J141" i="1"/>
  <c r="J137" i="1"/>
  <c r="J186" i="1"/>
  <c r="J110" i="1"/>
  <c r="J171" i="1"/>
  <c r="J172" i="1"/>
  <c r="J50" i="1"/>
  <c r="AW198" i="1" l="1"/>
  <c r="AX198" i="1" s="1"/>
  <c r="X198" i="1"/>
  <c r="Y198" i="1" s="1"/>
  <c r="N198" i="1"/>
  <c r="O198" i="1" s="1"/>
  <c r="AM198" i="1"/>
  <c r="AN198" i="1" s="1"/>
  <c r="AW139" i="1"/>
  <c r="AX139" i="1" s="1"/>
  <c r="AM139" i="1"/>
  <c r="AN139" i="1" s="1"/>
  <c r="X139" i="1"/>
  <c r="Y139" i="1" s="1"/>
  <c r="BG139" i="1"/>
  <c r="BH139" i="1" s="1"/>
  <c r="AH109" i="1"/>
  <c r="AI109" i="1" s="1"/>
  <c r="BB109" i="1"/>
  <c r="BC109" i="1" s="1"/>
  <c r="N109" i="1"/>
  <c r="O109" i="1" s="1"/>
  <c r="AW109" i="1"/>
  <c r="AX109" i="1" s="1"/>
  <c r="X109" i="1"/>
  <c r="Y109" i="1" s="1"/>
  <c r="AM109" i="1"/>
  <c r="AN109" i="1" s="1"/>
  <c r="AW143" i="1"/>
  <c r="AX143" i="1" s="1"/>
  <c r="X143" i="1"/>
  <c r="Y143" i="1" s="1"/>
  <c r="BG143" i="1"/>
  <c r="BH143" i="1" s="1"/>
  <c r="AM143" i="1"/>
  <c r="AN143" i="1" s="1"/>
  <c r="AC175" i="1"/>
  <c r="AD175" i="1" s="1"/>
  <c r="S175" i="1"/>
  <c r="T175" i="1" s="1"/>
  <c r="BG175" i="1"/>
  <c r="BH175" i="1" s="1"/>
  <c r="AW175" i="1"/>
  <c r="AX175" i="1" s="1"/>
  <c r="AM175" i="1"/>
  <c r="AN175" i="1" s="1"/>
  <c r="N175" i="1"/>
  <c r="O175" i="1" s="1"/>
  <c r="AR175" i="1"/>
  <c r="AS175" i="1" s="1"/>
  <c r="AR115" i="1"/>
  <c r="AS115" i="1" s="1"/>
  <c r="AH115" i="1"/>
  <c r="AI115" i="1" s="1"/>
  <c r="X115" i="1"/>
  <c r="Y115" i="1" s="1"/>
  <c r="AM115" i="1"/>
  <c r="AN115" i="1" s="1"/>
  <c r="N115" i="1"/>
  <c r="O115" i="1" s="1"/>
  <c r="AW115" i="1"/>
  <c r="AX115" i="1" s="1"/>
  <c r="BG115" i="1"/>
  <c r="BH115" i="1" s="1"/>
  <c r="BB115" i="1"/>
  <c r="BC115" i="1" s="1"/>
  <c r="AM164" i="1"/>
  <c r="AN164" i="1" s="1"/>
  <c r="X164" i="1"/>
  <c r="Y164" i="1" s="1"/>
  <c r="BB164" i="1"/>
  <c r="BC164" i="1" s="1"/>
  <c r="AW164" i="1"/>
  <c r="AX164" i="1" s="1"/>
  <c r="BG164" i="1"/>
  <c r="BH164" i="1" s="1"/>
  <c r="AM23" i="1"/>
  <c r="AN23" i="1" s="1"/>
  <c r="BG23" i="1"/>
  <c r="BH23" i="1" s="1"/>
  <c r="AW23" i="1"/>
  <c r="AX23" i="1" s="1"/>
  <c r="X23" i="1"/>
  <c r="Y23" i="1" s="1"/>
  <c r="AW50" i="1"/>
  <c r="AX50" i="1" s="1"/>
  <c r="AR50" i="1"/>
  <c r="AS50" i="1" s="1"/>
  <c r="BG50" i="1"/>
  <c r="BH50" i="1" s="1"/>
  <c r="BG41" i="1"/>
  <c r="BH41" i="1" s="1"/>
  <c r="AW41" i="1"/>
  <c r="AX41" i="1" s="1"/>
  <c r="AM41" i="1"/>
  <c r="AN41" i="1" s="1"/>
  <c r="X41" i="1"/>
  <c r="Y41" i="1" s="1"/>
  <c r="AW33" i="1"/>
  <c r="AX33" i="1" s="1"/>
  <c r="AM33" i="1"/>
  <c r="AN33" i="1" s="1"/>
  <c r="X33" i="1"/>
  <c r="Y33" i="1" s="1"/>
  <c r="AR33" i="1"/>
  <c r="AS33" i="1" s="1"/>
  <c r="BG33" i="1"/>
  <c r="BH33" i="1" s="1"/>
  <c r="AW58" i="1"/>
  <c r="AX58" i="1" s="1"/>
  <c r="BG58" i="1"/>
  <c r="BH58" i="1" s="1"/>
  <c r="AM58" i="1"/>
  <c r="AN58" i="1" s="1"/>
  <c r="X58" i="1"/>
  <c r="Y58" i="1" s="1"/>
  <c r="AR58" i="1"/>
  <c r="AS58" i="1" s="1"/>
  <c r="AC136" i="1"/>
  <c r="AD136" i="1" s="1"/>
  <c r="N136" i="1"/>
  <c r="O136" i="1" s="1"/>
  <c r="AW136" i="1"/>
  <c r="AX136" i="1" s="1"/>
  <c r="AM136" i="1"/>
  <c r="AN136" i="1" s="1"/>
  <c r="BB136" i="1"/>
  <c r="BC136" i="1" s="1"/>
  <c r="AW72" i="1"/>
  <c r="AX72" i="1" s="1"/>
  <c r="BG72" i="1"/>
  <c r="BH72" i="1" s="1"/>
  <c r="AM72" i="1"/>
  <c r="AN72" i="1" s="1"/>
  <c r="X72" i="1"/>
  <c r="Y72" i="1" s="1"/>
  <c r="X39" i="1"/>
  <c r="Y39" i="1" s="1"/>
  <c r="AW39" i="1"/>
  <c r="AX39" i="1" s="1"/>
  <c r="AM39" i="1"/>
  <c r="AN39" i="1" s="1"/>
  <c r="BG39" i="1"/>
  <c r="BH39" i="1" s="1"/>
  <c r="BG51" i="1"/>
  <c r="BH51" i="1" s="1"/>
  <c r="AW51" i="1"/>
  <c r="AX51" i="1" s="1"/>
  <c r="AR51" i="1"/>
  <c r="AS51" i="1" s="1"/>
  <c r="BG12" i="1"/>
  <c r="BH12" i="1" s="1"/>
  <c r="AR12" i="1"/>
  <c r="AS12" i="1" s="1"/>
  <c r="AH12" i="1"/>
  <c r="AI12" i="1" s="1"/>
  <c r="N12" i="1"/>
  <c r="O12" i="1" s="1"/>
  <c r="AW12" i="1"/>
  <c r="AX12" i="1" s="1"/>
  <c r="AM12" i="1"/>
  <c r="AN12" i="1" s="1"/>
  <c r="X12" i="1"/>
  <c r="Y12" i="1" s="1"/>
  <c r="BG73" i="1"/>
  <c r="BH73" i="1" s="1"/>
  <c r="AW73" i="1"/>
  <c r="AX73" i="1" s="1"/>
  <c r="AM73" i="1"/>
  <c r="AN73" i="1" s="1"/>
  <c r="X73" i="1"/>
  <c r="Y73" i="1" s="1"/>
  <c r="N110" i="1"/>
  <c r="O110" i="1" s="1"/>
  <c r="BB110" i="1"/>
  <c r="BC110" i="1" s="1"/>
  <c r="AH110" i="1"/>
  <c r="AI110" i="1" s="1"/>
  <c r="AW110" i="1"/>
  <c r="AX110" i="1" s="1"/>
  <c r="X110" i="1"/>
  <c r="Y110" i="1" s="1"/>
  <c r="AM110" i="1"/>
  <c r="AN110" i="1" s="1"/>
  <c r="AM172" i="1"/>
  <c r="AN172" i="1" s="1"/>
  <c r="X172" i="1"/>
  <c r="Y172" i="1" s="1"/>
  <c r="AW172" i="1"/>
  <c r="AX172" i="1" s="1"/>
  <c r="BG172" i="1"/>
  <c r="BH172" i="1" s="1"/>
  <c r="AM137" i="1"/>
  <c r="AN137" i="1" s="1"/>
  <c r="AW137" i="1"/>
  <c r="AX137" i="1" s="1"/>
  <c r="X137" i="1"/>
  <c r="Y137" i="1" s="1"/>
  <c r="BG137" i="1"/>
  <c r="BH137" i="1" s="1"/>
  <c r="AW193" i="1"/>
  <c r="AX193" i="1" s="1"/>
  <c r="AM193" i="1"/>
  <c r="AN193" i="1" s="1"/>
  <c r="AR193" i="1"/>
  <c r="AS193" i="1" s="1"/>
  <c r="N193" i="1"/>
  <c r="O193" i="1" s="1"/>
  <c r="AW173" i="1"/>
  <c r="AX173" i="1" s="1"/>
  <c r="AM173" i="1"/>
  <c r="AN173" i="1" s="1"/>
  <c r="N173" i="1"/>
  <c r="O173" i="1" s="1"/>
  <c r="S173" i="1"/>
  <c r="T173" i="1" s="1"/>
  <c r="AR173" i="1"/>
  <c r="AS173" i="1" s="1"/>
  <c r="AC173" i="1"/>
  <c r="AD173" i="1" s="1"/>
  <c r="BG173" i="1"/>
  <c r="BH173" i="1" s="1"/>
  <c r="N78" i="1"/>
  <c r="O78" i="1" s="1"/>
  <c r="X78" i="1"/>
  <c r="Y78" i="1" s="1"/>
  <c r="BG169" i="1"/>
  <c r="BH169" i="1" s="1"/>
  <c r="AW169" i="1"/>
  <c r="AX169" i="1" s="1"/>
  <c r="AM169" i="1"/>
  <c r="AN169" i="1" s="1"/>
  <c r="X169" i="1"/>
  <c r="Y169" i="1" s="1"/>
  <c r="BG25" i="1"/>
  <c r="BH25" i="1" s="1"/>
  <c r="AM25" i="1"/>
  <c r="AN25" i="1" s="1"/>
  <c r="X25" i="1"/>
  <c r="Y25" i="1" s="1"/>
  <c r="AW25" i="1"/>
  <c r="AX25" i="1" s="1"/>
  <c r="BG32" i="1"/>
  <c r="BH32" i="1" s="1"/>
  <c r="AW32" i="1"/>
  <c r="AX32" i="1" s="1"/>
  <c r="AM32" i="1"/>
  <c r="AN32" i="1" s="1"/>
  <c r="X32" i="1"/>
  <c r="Y32" i="1" s="1"/>
  <c r="AR32" i="1"/>
  <c r="AS32" i="1" s="1"/>
  <c r="AC159" i="1"/>
  <c r="AD159" i="1" s="1"/>
  <c r="AW159" i="1"/>
  <c r="AX159" i="1" s="1"/>
  <c r="AM159" i="1"/>
  <c r="AN159" i="1" s="1"/>
  <c r="N159" i="1"/>
  <c r="O159" i="1" s="1"/>
  <c r="BG159" i="1"/>
  <c r="BH159" i="1" s="1"/>
  <c r="AM171" i="1"/>
  <c r="AN171" i="1" s="1"/>
  <c r="BG171" i="1"/>
  <c r="BH171" i="1" s="1"/>
  <c r="AW171" i="1"/>
  <c r="AX171" i="1" s="1"/>
  <c r="X171" i="1"/>
  <c r="Y171" i="1" s="1"/>
  <c r="AM141" i="1"/>
  <c r="AN141" i="1" s="1"/>
  <c r="X141" i="1"/>
  <c r="Y141" i="1" s="1"/>
  <c r="AW141" i="1"/>
  <c r="AX141" i="1" s="1"/>
  <c r="BG141" i="1"/>
  <c r="BH141" i="1" s="1"/>
  <c r="BB119" i="1"/>
  <c r="BC119" i="1" s="1"/>
  <c r="AM119" i="1"/>
  <c r="AN119" i="1" s="1"/>
  <c r="X119" i="1"/>
  <c r="Y119" i="1" s="1"/>
  <c r="BG119" i="1"/>
  <c r="BH119" i="1" s="1"/>
  <c r="AR119" i="1"/>
  <c r="AS119" i="1" s="1"/>
  <c r="AH119" i="1"/>
  <c r="AI119" i="1" s="1"/>
  <c r="AW119" i="1"/>
  <c r="AX119" i="1" s="1"/>
  <c r="N119" i="1"/>
  <c r="O119" i="1" s="1"/>
  <c r="AM168" i="1"/>
  <c r="AN168" i="1" s="1"/>
  <c r="X168" i="1"/>
  <c r="Y168" i="1" s="1"/>
  <c r="BG168" i="1"/>
  <c r="BH168" i="1" s="1"/>
  <c r="AW168" i="1"/>
  <c r="AX168" i="1" s="1"/>
  <c r="BG140" i="1"/>
  <c r="BH140" i="1" s="1"/>
  <c r="AW140" i="1"/>
  <c r="AX140" i="1" s="1"/>
  <c r="AM140" i="1"/>
  <c r="AN140" i="1" s="1"/>
  <c r="X140" i="1"/>
  <c r="Y140" i="1" s="1"/>
  <c r="AR57" i="1"/>
  <c r="AS57" i="1" s="1"/>
  <c r="BG57" i="1"/>
  <c r="BH57" i="1" s="1"/>
  <c r="AM57" i="1"/>
  <c r="AN57" i="1" s="1"/>
  <c r="X57" i="1"/>
  <c r="Y57" i="1" s="1"/>
  <c r="AW57" i="1"/>
  <c r="AX57" i="1" s="1"/>
  <c r="BG162" i="1"/>
  <c r="BH162" i="1" s="1"/>
  <c r="BB162" i="1"/>
  <c r="BC162" i="1" s="1"/>
  <c r="AW162" i="1"/>
  <c r="AX162" i="1" s="1"/>
  <c r="AM162" i="1"/>
  <c r="AN162" i="1" s="1"/>
  <c r="X162" i="1"/>
  <c r="Y162" i="1" s="1"/>
  <c r="BG100" i="1"/>
  <c r="BH100" i="1" s="1"/>
  <c r="AW100" i="1"/>
  <c r="AX100" i="1" s="1"/>
  <c r="AH100" i="1"/>
  <c r="AI100" i="1" s="1"/>
  <c r="AM100" i="1"/>
  <c r="AN100" i="1" s="1"/>
  <c r="X100" i="1"/>
  <c r="Y100" i="1" s="1"/>
  <c r="AM40" i="1"/>
  <c r="AN40" i="1" s="1"/>
  <c r="X40" i="1"/>
  <c r="Y40" i="1" s="1"/>
  <c r="N40" i="1"/>
  <c r="O40" i="1" s="1"/>
  <c r="AW40" i="1"/>
  <c r="AX40" i="1" s="1"/>
  <c r="BG40" i="1"/>
  <c r="BH40" i="1" s="1"/>
  <c r="AM167" i="1"/>
  <c r="AN167" i="1" s="1"/>
  <c r="BG167" i="1"/>
  <c r="BH167" i="1" s="1"/>
  <c r="AW167" i="1"/>
  <c r="AX167" i="1" s="1"/>
  <c r="X167" i="1"/>
  <c r="Y167" i="1" s="1"/>
  <c r="J174" i="1"/>
  <c r="J29" i="1"/>
  <c r="N29" i="1" s="1"/>
  <c r="O29" i="1" s="1"/>
  <c r="J90" i="1"/>
  <c r="J212" i="1"/>
  <c r="J161" i="1"/>
  <c r="J135" i="1"/>
  <c r="J8" i="1"/>
  <c r="J145" i="1"/>
  <c r="J163" i="1"/>
  <c r="J91" i="1"/>
  <c r="J200" i="1"/>
  <c r="J101" i="1"/>
  <c r="J34" i="1"/>
  <c r="J146" i="1"/>
  <c r="J142" i="1"/>
  <c r="J147" i="1"/>
  <c r="J86" i="1"/>
  <c r="J166" i="1"/>
  <c r="J121" i="1"/>
  <c r="J158" i="1"/>
  <c r="J55" i="1"/>
  <c r="N55" i="1" s="1"/>
  <c r="O55" i="1" s="1"/>
  <c r="J214" i="1"/>
  <c r="J170" i="1"/>
  <c r="J89" i="1"/>
  <c r="J96" i="1"/>
  <c r="J160" i="1"/>
  <c r="AM121" i="1" l="1"/>
  <c r="AN121" i="1" s="1"/>
  <c r="AW121" i="1"/>
  <c r="AX121" i="1" s="1"/>
  <c r="AW200" i="1"/>
  <c r="AX200" i="1" s="1"/>
  <c r="X200" i="1"/>
  <c r="Y200" i="1" s="1"/>
  <c r="N200" i="1"/>
  <c r="O200" i="1" s="1"/>
  <c r="AM200" i="1"/>
  <c r="AN200" i="1" s="1"/>
  <c r="BG90" i="1"/>
  <c r="BH90" i="1" s="1"/>
  <c r="X90" i="1"/>
  <c r="Y90" i="1" s="1"/>
  <c r="AW90" i="1"/>
  <c r="AX90" i="1" s="1"/>
  <c r="AM90" i="1"/>
  <c r="AN90" i="1" s="1"/>
  <c r="AW160" i="1"/>
  <c r="AX160" i="1" s="1"/>
  <c r="AC160" i="1"/>
  <c r="AD160" i="1" s="1"/>
  <c r="N160" i="1"/>
  <c r="O160" i="1" s="1"/>
  <c r="BG160" i="1"/>
  <c r="BH160" i="1" s="1"/>
  <c r="AM160" i="1"/>
  <c r="AN160" i="1" s="1"/>
  <c r="N214" i="1"/>
  <c r="O214" i="1" s="1"/>
  <c r="AM214" i="1"/>
  <c r="AN214" i="1" s="1"/>
  <c r="AW214" i="1"/>
  <c r="AX214" i="1" s="1"/>
  <c r="X214" i="1"/>
  <c r="Y214" i="1" s="1"/>
  <c r="AW146" i="1"/>
  <c r="AX146" i="1" s="1"/>
  <c r="BG146" i="1"/>
  <c r="BH146" i="1" s="1"/>
  <c r="AM146" i="1"/>
  <c r="AN146" i="1" s="1"/>
  <c r="X146" i="1"/>
  <c r="Y146" i="1" s="1"/>
  <c r="X91" i="1"/>
  <c r="Y91" i="1" s="1"/>
  <c r="BG91" i="1"/>
  <c r="BH91" i="1" s="1"/>
  <c r="AW91" i="1"/>
  <c r="AX91" i="1" s="1"/>
  <c r="AM91" i="1"/>
  <c r="AN91" i="1" s="1"/>
  <c r="AW96" i="1"/>
  <c r="AX96" i="1" s="1"/>
  <c r="AM96" i="1"/>
  <c r="AN96" i="1" s="1"/>
  <c r="X96" i="1"/>
  <c r="Y96" i="1" s="1"/>
  <c r="N96" i="1"/>
  <c r="O96" i="1" s="1"/>
  <c r="BG96" i="1"/>
  <c r="BH96" i="1" s="1"/>
  <c r="AR96" i="1"/>
  <c r="AS96" i="1" s="1"/>
  <c r="BG86" i="1"/>
  <c r="BH86" i="1" s="1"/>
  <c r="X86" i="1"/>
  <c r="Y86" i="1" s="1"/>
  <c r="AW86" i="1"/>
  <c r="AX86" i="1" s="1"/>
  <c r="AM86" i="1"/>
  <c r="AN86" i="1" s="1"/>
  <c r="AH34" i="1"/>
  <c r="AI34" i="1" s="1"/>
  <c r="N34" i="1"/>
  <c r="O34" i="1" s="1"/>
  <c r="AR34" i="1"/>
  <c r="AS34" i="1" s="1"/>
  <c r="BG163" i="1"/>
  <c r="BH163" i="1" s="1"/>
  <c r="AW163" i="1"/>
  <c r="AX163" i="1" s="1"/>
  <c r="AM163" i="1"/>
  <c r="AN163" i="1" s="1"/>
  <c r="X163" i="1"/>
  <c r="Y163" i="1" s="1"/>
  <c r="BB163" i="1"/>
  <c r="BC163" i="1" s="1"/>
  <c r="AW161" i="1"/>
  <c r="AX161" i="1" s="1"/>
  <c r="BG161" i="1"/>
  <c r="BH161" i="1" s="1"/>
  <c r="AM161" i="1"/>
  <c r="AN161" i="1" s="1"/>
  <c r="X161" i="1"/>
  <c r="Y161" i="1" s="1"/>
  <c r="BB161" i="1"/>
  <c r="BC161" i="1" s="1"/>
  <c r="AM174" i="1"/>
  <c r="AN174" i="1" s="1"/>
  <c r="AR174" i="1"/>
  <c r="AS174" i="1" s="1"/>
  <c r="BG174" i="1"/>
  <c r="BH174" i="1" s="1"/>
  <c r="N174" i="1"/>
  <c r="O174" i="1" s="1"/>
  <c r="AW174" i="1"/>
  <c r="AX174" i="1" s="1"/>
  <c r="AC174" i="1"/>
  <c r="AD174" i="1" s="1"/>
  <c r="S174" i="1"/>
  <c r="T174" i="1" s="1"/>
  <c r="AR89" i="1"/>
  <c r="AS89" i="1" s="1"/>
  <c r="AW89" i="1"/>
  <c r="AX89" i="1" s="1"/>
  <c r="AM89" i="1"/>
  <c r="AN89" i="1" s="1"/>
  <c r="X89" i="1"/>
  <c r="Y89" i="1" s="1"/>
  <c r="BG89" i="1"/>
  <c r="BH89" i="1" s="1"/>
  <c r="AC158" i="1"/>
  <c r="AD158" i="1" s="1"/>
  <c r="N158" i="1"/>
  <c r="O158" i="1" s="1"/>
  <c r="AW158" i="1"/>
  <c r="AX158" i="1" s="1"/>
  <c r="AM158" i="1"/>
  <c r="AN158" i="1" s="1"/>
  <c r="BG158" i="1"/>
  <c r="BH158" i="1" s="1"/>
  <c r="BG147" i="1"/>
  <c r="BH147" i="1" s="1"/>
  <c r="AM147" i="1"/>
  <c r="AN147" i="1" s="1"/>
  <c r="X147" i="1"/>
  <c r="Y147" i="1" s="1"/>
  <c r="AW147" i="1"/>
  <c r="AX147" i="1" s="1"/>
  <c r="AM101" i="1"/>
  <c r="AN101" i="1" s="1"/>
  <c r="X101" i="1"/>
  <c r="Y101" i="1" s="1"/>
  <c r="AW101" i="1"/>
  <c r="AX101" i="1" s="1"/>
  <c r="AH101" i="1"/>
  <c r="AI101" i="1" s="1"/>
  <c r="BG101" i="1"/>
  <c r="BH101" i="1" s="1"/>
  <c r="X145" i="1"/>
  <c r="Y145" i="1" s="1"/>
  <c r="AM145" i="1"/>
  <c r="AN145" i="1" s="1"/>
  <c r="AW145" i="1"/>
  <c r="AX145" i="1" s="1"/>
  <c r="BG145" i="1"/>
  <c r="BH145" i="1" s="1"/>
  <c r="N212" i="1"/>
  <c r="O212" i="1" s="1"/>
  <c r="X212" i="1"/>
  <c r="Y212" i="1" s="1"/>
  <c r="AW212" i="1"/>
  <c r="AX212" i="1" s="1"/>
  <c r="AM212" i="1"/>
  <c r="AN212" i="1" s="1"/>
  <c r="AM170" i="1"/>
  <c r="AN170" i="1" s="1"/>
  <c r="X170" i="1"/>
  <c r="Y170" i="1" s="1"/>
  <c r="BG170" i="1"/>
  <c r="BH170" i="1" s="1"/>
  <c r="AW170" i="1"/>
  <c r="AX170" i="1" s="1"/>
  <c r="AW142" i="1"/>
  <c r="AX142" i="1" s="1"/>
  <c r="BG142" i="1"/>
  <c r="BH142" i="1" s="1"/>
  <c r="AM142" i="1"/>
  <c r="AN142" i="1" s="1"/>
  <c r="X142" i="1"/>
  <c r="Y142" i="1" s="1"/>
  <c r="BG166" i="1"/>
  <c r="BH166" i="1" s="1"/>
  <c r="AW166" i="1"/>
  <c r="AX166" i="1" s="1"/>
  <c r="AM166" i="1"/>
  <c r="AN166" i="1" s="1"/>
  <c r="X166" i="1"/>
  <c r="Y166" i="1" s="1"/>
  <c r="BB166" i="1"/>
  <c r="BC166" i="1" s="1"/>
  <c r="AM135" i="1"/>
  <c r="AN135" i="1" s="1"/>
  <c r="AW135" i="1"/>
  <c r="AX135" i="1" s="1"/>
  <c r="AC135" i="1"/>
  <c r="AD135" i="1" s="1"/>
  <c r="N135" i="1"/>
  <c r="O135" i="1" s="1"/>
  <c r="BB135" i="1"/>
  <c r="BC135" i="1" s="1"/>
  <c r="J97" i="1"/>
  <c r="J134" i="1"/>
  <c r="J138" i="1"/>
  <c r="J185" i="1"/>
  <c r="J13" i="1"/>
  <c r="J144" i="1"/>
  <c r="J20" i="1"/>
  <c r="J215" i="1"/>
  <c r="J197" i="1"/>
  <c r="J184" i="1"/>
  <c r="J42" i="1"/>
  <c r="J11" i="1"/>
  <c r="J98" i="1"/>
  <c r="J195" i="1"/>
  <c r="J229" i="1"/>
  <c r="J165" i="1"/>
  <c r="J148" i="1"/>
  <c r="AW165" i="1" l="1"/>
  <c r="AX165" i="1" s="1"/>
  <c r="AM165" i="1"/>
  <c r="AN165" i="1" s="1"/>
  <c r="X165" i="1"/>
  <c r="Y165" i="1" s="1"/>
  <c r="BG165" i="1"/>
  <c r="BH165" i="1" s="1"/>
  <c r="BB165" i="1"/>
  <c r="BC165" i="1" s="1"/>
  <c r="N11" i="1"/>
  <c r="O11" i="1" s="1"/>
  <c r="X11" i="1"/>
  <c r="Y11" i="1" s="1"/>
  <c r="AM215" i="1"/>
  <c r="AN215" i="1" s="1"/>
  <c r="X215" i="1"/>
  <c r="Y215" i="1" s="1"/>
  <c r="AW215" i="1"/>
  <c r="AX215" i="1" s="1"/>
  <c r="N215" i="1"/>
  <c r="O215" i="1" s="1"/>
  <c r="AW229" i="1"/>
  <c r="AX229" i="1" s="1"/>
  <c r="AM229" i="1"/>
  <c r="AN229" i="1" s="1"/>
  <c r="BG229" i="1"/>
  <c r="BH229" i="1" s="1"/>
  <c r="AR229" i="1"/>
  <c r="AS229" i="1" s="1"/>
  <c r="X229" i="1"/>
  <c r="Y229" i="1" s="1"/>
  <c r="AH229" i="1"/>
  <c r="AI229" i="1" s="1"/>
  <c r="AM42" i="1"/>
  <c r="AN42" i="1" s="1"/>
  <c r="X42" i="1"/>
  <c r="Y42" i="1" s="1"/>
  <c r="BG42" i="1"/>
  <c r="BH42" i="1" s="1"/>
  <c r="AW42" i="1"/>
  <c r="AX42" i="1" s="1"/>
  <c r="AW20" i="1"/>
  <c r="AX20" i="1" s="1"/>
  <c r="BG20" i="1"/>
  <c r="BH20" i="1" s="1"/>
  <c r="AM20" i="1"/>
  <c r="AN20" i="1" s="1"/>
  <c r="X20" i="1"/>
  <c r="Y20" i="1" s="1"/>
  <c r="AW138" i="1"/>
  <c r="AX138" i="1" s="1"/>
  <c r="BG138" i="1"/>
  <c r="BH138" i="1" s="1"/>
  <c r="AM138" i="1"/>
  <c r="AN138" i="1" s="1"/>
  <c r="X138" i="1"/>
  <c r="Y138" i="1" s="1"/>
  <c r="AW195" i="1"/>
  <c r="AX195" i="1" s="1"/>
  <c r="AM195" i="1"/>
  <c r="AN195" i="1" s="1"/>
  <c r="N195" i="1"/>
  <c r="O195" i="1" s="1"/>
  <c r="AR195" i="1"/>
  <c r="AS195" i="1" s="1"/>
  <c r="BG144" i="1"/>
  <c r="BH144" i="1" s="1"/>
  <c r="AM144" i="1"/>
  <c r="AN144" i="1" s="1"/>
  <c r="X144" i="1"/>
  <c r="Y144" i="1" s="1"/>
  <c r="AW144" i="1"/>
  <c r="AX144" i="1" s="1"/>
  <c r="AC134" i="1"/>
  <c r="AD134" i="1" s="1"/>
  <c r="N134" i="1"/>
  <c r="O134" i="1" s="1"/>
  <c r="AW134" i="1"/>
  <c r="AX134" i="1" s="1"/>
  <c r="AM134" i="1"/>
  <c r="AN134" i="1" s="1"/>
  <c r="BB134" i="1"/>
  <c r="BC134" i="1" s="1"/>
  <c r="AM148" i="1"/>
  <c r="AN148" i="1" s="1"/>
  <c r="X148" i="1"/>
  <c r="Y148" i="1" s="1"/>
  <c r="AW148" i="1"/>
  <c r="AX148" i="1" s="1"/>
  <c r="BG148" i="1"/>
  <c r="BH148" i="1" s="1"/>
  <c r="AW98" i="1"/>
  <c r="AX98" i="1" s="1"/>
  <c r="N98" i="1"/>
  <c r="O98" i="1" s="1"/>
  <c r="AR98" i="1"/>
  <c r="AS98" i="1" s="1"/>
  <c r="X98" i="1"/>
  <c r="Y98" i="1" s="1"/>
  <c r="BG98" i="1"/>
  <c r="BH98" i="1" s="1"/>
  <c r="AM98" i="1"/>
  <c r="AN98" i="1" s="1"/>
  <c r="AM197" i="1"/>
  <c r="AN197" i="1" s="1"/>
  <c r="X197" i="1"/>
  <c r="Y197" i="1" s="1"/>
  <c r="AW197" i="1"/>
  <c r="AX197" i="1" s="1"/>
  <c r="N197" i="1"/>
  <c r="O197" i="1" s="1"/>
  <c r="AW97" i="1"/>
  <c r="AX97" i="1" s="1"/>
  <c r="AR97" i="1"/>
  <c r="AS97" i="1" s="1"/>
  <c r="N97" i="1"/>
  <c r="O97" i="1" s="1"/>
  <c r="AM97" i="1"/>
  <c r="AN97" i="1" s="1"/>
  <c r="X97" i="1"/>
  <c r="Y97" i="1" s="1"/>
</calcChain>
</file>

<file path=xl/sharedStrings.xml><?xml version="1.0" encoding="utf-8"?>
<sst xmlns="http://schemas.openxmlformats.org/spreadsheetml/2006/main" count="1420" uniqueCount="540">
  <si>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</si>
  <si>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</si>
  <si>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</si>
  <si>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</si>
  <si>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</si>
  <si>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</si>
  <si>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</si>
  <si>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</si>
  <si>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</si>
  <si>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</si>
  <si>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</si>
  <si>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</si>
  <si>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</si>
  <si>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</si>
  <si>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</si>
  <si>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</si>
  <si>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</si>
  <si>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</si>
  <si>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</si>
  <si>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</si>
  <si>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</si>
  <si>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</si>
  <si>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</si>
  <si>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</si>
  <si>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</si>
  <si>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</si>
  <si>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</si>
  <si>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</si>
  <si>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</si>
  <si>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</si>
  <si>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</si>
  <si>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</si>
  <si>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</si>
  <si>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</si>
  <si>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</si>
  <si>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</si>
  <si>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</si>
  <si>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</si>
  <si>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</si>
  <si>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</si>
  <si>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</si>
  <si>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</si>
  <si>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</si>
  <si>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</si>
  <si>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</si>
  <si>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</si>
  <si>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</si>
  <si>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</si>
  <si>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</si>
  <si>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</si>
  <si>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</si>
  <si>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</si>
  <si>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</si>
  <si>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</si>
  <si>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</si>
  <si>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</si>
  <si>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</si>
  <si>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</si>
  <si>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</si>
  <si>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</si>
  <si>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</si>
  <si>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</si>
  <si>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</si>
  <si>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</si>
  <si>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</si>
  <si>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</si>
  <si>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</si>
  <si>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</si>
  <si>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</si>
  <si>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</si>
  <si>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</si>
  <si>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</si>
  <si>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</si>
  <si>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</si>
  <si>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</si>
  <si>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</si>
  <si>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</si>
  <si>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</si>
  <si>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</si>
  <si>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</si>
  <si>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</si>
  <si>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</si>
  <si>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</si>
  <si>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</si>
  <si>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</si>
  <si>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</si>
  <si>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</si>
  <si>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</si>
  <si>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</si>
  <si>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</si>
  <si>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</si>
  <si>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</si>
  <si>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</si>
  <si>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</si>
  <si>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</si>
  <si>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</si>
  <si>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</si>
  <si>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</si>
  <si>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</si>
  <si>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</si>
  <si>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</si>
  <si>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</si>
  <si>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</si>
  <si>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</si>
  <si>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</si>
  <si>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</si>
  <si>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</si>
  <si>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</si>
  <si>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</si>
  <si>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</si>
  <si>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</si>
  <si>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</si>
  <si>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</si>
  <si>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</si>
  <si>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</si>
  <si>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</si>
  <si>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</si>
  <si>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</si>
  <si>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</si>
  <si>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</si>
  <si>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</si>
  <si>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</si>
  <si>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</si>
  <si>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</si>
  <si>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</si>
  <si>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</si>
  <si>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</si>
  <si>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</si>
  <si>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</si>
  <si>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</si>
  <si>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</si>
  <si>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</si>
  <si>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</si>
  <si>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</si>
  <si>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</si>
  <si>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</si>
  <si>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</si>
  <si>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</si>
  <si>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</si>
  <si>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</si>
  <si>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</si>
  <si>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</si>
  <si>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</si>
  <si>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</si>
  <si>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</si>
  <si>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</si>
  <si>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</si>
  <si>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</si>
  <si>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</si>
  <si>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</si>
  <si>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</si>
  <si>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</si>
  <si>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</si>
  <si>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</si>
  <si>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</si>
  <si>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</si>
  <si>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</si>
  <si>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</si>
  <si>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</si>
  <si>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</si>
  <si>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</si>
  <si>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</si>
  <si>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</si>
  <si>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</si>
  <si>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</si>
  <si>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</si>
  <si>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</si>
  <si>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</si>
  <si>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</si>
  <si>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</si>
  <si>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</si>
  <si>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</si>
  <si>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</si>
  <si>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</si>
  <si>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</si>
  <si>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</si>
  <si>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</si>
  <si>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</si>
  <si>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</si>
  <si>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</si>
  <si>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</si>
  <si>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</si>
  <si>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</si>
  <si>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</si>
  <si>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</si>
  <si>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</si>
  <si>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</si>
  <si>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</si>
  <si>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</si>
  <si>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</si>
  <si>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</si>
  <si>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</si>
  <si>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</si>
  <si>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</si>
  <si>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</si>
  <si>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</si>
  <si>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</si>
  <si>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</si>
  <si>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</si>
  <si>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</si>
  <si>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</si>
  <si>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</si>
  <si>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</si>
  <si>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</si>
  <si>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</si>
  <si>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</si>
  <si>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</si>
  <si>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</si>
  <si>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</si>
  <si>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</si>
  <si>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</si>
  <si>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</si>
  <si>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</si>
  <si>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</si>
  <si>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</si>
  <si>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</si>
  <si>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</si>
  <si>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</si>
  <si>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</si>
  <si>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</si>
  <si>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</si>
  <si>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</si>
  <si>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</si>
  <si>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</si>
  <si>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</si>
  <si>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</si>
  <si>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</si>
  <si>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</si>
  <si>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</si>
  <si>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</si>
  <si>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LSCG307BD</t>
  </si>
  <si>
    <t>LSCG367BD</t>
  </si>
  <si>
    <t>LRE3194BD</t>
  </si>
  <si>
    <t>LRE3194BM</t>
  </si>
  <si>
    <t>LRE3194ST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</si>
  <si>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</si>
  <si>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</si>
  <si>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</si>
  <si>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</si>
  <si>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</si>
  <si>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</si>
  <si>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</si>
  <si>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</si>
  <si>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</si>
  <si>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</si>
  <si>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</si>
  <si>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</si>
  <si>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</si>
  <si>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</si>
  <si>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</si>
  <si>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</si>
  <si>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</si>
  <si>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</si>
  <si>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</si>
  <si>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</si>
  <si>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</si>
  <si>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</si>
  <si>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</si>
  <si>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</si>
  <si>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</si>
  <si>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</si>
  <si>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</si>
  <si>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</si>
  <si>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</si>
  <si>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</si>
  <si>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</si>
  <si>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</si>
  <si>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</si>
  <si>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</si>
  <si>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</si>
  <si>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</si>
  <si>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</si>
  <si>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</si>
  <si>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</si>
  <si>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</si>
  <si>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</si>
  <si>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</si>
  <si>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</si>
  <si>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</si>
  <si>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</si>
  <si>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</si>
  <si>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</si>
  <si>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</si>
  <si>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</si>
  <si>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</si>
  <si>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</si>
  <si>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</si>
  <si>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</si>
  <si>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</si>
  <si>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</si>
  <si>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</si>
  <si>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</si>
  <si>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</si>
  <si>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</si>
  <si>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</si>
  <si>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</si>
  <si>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</si>
  <si>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</si>
  <si>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</si>
  <si>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</si>
  <si>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</si>
  <si>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</si>
  <si>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</si>
  <si>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</si>
  <si>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</si>
  <si>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</si>
  <si>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</si>
  <si>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</si>
  <si>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</si>
  <si>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</si>
  <si>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</si>
  <si>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</si>
  <si>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</si>
  <si>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</si>
  <si>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</si>
  <si>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</si>
  <si>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</si>
  <si>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</si>
  <si>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</si>
  <si>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</si>
  <si>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</si>
  <si>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</si>
  <si>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</si>
  <si>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</si>
  <si>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</si>
  <si>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</si>
  <si>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</si>
  <si>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</si>
  <si>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</si>
  <si>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</si>
  <si>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</si>
  <si>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</si>
  <si>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</si>
  <si>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</si>
  <si>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</si>
  <si>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</si>
  <si>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</si>
  <si>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</si>
  <si>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</si>
  <si>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</si>
  <si>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</si>
  <si>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</si>
  <si>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</si>
  <si>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</si>
  <si>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</si>
  <si>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</si>
  <si>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</si>
  <si>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</si>
  <si>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</si>
  <si>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</si>
  <si>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</si>
  <si>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</si>
  <si>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</si>
  <si>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</si>
  <si>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</si>
  <si>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</si>
  <si>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</si>
  <si>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</si>
  <si>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</si>
  <si>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</si>
  <si>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</si>
  <si>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</si>
  <si>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</si>
  <si>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</si>
  <si>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</si>
  <si>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</si>
  <si>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</si>
  <si>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</si>
  <si>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</si>
  <si>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</si>
  <si>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SPRING SAVINGS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</si>
  <si>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</si>
  <si>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</si>
  <si>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</si>
  <si>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</si>
  <si>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</si>
  <si>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</si>
  <si>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</si>
  <si>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</si>
  <si>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</si>
  <si>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</si>
  <si>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</si>
  <si>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</si>
  <si>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</si>
  <si>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EARTH DAY</t>
  </si>
  <si>
    <t>EOL 04/01/20</t>
  </si>
  <si>
    <t>EOL 04/02/20</t>
  </si>
  <si>
    <t>EOL 05/07/20</t>
  </si>
  <si>
    <t>EOL 05/01/20</t>
  </si>
  <si>
    <t>SRFVC2406S</t>
  </si>
  <si>
    <t>LSIS3018SS</t>
  </si>
  <si>
    <t>LSMC3086SS</t>
  </si>
  <si>
    <t>MOTHERS DAY EVENT</t>
  </si>
  <si>
    <t>MAY SAVINGS</t>
  </si>
  <si>
    <t>MEMORIAL DAY</t>
  </si>
  <si>
    <t>EOL 05/08/20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</si>
  <si>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</si>
  <si>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</si>
  <si>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</si>
  <si>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</si>
  <si>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</si>
  <si>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</si>
  <si>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</si>
  <si>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</si>
  <si>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</si>
  <si>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</si>
  <si>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Dispenser, Craft Ice, ThinQ</t>
  </si>
  <si>
    <t>24 CF Counter-Depth French Door, InstaView DID</t>
  </si>
  <si>
    <t>24 CF Counter-Depth French Door, InstaView DID, Craft Ice,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</si>
  <si>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</si>
  <si>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</si>
  <si>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</si>
  <si>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</si>
  <si>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</si>
  <si>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</si>
  <si>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</si>
  <si>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</si>
  <si>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</si>
  <si>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</si>
  <si>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30 CF French Door, DID, Craft Ice, ThinQ</t>
  </si>
  <si>
    <t>30 CF French Door, InstaView DID, Craft Ice, ThinQ</t>
  </si>
  <si>
    <t>32 CF French Door, DID, Dispenser</t>
  </si>
  <si>
    <t>23 CF Counter-Depth 4-Door French Door, InstaView DID, ThinQ</t>
  </si>
  <si>
    <t>23 CF Counter-Depth French Door, DID, Craft Ice,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</si>
  <si>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</si>
  <si>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</si>
  <si>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</si>
  <si>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</si>
  <si>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</si>
  <si>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</si>
  <si>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</si>
  <si>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</si>
  <si>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</si>
  <si>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</si>
  <si>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</si>
  <si>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</si>
  <si>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</si>
  <si>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</si>
  <si>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</si>
  <si>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</si>
  <si>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</si>
  <si>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</si>
  <si>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</si>
  <si>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</si>
  <si>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</si>
  <si>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</si>
  <si>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</si>
  <si>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</si>
  <si>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</si>
  <si>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</si>
  <si>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</si>
  <si>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</si>
  <si>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</si>
  <si>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</si>
  <si>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</si>
  <si>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</si>
  <si>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</si>
  <si>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</si>
  <si>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</si>
  <si>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</si>
  <si>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</si>
  <si>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</si>
  <si>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</si>
  <si>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</si>
  <si>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</si>
  <si>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</si>
  <si>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</si>
  <si>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</si>
  <si>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</si>
  <si>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</si>
  <si>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</si>
  <si>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</si>
  <si>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</si>
  <si>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</si>
  <si>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</si>
  <si>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</si>
  <si>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5.4 CF / 30" Gas Range, Convection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</si>
  <si>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</si>
  <si>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</si>
  <si>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</si>
  <si>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</si>
  <si>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</si>
  <si>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</si>
  <si>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</si>
  <si>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</si>
  <si>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</si>
  <si>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</si>
  <si>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</si>
  <si>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</si>
  <si>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</si>
  <si>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</si>
  <si>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</si>
  <si>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</si>
  <si>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</si>
  <si>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</si>
  <si>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</si>
  <si>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</si>
  <si>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</si>
  <si>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</si>
  <si>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</si>
  <si>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</si>
  <si>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</si>
  <si>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</si>
  <si>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</si>
  <si>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</si>
  <si>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</si>
  <si>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</si>
  <si>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</si>
  <si>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</si>
  <si>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</si>
  <si>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</si>
  <si>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</si>
  <si>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</si>
  <si>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</si>
  <si>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</si>
  <si>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</si>
  <si>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</si>
  <si>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</si>
  <si>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23 CF Counter-Depth 4-Door French Door, DID, Dispenser, ThinQ</t>
  </si>
  <si>
    <t>30 CF 4-Door French Door, DID, Dispenser, ThinQ</t>
  </si>
  <si>
    <t>27 CF 4-Door Side-by-Side, InstaView DID, Pocket Handles</t>
  </si>
  <si>
    <t>LRFXS2503D</t>
  </si>
  <si>
    <t>LTCS20030S</t>
  </si>
  <si>
    <t>EOL 03/26/20</t>
  </si>
  <si>
    <t>EOL 04/15/20</t>
  </si>
  <si>
    <t>SPRING SAVINGS EXTENSION</t>
  </si>
  <si>
    <t>HCED3015D</t>
  </si>
  <si>
    <t>HCED3615D</t>
  </si>
  <si>
    <t>JUNE SAVINGS</t>
  </si>
  <si>
    <t>INDEPENDENCE DAY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</si>
  <si>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</si>
  <si>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</si>
  <si>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</si>
  <si>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</si>
  <si>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</si>
  <si>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</si>
  <si>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BACK TO SCHOOL</t>
  </si>
  <si>
    <t>TBD</t>
  </si>
  <si>
    <t>Bonus
PA</t>
  </si>
  <si>
    <t>SUMMER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</si>
</sst>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13" fillId="0" borderId="8" xfId="4625" applyFont="1" applyBorder="1" applyAlignment="1">
      <alignment horizontal="center" vertical="center" wrapText="1"/>
    </xf>
    <xf numFmtId="0" fontId="210" fillId="0" borderId="0" xfId="0" applyFont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8" xfId="4625" applyFont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11" fillId="0" borderId="96" xfId="4625" applyFont="1" applyBorder="1" applyAlignment="1">
      <alignment horizontal="center" vertical="center" wrapText="1"/>
    </xf>
    <xf numFmtId="0" fontId="213" fillId="0" borderId="9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H286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F4" sqref="F4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55" width="9.42578125" style="27" customWidth="1"/>
    <col min="56" max="16384" width="9.140625" style="28"/>
  </cols>
  <sheetData>
    <row r="2" spans="1:60">
      <c r="F2" s="207">
        <v>43931</v>
      </c>
      <c r="G2" s="207"/>
    </row>
    <row r="3" spans="1:6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60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370</v>
      </c>
      <c r="L4" s="60"/>
      <c r="M4" s="60"/>
      <c r="N4" s="60"/>
      <c r="O4" s="61"/>
      <c r="P4" s="86" t="s">
        <v>525</v>
      </c>
      <c r="Q4" s="67"/>
      <c r="R4" s="67"/>
      <c r="S4" s="67"/>
      <c r="T4" s="67"/>
      <c r="U4" s="63" t="s">
        <v>384</v>
      </c>
      <c r="V4" s="60"/>
      <c r="W4" s="60"/>
      <c r="X4" s="60"/>
      <c r="Y4" s="61"/>
      <c r="Z4" s="86" t="s">
        <v>392</v>
      </c>
      <c r="AA4" s="67"/>
      <c r="AB4" s="67"/>
      <c r="AC4" s="67"/>
      <c r="AD4" s="67"/>
      <c r="AE4" s="63" t="s">
        <v>393</v>
      </c>
      <c r="AF4" s="60"/>
      <c r="AG4" s="60"/>
      <c r="AH4" s="60"/>
      <c r="AI4" s="61"/>
      <c r="AJ4" s="86" t="s">
        <v>394</v>
      </c>
      <c r="AK4" s="67"/>
      <c r="AL4" s="67"/>
      <c r="AM4" s="67"/>
      <c r="AN4" s="67"/>
      <c r="AO4" s="63" t="s">
        <v>528</v>
      </c>
      <c r="AP4" s="60"/>
      <c r="AQ4" s="60"/>
      <c r="AR4" s="60"/>
      <c r="AS4" s="61"/>
      <c r="AT4" s="86" t="s">
        <v>529</v>
      </c>
      <c r="AU4" s="67"/>
      <c r="AV4" s="67"/>
      <c r="AW4" s="67"/>
      <c r="AX4" s="67"/>
      <c r="AY4" s="63" t="s">
        <v>536</v>
      </c>
      <c r="AZ4" s="60"/>
      <c r="BA4" s="60"/>
      <c r="BB4" s="60"/>
      <c r="BC4" s="61"/>
      <c r="BD4" s="86" t="s">
        <v>539</v>
      </c>
      <c r="BE4" s="67"/>
      <c r="BF4" s="67"/>
      <c r="BG4" s="67"/>
      <c r="BH4" s="67"/>
    </row>
    <row r="5" spans="1:60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119</v>
      </c>
      <c r="L5" s="59">
        <v>43923</v>
      </c>
      <c r="M5" s="68"/>
      <c r="N5" s="59"/>
      <c r="O5" s="62"/>
      <c r="P5" s="87" t="s">
        <v>119</v>
      </c>
      <c r="Q5" s="66">
        <v>43937</v>
      </c>
      <c r="R5" s="66"/>
      <c r="S5" s="66"/>
      <c r="T5" s="66"/>
      <c r="U5" s="64" t="s">
        <v>119</v>
      </c>
      <c r="V5" s="59">
        <v>43937</v>
      </c>
      <c r="W5" s="68"/>
      <c r="X5" s="59"/>
      <c r="Y5" s="62"/>
      <c r="Z5" s="87" t="s">
        <v>119</v>
      </c>
      <c r="AA5" s="66">
        <v>43951</v>
      </c>
      <c r="AB5" s="66"/>
      <c r="AC5" s="66"/>
      <c r="AD5" s="66"/>
      <c r="AE5" s="64" t="s">
        <v>119</v>
      </c>
      <c r="AF5" s="59">
        <v>43958</v>
      </c>
      <c r="AG5" s="68"/>
      <c r="AH5" s="59"/>
      <c r="AI5" s="62"/>
      <c r="AJ5" s="87" t="s">
        <v>119</v>
      </c>
      <c r="AK5" s="66">
        <v>43965</v>
      </c>
      <c r="AL5" s="66"/>
      <c r="AM5" s="66"/>
      <c r="AN5" s="66"/>
      <c r="AO5" s="64" t="s">
        <v>119</v>
      </c>
      <c r="AP5" s="59">
        <v>43986</v>
      </c>
      <c r="AQ5" s="68"/>
      <c r="AR5" s="59"/>
      <c r="AS5" s="62"/>
      <c r="AT5" s="87" t="s">
        <v>119</v>
      </c>
      <c r="AU5" s="66">
        <v>43999</v>
      </c>
      <c r="AV5" s="66"/>
      <c r="AW5" s="66"/>
      <c r="AX5" s="66"/>
      <c r="AY5" s="64" t="s">
        <v>119</v>
      </c>
      <c r="AZ5" s="59">
        <v>44021</v>
      </c>
      <c r="BA5" s="68"/>
      <c r="BB5" s="59"/>
      <c r="BC5" s="62"/>
      <c r="BD5" s="87" t="s">
        <v>119</v>
      </c>
      <c r="BE5" s="66">
        <v>44035</v>
      </c>
      <c r="BF5" s="66"/>
      <c r="BG5" s="66"/>
      <c r="BH5" s="66"/>
    </row>
    <row r="6" spans="1:60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120</v>
      </c>
      <c r="L6" s="59">
        <v>43936</v>
      </c>
      <c r="M6" s="68"/>
      <c r="N6" s="59"/>
      <c r="O6" s="62"/>
      <c r="P6" s="87" t="s">
        <v>120</v>
      </c>
      <c r="Q6" s="66">
        <v>43950</v>
      </c>
      <c r="R6" s="66"/>
      <c r="S6" s="66"/>
      <c r="T6" s="66"/>
      <c r="U6" s="64" t="s">
        <v>120</v>
      </c>
      <c r="V6" s="59">
        <v>43957</v>
      </c>
      <c r="W6" s="68"/>
      <c r="X6" s="59"/>
      <c r="Y6" s="62"/>
      <c r="Z6" s="87" t="s">
        <v>120</v>
      </c>
      <c r="AA6" s="66">
        <v>43964</v>
      </c>
      <c r="AB6" s="66"/>
      <c r="AC6" s="66"/>
      <c r="AD6" s="66"/>
      <c r="AE6" s="64" t="s">
        <v>120</v>
      </c>
      <c r="AF6" s="59">
        <v>43964</v>
      </c>
      <c r="AG6" s="68"/>
      <c r="AH6" s="59"/>
      <c r="AI6" s="62"/>
      <c r="AJ6" s="87" t="s">
        <v>120</v>
      </c>
      <c r="AK6" s="66">
        <v>43985</v>
      </c>
      <c r="AL6" s="66"/>
      <c r="AM6" s="66"/>
      <c r="AN6" s="66"/>
      <c r="AO6" s="64" t="s">
        <v>120</v>
      </c>
      <c r="AP6" s="59">
        <v>43998</v>
      </c>
      <c r="AQ6" s="68"/>
      <c r="AR6" s="59"/>
      <c r="AS6" s="62"/>
      <c r="AT6" s="87" t="s">
        <v>120</v>
      </c>
      <c r="AU6" s="66">
        <v>44020</v>
      </c>
      <c r="AV6" s="66"/>
      <c r="AW6" s="66"/>
      <c r="AX6" s="66"/>
      <c r="AY6" s="64" t="s">
        <v>120</v>
      </c>
      <c r="AZ6" s="59">
        <v>44034</v>
      </c>
      <c r="BA6" s="68"/>
      <c r="BB6" s="59"/>
      <c r="BC6" s="62"/>
      <c r="BD6" s="87" t="s">
        <v>120</v>
      </c>
      <c r="BE6" s="66">
        <v>44055</v>
      </c>
      <c r="BF6" s="66"/>
      <c r="BG6" s="66"/>
      <c r="BH6" s="66"/>
    </row>
    <row r="7" spans="1:60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85" t="s">
        <v>102</v>
      </c>
      <c r="I7" s="85" t="s">
        <v>538</v>
      </c>
      <c r="J7" s="85" t="s">
        <v>316</v>
      </c>
      <c r="K7" s="85" t="s">
        <v>128</v>
      </c>
      <c r="L7" s="85" t="s">
        <v>126</v>
      </c>
      <c r="M7" s="85" t="s">
        <v>118</v>
      </c>
      <c r="N7" s="85" t="s">
        <v>127</v>
      </c>
      <c r="O7" s="85" t="s">
        <v>129</v>
      </c>
      <c r="P7" s="85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85" t="s">
        <v>128</v>
      </c>
      <c r="V7" s="85" t="s">
        <v>126</v>
      </c>
      <c r="W7" s="85" t="s">
        <v>118</v>
      </c>
      <c r="X7" s="85" t="s">
        <v>127</v>
      </c>
      <c r="Y7" s="85" t="s">
        <v>129</v>
      </c>
      <c r="Z7" s="85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85" t="s">
        <v>128</v>
      </c>
      <c r="AF7" s="85" t="s">
        <v>126</v>
      </c>
      <c r="AG7" s="85" t="s">
        <v>118</v>
      </c>
      <c r="AH7" s="85" t="s">
        <v>127</v>
      </c>
      <c r="AI7" s="85" t="s">
        <v>129</v>
      </c>
      <c r="AJ7" s="85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85" t="s">
        <v>128</v>
      </c>
      <c r="AP7" s="85" t="s">
        <v>126</v>
      </c>
      <c r="AQ7" s="85" t="s">
        <v>118</v>
      </c>
      <c r="AR7" s="85" t="s">
        <v>127</v>
      </c>
      <c r="AS7" s="85" t="s">
        <v>129</v>
      </c>
      <c r="AT7" s="85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85" t="s">
        <v>128</v>
      </c>
      <c r="AZ7" s="85" t="s">
        <v>126</v>
      </c>
      <c r="BA7" s="85" t="s">
        <v>118</v>
      </c>
      <c r="BB7" s="85" t="s">
        <v>127</v>
      </c>
      <c r="BC7" s="85" t="s">
        <v>129</v>
      </c>
      <c r="BD7" s="85" t="s">
        <v>128</v>
      </c>
      <c r="BE7" s="85" t="s">
        <v>126</v>
      </c>
      <c r="BF7" s="85" t="s">
        <v>118</v>
      </c>
      <c r="BG7" s="85" t="s">
        <v>127</v>
      </c>
      <c r="BH7" s="85" t="s">
        <v>129</v>
      </c>
    </row>
    <row r="8" spans="1:60" s="5" customFormat="1" ht="12.75" customHeight="1">
      <c r="A8" s="177" t="s">
        <v>278</v>
      </c>
      <c r="B8" s="178" t="s">
        <v>143</v>
      </c>
      <c r="C8" s="179"/>
      <c r="D8" s="180">
        <v>1.38</v>
      </c>
      <c r="E8" s="181" t="s">
        <v>397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39" si="0">IFERROR(H8-I8,H8)</f>
        <v>535</v>
      </c>
      <c r="K8" s="186">
        <v>0</v>
      </c>
      <c r="L8" s="187" t="str">
        <f t="shared" ref="L8:L71" si="1">IFERROR(IF(K8&gt;1,K8*0.9,""),"")</f>
        <v/>
      </c>
      <c r="M8" s="187">
        <v>0</v>
      </c>
      <c r="N8" s="188" t="str">
        <f t="shared" ref="N8:N71" si="2">IFERROR(IF(M8&gt;1,($J8-M8),""),"")</f>
        <v/>
      </c>
      <c r="O8" s="189" t="str">
        <f t="shared" ref="O8:O71" si="3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71" si="4">IFERROR(IF(P8&gt;1,P8*0.9,""),"")</f>
        <v/>
      </c>
      <c r="R8" s="192">
        <v>0</v>
      </c>
      <c r="S8" s="193" t="str">
        <f t="shared" ref="S8:S71" si="5">IFERROR(IF(R8&gt;1,($J8-R8),""),"")</f>
        <v/>
      </c>
      <c r="T8" s="194" t="str">
        <f t="shared" ref="T8:T71" si="6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71" si="7">IFERROR(IF(U8&gt;1,U8*0.9,""),"")</f>
        <v/>
      </c>
      <c r="W8" s="187">
        <v>0</v>
      </c>
      <c r="X8" s="188" t="str">
        <f t="shared" ref="X8:X71" si="8">IFERROR(IF(W8&gt;1,($J8-W8),""),"")</f>
        <v/>
      </c>
      <c r="Y8" s="189" t="str">
        <f t="shared" ref="Y8:Y71" si="9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71" si="10">IFERROR(IF(Z8&gt;1,Z8*0.9,""),"")</f>
        <v/>
      </c>
      <c r="AB8" s="192">
        <v>0</v>
      </c>
      <c r="AC8" s="193" t="str">
        <f t="shared" ref="AC8:AC71" si="11">IFERROR(IF(AB8&gt;1,($J8-AB8),""),"")</f>
        <v/>
      </c>
      <c r="AD8" s="194" t="str">
        <f t="shared" ref="AD8:AD71" si="12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71" si="13">IFERROR(IF(AE8&gt;1,AE8*0.9,""),"")</f>
        <v/>
      </c>
      <c r="AG8" s="187">
        <v>0</v>
      </c>
      <c r="AH8" s="188" t="str">
        <f t="shared" ref="AH8:AH71" si="14">IFERROR(IF(AG8&gt;1,($J8-AG8),""),"")</f>
        <v/>
      </c>
      <c r="AI8" s="189" t="str">
        <f t="shared" ref="AI8:AI71" si="15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71" si="16">IFERROR(IF(AJ8&gt;1,AJ8*0.9,""),"")</f>
        <v/>
      </c>
      <c r="AL8" s="192">
        <v>0</v>
      </c>
      <c r="AM8" s="193" t="str">
        <f t="shared" ref="AM8:AM71" si="17">IFERROR(IF(AL8&gt;1,($J8-AL8),""),"")</f>
        <v/>
      </c>
      <c r="AN8" s="194" t="str">
        <f t="shared" ref="AN8:AN71" si="18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71" si="19">IFERROR(IF(AO8&gt;1,AO8*0.9,""),"")</f>
        <v/>
      </c>
      <c r="AQ8" s="187">
        <v>0</v>
      </c>
      <c r="AR8" s="188" t="str">
        <f t="shared" ref="AR8:AR71" si="20">IFERROR(IF(AQ8&gt;1,($J8-AQ8),""),"")</f>
        <v/>
      </c>
      <c r="AS8" s="189" t="str">
        <f t="shared" ref="AS8:AS71" si="21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71" si="22">IFERROR(IF(AT8&gt;1,AT8*0.9,""),"")</f>
        <v/>
      </c>
      <c r="AV8" s="192">
        <v>0</v>
      </c>
      <c r="AW8" s="193" t="str">
        <f t="shared" ref="AW8:AW71" si="23">IFERROR(IF(AV8&gt;1,($J8-AV8),""),"")</f>
        <v/>
      </c>
      <c r="AX8" s="194" t="str">
        <f t="shared" ref="AX8:AX71" si="24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71" si="25">IFERROR(IF(AY8&gt;1,AY8*0.9,""),"")</f>
        <v/>
      </c>
      <c r="BA8" s="187">
        <v>0</v>
      </c>
      <c r="BB8" s="188" t="str">
        <f t="shared" ref="BB8:BB71" si="26">IFERROR(IF(BA8&gt;1,($J8-BA8),""),"")</f>
        <v/>
      </c>
      <c r="BC8" s="189" t="str">
        <f t="shared" ref="BC8:BC71" si="27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71" si="28">IFERROR(IF(BD8&gt;1,BD8*0.9,""),"")</f>
        <v/>
      </c>
      <c r="BF8" s="192">
        <v>0</v>
      </c>
      <c r="BG8" s="193" t="str">
        <f t="shared" ref="BG8:BG71" si="29">IFERROR(IF(BF8&gt;1,($J8-BF8),""),"")</f>
        <v/>
      </c>
      <c r="BH8" s="194" t="str">
        <f t="shared" ref="BH8:BH71" si="30">IFERROR(IF((IFERROR(IF(BF8&gt;1,(BE8-BG8)/BE8,""),(($G8*0.9)-BG8)/($G8*0.9)))&gt;1%,IFERROR(IF(BF8&gt;1,(BE8-BG8)/BE8,""),(($G8*0.9)-BG8)/($G8*0.9)),""),"")</f>
        <v/>
      </c>
    </row>
    <row r="9" spans="1:60" s="5" customFormat="1" ht="12.75" customHeight="1">
      <c r="A9" s="42" t="s">
        <v>311</v>
      </c>
      <c r="B9" s="39" t="s">
        <v>143</v>
      </c>
      <c r="C9" s="203" t="s">
        <v>6</v>
      </c>
      <c r="D9" s="49">
        <v>2.08</v>
      </c>
      <c r="E9" s="40" t="s">
        <v>324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69">
        <v>0</v>
      </c>
      <c r="L9" s="70" t="str">
        <f t="shared" si="1"/>
        <v/>
      </c>
      <c r="M9" s="70">
        <v>0</v>
      </c>
      <c r="N9" s="71" t="str">
        <f t="shared" si="2"/>
        <v/>
      </c>
      <c r="O9" s="16" t="str">
        <f t="shared" si="3"/>
        <v/>
      </c>
      <c r="P9" s="72">
        <v>0</v>
      </c>
      <c r="Q9" s="73" t="str">
        <f t="shared" si="4"/>
        <v/>
      </c>
      <c r="R9" s="73">
        <v>0</v>
      </c>
      <c r="S9" s="74" t="str">
        <f t="shared" si="5"/>
        <v/>
      </c>
      <c r="T9" s="18" t="str">
        <f t="shared" si="6"/>
        <v/>
      </c>
      <c r="U9" s="69">
        <v>0</v>
      </c>
      <c r="V9" s="70" t="str">
        <f t="shared" si="7"/>
        <v/>
      </c>
      <c r="W9" s="70">
        <v>0</v>
      </c>
      <c r="X9" s="71" t="str">
        <f t="shared" si="8"/>
        <v/>
      </c>
      <c r="Y9" s="16" t="str">
        <f t="shared" si="9"/>
        <v/>
      </c>
      <c r="Z9" s="72">
        <v>0</v>
      </c>
      <c r="AA9" s="73" t="str">
        <f t="shared" si="10"/>
        <v/>
      </c>
      <c r="AB9" s="73">
        <v>0</v>
      </c>
      <c r="AC9" s="74" t="str">
        <f t="shared" si="11"/>
        <v/>
      </c>
      <c r="AD9" s="18" t="str">
        <f t="shared" si="12"/>
        <v/>
      </c>
      <c r="AE9" s="69">
        <v>0</v>
      </c>
      <c r="AF9" s="70" t="str">
        <f t="shared" si="13"/>
        <v/>
      </c>
      <c r="AG9" s="70">
        <v>0</v>
      </c>
      <c r="AH9" s="71" t="str">
        <f t="shared" si="14"/>
        <v/>
      </c>
      <c r="AI9" s="16" t="str">
        <f t="shared" si="15"/>
        <v/>
      </c>
      <c r="AJ9" s="72">
        <v>0</v>
      </c>
      <c r="AK9" s="73" t="str">
        <f t="shared" si="16"/>
        <v/>
      </c>
      <c r="AL9" s="73">
        <v>0</v>
      </c>
      <c r="AM9" s="74" t="str">
        <f t="shared" si="17"/>
        <v/>
      </c>
      <c r="AN9" s="18" t="str">
        <f t="shared" si="18"/>
        <v/>
      </c>
      <c r="AO9" s="69">
        <v>0</v>
      </c>
      <c r="AP9" s="70" t="str">
        <f t="shared" si="19"/>
        <v/>
      </c>
      <c r="AQ9" s="70">
        <v>0</v>
      </c>
      <c r="AR9" s="71" t="str">
        <f t="shared" si="20"/>
        <v/>
      </c>
      <c r="AS9" s="16" t="str">
        <f t="shared" si="21"/>
        <v/>
      </c>
      <c r="AT9" s="72">
        <v>666</v>
      </c>
      <c r="AU9" s="73">
        <f t="shared" si="22"/>
        <v>599.4</v>
      </c>
      <c r="AV9" s="73">
        <v>84</v>
      </c>
      <c r="AW9" s="74">
        <f t="shared" si="23"/>
        <v>639</v>
      </c>
      <c r="AX9" s="18" t="str">
        <f t="shared" si="24"/>
        <v/>
      </c>
      <c r="AY9" s="69">
        <v>0</v>
      </c>
      <c r="AZ9" s="70" t="str">
        <f t="shared" si="25"/>
        <v/>
      </c>
      <c r="BA9" s="70">
        <v>0</v>
      </c>
      <c r="BB9" s="71" t="str">
        <f t="shared" si="26"/>
        <v/>
      </c>
      <c r="BC9" s="16" t="str">
        <f t="shared" si="27"/>
        <v/>
      </c>
      <c r="BD9" s="72">
        <v>0</v>
      </c>
      <c r="BE9" s="73" t="str">
        <f t="shared" si="28"/>
        <v/>
      </c>
      <c r="BF9" s="73">
        <v>0</v>
      </c>
      <c r="BG9" s="74" t="str">
        <f>IFERROR(IF(BF9&gt;1,($J9-BF9),""),"")</f>
        <v/>
      </c>
      <c r="BH9" s="18" t="str">
        <f t="shared" si="30"/>
        <v/>
      </c>
    </row>
    <row r="10" spans="1:60" s="5" customFormat="1" ht="12.75" customHeight="1">
      <c r="A10" s="42" t="s">
        <v>522</v>
      </c>
      <c r="B10" s="39" t="s">
        <v>143</v>
      </c>
      <c r="C10" s="203" t="s">
        <v>6</v>
      </c>
      <c r="D10" s="49">
        <v>2.08</v>
      </c>
      <c r="E10" s="40" t="s">
        <v>535</v>
      </c>
      <c r="F10" s="82">
        <v>977</v>
      </c>
      <c r="G10" s="82">
        <v>888</v>
      </c>
      <c r="H10" s="163">
        <v>702</v>
      </c>
      <c r="I10" s="163">
        <v>0</v>
      </c>
      <c r="J10" s="95">
        <f t="shared" si="0"/>
        <v>702</v>
      </c>
      <c r="K10" s="69">
        <v>0</v>
      </c>
      <c r="L10" s="70" t="str">
        <f t="shared" si="1"/>
        <v/>
      </c>
      <c r="M10" s="70">
        <v>0</v>
      </c>
      <c r="N10" s="71" t="str">
        <f t="shared" si="2"/>
        <v/>
      </c>
      <c r="O10" s="16" t="str">
        <f t="shared" si="3"/>
        <v/>
      </c>
      <c r="P10" s="72">
        <v>0</v>
      </c>
      <c r="Q10" s="73" t="str">
        <f t="shared" si="4"/>
        <v/>
      </c>
      <c r="R10" s="73">
        <v>0</v>
      </c>
      <c r="S10" s="74" t="str">
        <f t="shared" si="5"/>
        <v/>
      </c>
      <c r="T10" s="18" t="str">
        <f t="shared" si="6"/>
        <v/>
      </c>
      <c r="U10" s="69">
        <v>0</v>
      </c>
      <c r="V10" s="70" t="str">
        <f t="shared" si="7"/>
        <v/>
      </c>
      <c r="W10" s="70">
        <v>0</v>
      </c>
      <c r="X10" s="71" t="str">
        <f t="shared" si="8"/>
        <v/>
      </c>
      <c r="Y10" s="16" t="str">
        <f t="shared" si="9"/>
        <v/>
      </c>
      <c r="Z10" s="72">
        <v>0</v>
      </c>
      <c r="AA10" s="73" t="str">
        <f t="shared" si="10"/>
        <v/>
      </c>
      <c r="AB10" s="73">
        <v>0</v>
      </c>
      <c r="AC10" s="74" t="str">
        <f t="shared" si="11"/>
        <v/>
      </c>
      <c r="AD10" s="18" t="str">
        <f t="shared" si="12"/>
        <v/>
      </c>
      <c r="AE10" s="69">
        <v>0</v>
      </c>
      <c r="AF10" s="70" t="str">
        <f t="shared" si="13"/>
        <v/>
      </c>
      <c r="AG10" s="70">
        <v>0</v>
      </c>
      <c r="AH10" s="71" t="str">
        <f t="shared" si="14"/>
        <v/>
      </c>
      <c r="AI10" s="16" t="str">
        <f t="shared" si="15"/>
        <v/>
      </c>
      <c r="AJ10" s="72">
        <v>0</v>
      </c>
      <c r="AK10" s="73" t="str">
        <f t="shared" si="16"/>
        <v/>
      </c>
      <c r="AL10" s="73">
        <v>0</v>
      </c>
      <c r="AM10" s="74" t="str">
        <f t="shared" si="17"/>
        <v/>
      </c>
      <c r="AN10" s="18" t="str">
        <f t="shared" si="18"/>
        <v/>
      </c>
      <c r="AO10" s="69">
        <v>0</v>
      </c>
      <c r="AP10" s="70" t="str">
        <f t="shared" si="19"/>
        <v/>
      </c>
      <c r="AQ10" s="70">
        <v>0</v>
      </c>
      <c r="AR10" s="71" t="str">
        <f t="shared" si="20"/>
        <v/>
      </c>
      <c r="AS10" s="16" t="str">
        <f t="shared" si="21"/>
        <v/>
      </c>
      <c r="AT10" s="72">
        <v>777</v>
      </c>
      <c r="AU10" s="73">
        <f t="shared" si="22"/>
        <v>699.30000000000007</v>
      </c>
      <c r="AV10" s="73">
        <v>84</v>
      </c>
      <c r="AW10" s="74">
        <f t="shared" si="23"/>
        <v>618</v>
      </c>
      <c r="AX10" s="18">
        <f t="shared" si="24"/>
        <v>0.11625911625911635</v>
      </c>
      <c r="AY10" s="69">
        <v>0</v>
      </c>
      <c r="AZ10" s="70" t="str">
        <f t="shared" si="25"/>
        <v/>
      </c>
      <c r="BA10" s="70">
        <v>0</v>
      </c>
      <c r="BB10" s="71" t="str">
        <f t="shared" si="26"/>
        <v/>
      </c>
      <c r="BC10" s="16" t="str">
        <f t="shared" si="27"/>
        <v/>
      </c>
      <c r="BD10" s="72">
        <v>0</v>
      </c>
      <c r="BE10" s="73" t="str">
        <f t="shared" si="28"/>
        <v/>
      </c>
      <c r="BF10" s="73">
        <v>0</v>
      </c>
      <c r="BG10" s="74" t="str">
        <f t="shared" si="29"/>
        <v/>
      </c>
      <c r="BH10" s="18" t="str">
        <f t="shared" si="30"/>
        <v/>
      </c>
    </row>
    <row r="11" spans="1:60" s="5" customFormat="1" ht="12.75" customHeight="1">
      <c r="A11" s="42" t="s">
        <v>9</v>
      </c>
      <c r="B11" s="39" t="s">
        <v>143</v>
      </c>
      <c r="C11" s="4" t="s">
        <v>517</v>
      </c>
      <c r="D11" s="49">
        <v>3.12</v>
      </c>
      <c r="E11" s="40" t="s">
        <v>152</v>
      </c>
      <c r="F11" s="82">
        <v>1429</v>
      </c>
      <c r="G11" s="82">
        <v>1299</v>
      </c>
      <c r="H11" s="163">
        <v>1025</v>
      </c>
      <c r="I11" s="163">
        <v>32</v>
      </c>
      <c r="J11" s="95">
        <f t="shared" si="0"/>
        <v>993</v>
      </c>
      <c r="K11" s="69">
        <v>1110</v>
      </c>
      <c r="L11" s="70">
        <f t="shared" si="1"/>
        <v>999</v>
      </c>
      <c r="M11" s="70">
        <v>143</v>
      </c>
      <c r="N11" s="71">
        <f>IFERROR(IF(M11&gt;1,($J11-M11),""),"")</f>
        <v>850</v>
      </c>
      <c r="O11" s="16">
        <f t="shared" si="3"/>
        <v>0.14914914914914915</v>
      </c>
      <c r="P11" s="72">
        <v>0</v>
      </c>
      <c r="Q11" s="73" t="str">
        <f t="shared" si="4"/>
        <v/>
      </c>
      <c r="R11" s="73">
        <v>0</v>
      </c>
      <c r="S11" s="74" t="str">
        <f t="shared" si="5"/>
        <v/>
      </c>
      <c r="T11" s="18" t="str">
        <f t="shared" si="6"/>
        <v/>
      </c>
      <c r="U11" s="69">
        <v>1110</v>
      </c>
      <c r="V11" s="70">
        <f t="shared" si="7"/>
        <v>999</v>
      </c>
      <c r="W11" s="70">
        <v>143</v>
      </c>
      <c r="X11" s="71">
        <f t="shared" si="8"/>
        <v>850</v>
      </c>
      <c r="Y11" s="16">
        <f t="shared" si="9"/>
        <v>0.14914914914914915</v>
      </c>
      <c r="Z11" s="72">
        <v>0</v>
      </c>
      <c r="AA11" s="73" t="str">
        <f t="shared" si="10"/>
        <v/>
      </c>
      <c r="AB11" s="73">
        <v>0</v>
      </c>
      <c r="AC11" s="74" t="str">
        <f t="shared" si="11"/>
        <v/>
      </c>
      <c r="AD11" s="18" t="str">
        <f t="shared" si="12"/>
        <v/>
      </c>
      <c r="AE11" s="69">
        <v>0</v>
      </c>
      <c r="AF11" s="70" t="str">
        <f t="shared" si="13"/>
        <v/>
      </c>
      <c r="AG11" s="70">
        <v>0</v>
      </c>
      <c r="AH11" s="71" t="str">
        <f t="shared" si="14"/>
        <v/>
      </c>
      <c r="AI11" s="16" t="str">
        <f t="shared" si="15"/>
        <v/>
      </c>
      <c r="AJ11" s="72">
        <v>0</v>
      </c>
      <c r="AK11" s="73" t="str">
        <f t="shared" si="16"/>
        <v/>
      </c>
      <c r="AL11" s="73">
        <v>0</v>
      </c>
      <c r="AM11" s="74" t="str">
        <f t="shared" si="17"/>
        <v/>
      </c>
      <c r="AN11" s="18" t="str">
        <f t="shared" si="18"/>
        <v/>
      </c>
      <c r="AO11" s="69">
        <v>0</v>
      </c>
      <c r="AP11" s="70" t="str">
        <f t="shared" si="19"/>
        <v/>
      </c>
      <c r="AQ11" s="70">
        <v>0</v>
      </c>
      <c r="AR11" s="71" t="str">
        <f t="shared" si="20"/>
        <v/>
      </c>
      <c r="AS11" s="16" t="str">
        <f t="shared" si="21"/>
        <v/>
      </c>
      <c r="AT11" s="72">
        <v>0</v>
      </c>
      <c r="AU11" s="73" t="str">
        <f t="shared" si="22"/>
        <v/>
      </c>
      <c r="AV11" s="73">
        <v>0</v>
      </c>
      <c r="AW11" s="74" t="str">
        <f t="shared" si="23"/>
        <v/>
      </c>
      <c r="AX11" s="18" t="str">
        <f t="shared" si="24"/>
        <v/>
      </c>
      <c r="AY11" s="69">
        <v>0</v>
      </c>
      <c r="AZ11" s="70" t="str">
        <f t="shared" si="25"/>
        <v/>
      </c>
      <c r="BA11" s="70">
        <v>0</v>
      </c>
      <c r="BB11" s="71" t="str">
        <f t="shared" si="26"/>
        <v/>
      </c>
      <c r="BC11" s="16" t="str">
        <f t="shared" si="27"/>
        <v/>
      </c>
      <c r="BD11" s="72">
        <v>0</v>
      </c>
      <c r="BE11" s="73" t="str">
        <f t="shared" si="28"/>
        <v/>
      </c>
      <c r="BF11" s="73">
        <v>0</v>
      </c>
      <c r="BG11" s="74" t="str">
        <f t="shared" si="29"/>
        <v/>
      </c>
      <c r="BH11" s="18" t="str">
        <f t="shared" si="30"/>
        <v/>
      </c>
    </row>
    <row r="12" spans="1:60" s="5" customFormat="1" ht="12.75" customHeight="1">
      <c r="A12" s="42" t="s">
        <v>8</v>
      </c>
      <c r="B12" s="39" t="s">
        <v>143</v>
      </c>
      <c r="C12" s="4"/>
      <c r="D12" s="49">
        <v>3.12</v>
      </c>
      <c r="E12" s="40" t="s">
        <v>152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0"/>
        <v>917</v>
      </c>
      <c r="K12" s="69">
        <v>1110</v>
      </c>
      <c r="L12" s="70">
        <f t="shared" si="1"/>
        <v>999</v>
      </c>
      <c r="M12" s="70">
        <v>67</v>
      </c>
      <c r="N12" s="71">
        <f t="shared" si="2"/>
        <v>850</v>
      </c>
      <c r="O12" s="16">
        <f t="shared" si="3"/>
        <v>0.14914914914914915</v>
      </c>
      <c r="P12" s="72">
        <v>0</v>
      </c>
      <c r="Q12" s="73" t="str">
        <f t="shared" si="4"/>
        <v/>
      </c>
      <c r="R12" s="73">
        <v>0</v>
      </c>
      <c r="S12" s="74" t="str">
        <f t="shared" si="5"/>
        <v/>
      </c>
      <c r="T12" s="18" t="str">
        <f t="shared" si="6"/>
        <v/>
      </c>
      <c r="U12" s="69">
        <v>1110</v>
      </c>
      <c r="V12" s="70">
        <f t="shared" si="7"/>
        <v>999</v>
      </c>
      <c r="W12" s="70">
        <v>67</v>
      </c>
      <c r="X12" s="71">
        <f t="shared" si="8"/>
        <v>850</v>
      </c>
      <c r="Y12" s="16">
        <f t="shared" si="9"/>
        <v>0.14914914914914915</v>
      </c>
      <c r="Z12" s="72">
        <v>0</v>
      </c>
      <c r="AA12" s="73" t="str">
        <f t="shared" si="10"/>
        <v/>
      </c>
      <c r="AB12" s="73">
        <v>0</v>
      </c>
      <c r="AC12" s="74" t="str">
        <f t="shared" si="11"/>
        <v/>
      </c>
      <c r="AD12" s="18" t="str">
        <f t="shared" si="12"/>
        <v/>
      </c>
      <c r="AE12" s="69">
        <v>1110</v>
      </c>
      <c r="AF12" s="70">
        <f t="shared" si="13"/>
        <v>999</v>
      </c>
      <c r="AG12" s="70">
        <v>67</v>
      </c>
      <c r="AH12" s="71">
        <f t="shared" si="14"/>
        <v>850</v>
      </c>
      <c r="AI12" s="16">
        <f t="shared" si="15"/>
        <v>0.14914914914914915</v>
      </c>
      <c r="AJ12" s="72">
        <v>1110</v>
      </c>
      <c r="AK12" s="73">
        <f t="shared" si="16"/>
        <v>999</v>
      </c>
      <c r="AL12" s="73">
        <v>67</v>
      </c>
      <c r="AM12" s="74">
        <f t="shared" si="17"/>
        <v>850</v>
      </c>
      <c r="AN12" s="18">
        <f t="shared" si="18"/>
        <v>0.14914914914914915</v>
      </c>
      <c r="AO12" s="69">
        <v>999</v>
      </c>
      <c r="AP12" s="70">
        <f t="shared" si="19"/>
        <v>899.1</v>
      </c>
      <c r="AQ12" s="70">
        <v>152</v>
      </c>
      <c r="AR12" s="71">
        <f t="shared" si="20"/>
        <v>765</v>
      </c>
      <c r="AS12" s="16">
        <f t="shared" si="21"/>
        <v>0.14914914914914917</v>
      </c>
      <c r="AT12" s="72">
        <v>999</v>
      </c>
      <c r="AU12" s="73">
        <f t="shared" si="22"/>
        <v>899.1</v>
      </c>
      <c r="AV12" s="73">
        <v>152</v>
      </c>
      <c r="AW12" s="74">
        <f t="shared" si="23"/>
        <v>765</v>
      </c>
      <c r="AX12" s="18">
        <f t="shared" si="24"/>
        <v>0.14914914914914917</v>
      </c>
      <c r="AY12" s="69">
        <v>0</v>
      </c>
      <c r="AZ12" s="70" t="str">
        <f t="shared" si="25"/>
        <v/>
      </c>
      <c r="BA12" s="70">
        <v>0</v>
      </c>
      <c r="BB12" s="71" t="str">
        <f t="shared" si="26"/>
        <v/>
      </c>
      <c r="BC12" s="16" t="str">
        <f t="shared" si="27"/>
        <v/>
      </c>
      <c r="BD12" s="72">
        <v>1110</v>
      </c>
      <c r="BE12" s="73">
        <f t="shared" si="28"/>
        <v>999</v>
      </c>
      <c r="BF12" s="73">
        <v>67</v>
      </c>
      <c r="BG12" s="74">
        <f t="shared" si="29"/>
        <v>850</v>
      </c>
      <c r="BH12" s="18">
        <f t="shared" si="30"/>
        <v>0.14914914914914915</v>
      </c>
    </row>
    <row r="13" spans="1:60" s="5" customFormat="1" ht="12.75" customHeight="1">
      <c r="A13" s="42" t="s">
        <v>7</v>
      </c>
      <c r="B13" s="39" t="s">
        <v>143</v>
      </c>
      <c r="C13" s="4"/>
      <c r="D13" s="49">
        <v>3.12</v>
      </c>
      <c r="E13" s="40" t="s">
        <v>152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0"/>
        <v>840</v>
      </c>
      <c r="K13" s="69">
        <v>0</v>
      </c>
      <c r="L13" s="70" t="str">
        <f t="shared" si="1"/>
        <v/>
      </c>
      <c r="M13" s="70">
        <v>0</v>
      </c>
      <c r="N13" s="71" t="str">
        <f t="shared" si="2"/>
        <v/>
      </c>
      <c r="O13" s="16" t="str">
        <f t="shared" si="3"/>
        <v/>
      </c>
      <c r="P13" s="72">
        <v>0</v>
      </c>
      <c r="Q13" s="73" t="str">
        <f t="shared" si="4"/>
        <v/>
      </c>
      <c r="R13" s="73">
        <v>0</v>
      </c>
      <c r="S13" s="74" t="str">
        <f t="shared" si="5"/>
        <v/>
      </c>
      <c r="T13" s="18" t="str">
        <f t="shared" si="6"/>
        <v/>
      </c>
      <c r="U13" s="69">
        <v>0</v>
      </c>
      <c r="V13" s="70" t="str">
        <f t="shared" si="7"/>
        <v/>
      </c>
      <c r="W13" s="70">
        <v>0</v>
      </c>
      <c r="X13" s="71" t="str">
        <f t="shared" si="8"/>
        <v/>
      </c>
      <c r="Y13" s="16" t="str">
        <f t="shared" si="9"/>
        <v/>
      </c>
      <c r="Z13" s="72">
        <v>0</v>
      </c>
      <c r="AA13" s="73" t="str">
        <f t="shared" si="10"/>
        <v/>
      </c>
      <c r="AB13" s="73">
        <v>0</v>
      </c>
      <c r="AC13" s="74" t="str">
        <f t="shared" si="11"/>
        <v/>
      </c>
      <c r="AD13" s="18" t="str">
        <f t="shared" si="12"/>
        <v/>
      </c>
      <c r="AE13" s="69">
        <v>0</v>
      </c>
      <c r="AF13" s="70" t="str">
        <f t="shared" si="13"/>
        <v/>
      </c>
      <c r="AG13" s="70">
        <v>0</v>
      </c>
      <c r="AH13" s="71" t="str">
        <f t="shared" si="14"/>
        <v/>
      </c>
      <c r="AI13" s="16" t="str">
        <f t="shared" si="15"/>
        <v/>
      </c>
      <c r="AJ13" s="72">
        <v>0</v>
      </c>
      <c r="AK13" s="73" t="str">
        <f t="shared" si="16"/>
        <v/>
      </c>
      <c r="AL13" s="73">
        <v>0</v>
      </c>
      <c r="AM13" s="74" t="str">
        <f t="shared" si="17"/>
        <v/>
      </c>
      <c r="AN13" s="18" t="str">
        <f t="shared" si="18"/>
        <v/>
      </c>
      <c r="AO13" s="69">
        <v>0</v>
      </c>
      <c r="AP13" s="70" t="str">
        <f t="shared" si="19"/>
        <v/>
      </c>
      <c r="AQ13" s="70">
        <v>0</v>
      </c>
      <c r="AR13" s="71" t="str">
        <f t="shared" si="20"/>
        <v/>
      </c>
      <c r="AS13" s="16" t="str">
        <f t="shared" si="21"/>
        <v/>
      </c>
      <c r="AT13" s="72">
        <v>0</v>
      </c>
      <c r="AU13" s="73" t="str">
        <f t="shared" si="22"/>
        <v/>
      </c>
      <c r="AV13" s="73">
        <v>0</v>
      </c>
      <c r="AW13" s="74" t="str">
        <f t="shared" si="23"/>
        <v/>
      </c>
      <c r="AX13" s="18" t="str">
        <f t="shared" si="24"/>
        <v/>
      </c>
      <c r="AY13" s="69">
        <v>0</v>
      </c>
      <c r="AZ13" s="70" t="str">
        <f t="shared" si="25"/>
        <v/>
      </c>
      <c r="BA13" s="70">
        <v>0</v>
      </c>
      <c r="BB13" s="71" t="str">
        <f t="shared" si="26"/>
        <v/>
      </c>
      <c r="BC13" s="16" t="str">
        <f t="shared" si="27"/>
        <v/>
      </c>
      <c r="BD13" s="72">
        <v>0</v>
      </c>
      <c r="BE13" s="73" t="str">
        <f t="shared" si="28"/>
        <v/>
      </c>
      <c r="BF13" s="73">
        <v>0</v>
      </c>
      <c r="BG13" s="74" t="str">
        <f t="shared" si="29"/>
        <v/>
      </c>
      <c r="BH13" s="18" t="str">
        <f t="shared" si="30"/>
        <v/>
      </c>
    </row>
    <row r="14" spans="1:60" s="5" customFormat="1" ht="12.75" customHeight="1" thickBot="1">
      <c r="A14" s="43" t="s">
        <v>288</v>
      </c>
      <c r="B14" s="38" t="s">
        <v>143</v>
      </c>
      <c r="C14" s="9"/>
      <c r="D14" s="50">
        <v>3.12</v>
      </c>
      <c r="E14" s="2" t="s">
        <v>325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0"/>
        <v>1025</v>
      </c>
      <c r="K14" s="76">
        <v>1110</v>
      </c>
      <c r="L14" s="77">
        <f t="shared" si="1"/>
        <v>999</v>
      </c>
      <c r="M14" s="77">
        <v>148</v>
      </c>
      <c r="N14" s="78">
        <f t="shared" si="2"/>
        <v>877</v>
      </c>
      <c r="O14" s="17">
        <f t="shared" si="3"/>
        <v>0.12212212212212212</v>
      </c>
      <c r="P14" s="79">
        <v>0</v>
      </c>
      <c r="Q14" s="80" t="str">
        <f t="shared" si="4"/>
        <v/>
      </c>
      <c r="R14" s="80">
        <v>0</v>
      </c>
      <c r="S14" s="81" t="str">
        <f t="shared" si="5"/>
        <v/>
      </c>
      <c r="T14" s="19" t="str">
        <f t="shared" si="6"/>
        <v/>
      </c>
      <c r="U14" s="76">
        <v>1110</v>
      </c>
      <c r="V14" s="77">
        <f t="shared" si="7"/>
        <v>999</v>
      </c>
      <c r="W14" s="77">
        <v>148</v>
      </c>
      <c r="X14" s="78">
        <f t="shared" si="8"/>
        <v>877</v>
      </c>
      <c r="Y14" s="17">
        <f t="shared" si="9"/>
        <v>0.12212212212212212</v>
      </c>
      <c r="Z14" s="79">
        <v>0</v>
      </c>
      <c r="AA14" s="80" t="str">
        <f t="shared" si="10"/>
        <v/>
      </c>
      <c r="AB14" s="80">
        <v>0</v>
      </c>
      <c r="AC14" s="81" t="str">
        <f t="shared" si="11"/>
        <v/>
      </c>
      <c r="AD14" s="19" t="str">
        <f t="shared" si="12"/>
        <v/>
      </c>
      <c r="AE14" s="76">
        <v>1110</v>
      </c>
      <c r="AF14" s="77">
        <f t="shared" si="13"/>
        <v>999</v>
      </c>
      <c r="AG14" s="77">
        <v>148</v>
      </c>
      <c r="AH14" s="78">
        <f t="shared" si="14"/>
        <v>877</v>
      </c>
      <c r="AI14" s="17">
        <f t="shared" si="15"/>
        <v>0.12212212212212212</v>
      </c>
      <c r="AJ14" s="79">
        <v>1110</v>
      </c>
      <c r="AK14" s="80">
        <f t="shared" si="16"/>
        <v>999</v>
      </c>
      <c r="AL14" s="80">
        <v>148</v>
      </c>
      <c r="AM14" s="81">
        <f t="shared" si="17"/>
        <v>877</v>
      </c>
      <c r="AN14" s="19">
        <f t="shared" si="18"/>
        <v>0.12212212212212212</v>
      </c>
      <c r="AO14" s="76">
        <v>1054</v>
      </c>
      <c r="AP14" s="77">
        <f t="shared" si="19"/>
        <v>948.6</v>
      </c>
      <c r="AQ14" s="77">
        <v>192</v>
      </c>
      <c r="AR14" s="78">
        <f t="shared" si="20"/>
        <v>833</v>
      </c>
      <c r="AS14" s="17">
        <f t="shared" si="21"/>
        <v>0.12186379928315415</v>
      </c>
      <c r="AT14" s="79">
        <v>1054</v>
      </c>
      <c r="AU14" s="80">
        <f t="shared" si="22"/>
        <v>948.6</v>
      </c>
      <c r="AV14" s="80">
        <v>192</v>
      </c>
      <c r="AW14" s="81">
        <f t="shared" si="23"/>
        <v>833</v>
      </c>
      <c r="AX14" s="19">
        <f t="shared" si="24"/>
        <v>0.12186379928315415</v>
      </c>
      <c r="AY14" s="76">
        <v>0</v>
      </c>
      <c r="AZ14" s="77" t="str">
        <f t="shared" si="25"/>
        <v/>
      </c>
      <c r="BA14" s="77">
        <v>0</v>
      </c>
      <c r="BB14" s="78" t="str">
        <f t="shared" si="26"/>
        <v/>
      </c>
      <c r="BC14" s="17" t="str">
        <f t="shared" si="27"/>
        <v/>
      </c>
      <c r="BD14" s="79">
        <v>1110</v>
      </c>
      <c r="BE14" s="80">
        <f t="shared" si="28"/>
        <v>999</v>
      </c>
      <c r="BF14" s="80">
        <v>148</v>
      </c>
      <c r="BG14" s="81">
        <f t="shared" si="29"/>
        <v>877</v>
      </c>
      <c r="BH14" s="19">
        <f t="shared" si="30"/>
        <v>0.12212212212212212</v>
      </c>
    </row>
    <row r="15" spans="1:60" s="5" customFormat="1" ht="12.75" customHeight="1">
      <c r="A15" s="177" t="s">
        <v>178</v>
      </c>
      <c r="B15" s="178" t="s">
        <v>143</v>
      </c>
      <c r="C15" s="179"/>
      <c r="D15" s="180">
        <v>1.36</v>
      </c>
      <c r="E15" s="181" t="s">
        <v>398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0"/>
        <v>970</v>
      </c>
      <c r="K15" s="186">
        <v>0</v>
      </c>
      <c r="L15" s="187" t="str">
        <f t="shared" si="1"/>
        <v/>
      </c>
      <c r="M15" s="187">
        <v>0</v>
      </c>
      <c r="N15" s="188" t="str">
        <f t="shared" si="2"/>
        <v/>
      </c>
      <c r="O15" s="189" t="str">
        <f t="shared" si="3"/>
        <v/>
      </c>
      <c r="P15" s="191">
        <v>0</v>
      </c>
      <c r="Q15" s="192" t="str">
        <f t="shared" si="4"/>
        <v/>
      </c>
      <c r="R15" s="192">
        <v>0</v>
      </c>
      <c r="S15" s="193" t="str">
        <f t="shared" si="5"/>
        <v/>
      </c>
      <c r="T15" s="194" t="str">
        <f t="shared" si="6"/>
        <v/>
      </c>
      <c r="U15" s="186">
        <v>0</v>
      </c>
      <c r="V15" s="187" t="str">
        <f t="shared" si="7"/>
        <v/>
      </c>
      <c r="W15" s="187">
        <v>0</v>
      </c>
      <c r="X15" s="188" t="str">
        <f t="shared" si="8"/>
        <v/>
      </c>
      <c r="Y15" s="189" t="str">
        <f t="shared" si="9"/>
        <v/>
      </c>
      <c r="Z15" s="191">
        <v>0</v>
      </c>
      <c r="AA15" s="192" t="str">
        <f t="shared" si="10"/>
        <v/>
      </c>
      <c r="AB15" s="192">
        <v>0</v>
      </c>
      <c r="AC15" s="193" t="str">
        <f t="shared" si="11"/>
        <v/>
      </c>
      <c r="AD15" s="194" t="str">
        <f t="shared" si="12"/>
        <v/>
      </c>
      <c r="AE15" s="186">
        <v>0</v>
      </c>
      <c r="AF15" s="187" t="str">
        <f t="shared" si="13"/>
        <v/>
      </c>
      <c r="AG15" s="187">
        <v>0</v>
      </c>
      <c r="AH15" s="188" t="str">
        <f t="shared" si="14"/>
        <v/>
      </c>
      <c r="AI15" s="189" t="str">
        <f t="shared" si="15"/>
        <v/>
      </c>
      <c r="AJ15" s="191">
        <v>0</v>
      </c>
      <c r="AK15" s="192" t="str">
        <f t="shared" si="16"/>
        <v/>
      </c>
      <c r="AL15" s="192">
        <v>0</v>
      </c>
      <c r="AM15" s="193" t="str">
        <f t="shared" si="17"/>
        <v/>
      </c>
      <c r="AN15" s="194" t="str">
        <f t="shared" si="18"/>
        <v/>
      </c>
      <c r="AO15" s="186">
        <v>0</v>
      </c>
      <c r="AP15" s="187" t="str">
        <f t="shared" si="19"/>
        <v/>
      </c>
      <c r="AQ15" s="187">
        <v>0</v>
      </c>
      <c r="AR15" s="188" t="str">
        <f t="shared" si="20"/>
        <v/>
      </c>
      <c r="AS15" s="189" t="str">
        <f t="shared" si="21"/>
        <v/>
      </c>
      <c r="AT15" s="191">
        <v>0</v>
      </c>
      <c r="AU15" s="192" t="str">
        <f t="shared" si="22"/>
        <v/>
      </c>
      <c r="AV15" s="192">
        <v>0</v>
      </c>
      <c r="AW15" s="193" t="str">
        <f t="shared" si="23"/>
        <v/>
      </c>
      <c r="AX15" s="194" t="str">
        <f t="shared" si="24"/>
        <v/>
      </c>
      <c r="AY15" s="186">
        <v>0</v>
      </c>
      <c r="AZ15" s="187" t="str">
        <f t="shared" si="25"/>
        <v/>
      </c>
      <c r="BA15" s="187">
        <v>0</v>
      </c>
      <c r="BB15" s="188" t="str">
        <f t="shared" si="26"/>
        <v/>
      </c>
      <c r="BC15" s="189" t="str">
        <f t="shared" si="27"/>
        <v/>
      </c>
      <c r="BD15" s="191">
        <v>0</v>
      </c>
      <c r="BE15" s="192" t="str">
        <f t="shared" si="28"/>
        <v/>
      </c>
      <c r="BF15" s="192">
        <v>0</v>
      </c>
      <c r="BG15" s="193" t="str">
        <f t="shared" si="29"/>
        <v/>
      </c>
      <c r="BH15" s="194" t="str">
        <f t="shared" si="30"/>
        <v/>
      </c>
    </row>
    <row r="16" spans="1:60" s="5" customFormat="1" ht="12.75" customHeight="1">
      <c r="A16" s="42" t="s">
        <v>305</v>
      </c>
      <c r="B16" s="39" t="s">
        <v>143</v>
      </c>
      <c r="C16" s="4"/>
      <c r="D16" s="49">
        <v>1.49</v>
      </c>
      <c r="E16" s="40" t="s">
        <v>399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0"/>
        <v>1058</v>
      </c>
      <c r="K16" s="69">
        <v>0</v>
      </c>
      <c r="L16" s="70" t="str">
        <f t="shared" si="1"/>
        <v/>
      </c>
      <c r="M16" s="70">
        <v>0</v>
      </c>
      <c r="N16" s="71" t="str">
        <f t="shared" si="2"/>
        <v/>
      </c>
      <c r="O16" s="16" t="str">
        <f t="shared" si="3"/>
        <v/>
      </c>
      <c r="P16" s="72">
        <v>0</v>
      </c>
      <c r="Q16" s="73" t="str">
        <f t="shared" si="4"/>
        <v/>
      </c>
      <c r="R16" s="73">
        <v>0</v>
      </c>
      <c r="S16" s="74" t="str">
        <f t="shared" si="5"/>
        <v/>
      </c>
      <c r="T16" s="18" t="str">
        <f t="shared" si="6"/>
        <v/>
      </c>
      <c r="U16" s="69">
        <v>0</v>
      </c>
      <c r="V16" s="70" t="str">
        <f t="shared" si="7"/>
        <v/>
      </c>
      <c r="W16" s="70">
        <v>0</v>
      </c>
      <c r="X16" s="71" t="str">
        <f t="shared" si="8"/>
        <v/>
      </c>
      <c r="Y16" s="16" t="str">
        <f t="shared" si="9"/>
        <v/>
      </c>
      <c r="Z16" s="72">
        <v>0</v>
      </c>
      <c r="AA16" s="73" t="str">
        <f t="shared" si="10"/>
        <v/>
      </c>
      <c r="AB16" s="73">
        <v>0</v>
      </c>
      <c r="AC16" s="74" t="str">
        <f t="shared" si="11"/>
        <v/>
      </c>
      <c r="AD16" s="18" t="str">
        <f t="shared" si="12"/>
        <v/>
      </c>
      <c r="AE16" s="69">
        <v>0</v>
      </c>
      <c r="AF16" s="70" t="str">
        <f t="shared" si="13"/>
        <v/>
      </c>
      <c r="AG16" s="70">
        <v>0</v>
      </c>
      <c r="AH16" s="71" t="str">
        <f t="shared" si="14"/>
        <v/>
      </c>
      <c r="AI16" s="16" t="str">
        <f t="shared" si="15"/>
        <v/>
      </c>
      <c r="AJ16" s="72">
        <v>0</v>
      </c>
      <c r="AK16" s="73" t="str">
        <f t="shared" si="16"/>
        <v/>
      </c>
      <c r="AL16" s="73">
        <v>0</v>
      </c>
      <c r="AM16" s="74" t="str">
        <f t="shared" si="17"/>
        <v/>
      </c>
      <c r="AN16" s="18" t="str">
        <f t="shared" si="18"/>
        <v/>
      </c>
      <c r="AO16" s="69">
        <v>0</v>
      </c>
      <c r="AP16" s="70" t="str">
        <f t="shared" si="19"/>
        <v/>
      </c>
      <c r="AQ16" s="70">
        <v>0</v>
      </c>
      <c r="AR16" s="71" t="str">
        <f t="shared" si="20"/>
        <v/>
      </c>
      <c r="AS16" s="16" t="str">
        <f t="shared" si="21"/>
        <v/>
      </c>
      <c r="AT16" s="72">
        <v>0</v>
      </c>
      <c r="AU16" s="73" t="str">
        <f t="shared" si="22"/>
        <v/>
      </c>
      <c r="AV16" s="73">
        <v>0</v>
      </c>
      <c r="AW16" s="74" t="str">
        <f t="shared" si="23"/>
        <v/>
      </c>
      <c r="AX16" s="18" t="str">
        <f t="shared" si="24"/>
        <v/>
      </c>
      <c r="AY16" s="69">
        <v>0</v>
      </c>
      <c r="AZ16" s="70" t="str">
        <f t="shared" si="25"/>
        <v/>
      </c>
      <c r="BA16" s="70">
        <v>0</v>
      </c>
      <c r="BB16" s="71" t="str">
        <f t="shared" si="26"/>
        <v/>
      </c>
      <c r="BC16" s="16" t="str">
        <f t="shared" si="27"/>
        <v/>
      </c>
      <c r="BD16" s="72">
        <v>0</v>
      </c>
      <c r="BE16" s="73" t="str">
        <f t="shared" si="28"/>
        <v/>
      </c>
      <c r="BF16" s="73">
        <v>0</v>
      </c>
      <c r="BG16" s="74" t="str">
        <f t="shared" si="29"/>
        <v/>
      </c>
      <c r="BH16" s="18" t="str">
        <f t="shared" si="30"/>
        <v/>
      </c>
    </row>
    <row r="17" spans="1:60" s="5" customFormat="1" ht="12.75" customHeight="1">
      <c r="A17" s="42" t="s">
        <v>11</v>
      </c>
      <c r="B17" s="39" t="s">
        <v>143</v>
      </c>
      <c r="C17" s="197" t="s">
        <v>5</v>
      </c>
      <c r="D17" s="49">
        <v>3.12</v>
      </c>
      <c r="E17" s="40" t="s">
        <v>153</v>
      </c>
      <c r="F17" s="82">
        <v>1759</v>
      </c>
      <c r="G17" s="82">
        <v>0</v>
      </c>
      <c r="H17" s="163">
        <v>1222</v>
      </c>
      <c r="I17" s="163">
        <v>0</v>
      </c>
      <c r="J17" s="95">
        <f t="shared" si="0"/>
        <v>1222</v>
      </c>
      <c r="K17" s="69">
        <v>0</v>
      </c>
      <c r="L17" s="70" t="str">
        <f t="shared" si="1"/>
        <v/>
      </c>
      <c r="M17" s="70">
        <v>0</v>
      </c>
      <c r="N17" s="71" t="str">
        <f t="shared" si="2"/>
        <v/>
      </c>
      <c r="O17" s="16" t="str">
        <f t="shared" si="3"/>
        <v/>
      </c>
      <c r="P17" s="72">
        <v>0</v>
      </c>
      <c r="Q17" s="73" t="str">
        <f t="shared" si="4"/>
        <v/>
      </c>
      <c r="R17" s="73">
        <v>0</v>
      </c>
      <c r="S17" s="74" t="str">
        <f t="shared" si="5"/>
        <v/>
      </c>
      <c r="T17" s="18" t="str">
        <f t="shared" si="6"/>
        <v/>
      </c>
      <c r="U17" s="69">
        <v>0</v>
      </c>
      <c r="V17" s="70" t="str">
        <f t="shared" si="7"/>
        <v/>
      </c>
      <c r="W17" s="70">
        <v>0</v>
      </c>
      <c r="X17" s="71" t="str">
        <f t="shared" si="8"/>
        <v/>
      </c>
      <c r="Y17" s="16" t="str">
        <f t="shared" si="9"/>
        <v/>
      </c>
      <c r="Z17" s="72">
        <v>0</v>
      </c>
      <c r="AA17" s="73" t="str">
        <f t="shared" si="10"/>
        <v/>
      </c>
      <c r="AB17" s="73">
        <v>0</v>
      </c>
      <c r="AC17" s="74" t="str">
        <f t="shared" si="11"/>
        <v/>
      </c>
      <c r="AD17" s="18" t="str">
        <f t="shared" si="12"/>
        <v/>
      </c>
      <c r="AE17" s="69">
        <v>0</v>
      </c>
      <c r="AF17" s="70" t="str">
        <f t="shared" si="13"/>
        <v/>
      </c>
      <c r="AG17" s="70">
        <v>0</v>
      </c>
      <c r="AH17" s="71" t="str">
        <f t="shared" si="14"/>
        <v/>
      </c>
      <c r="AI17" s="16" t="str">
        <f t="shared" si="15"/>
        <v/>
      </c>
      <c r="AJ17" s="72">
        <v>0</v>
      </c>
      <c r="AK17" s="73" t="str">
        <f t="shared" si="16"/>
        <v/>
      </c>
      <c r="AL17" s="73">
        <v>0</v>
      </c>
      <c r="AM17" s="74" t="str">
        <f t="shared" si="17"/>
        <v/>
      </c>
      <c r="AN17" s="18" t="str">
        <f t="shared" si="18"/>
        <v/>
      </c>
      <c r="AO17" s="69">
        <v>0</v>
      </c>
      <c r="AP17" s="70" t="str">
        <f t="shared" si="19"/>
        <v/>
      </c>
      <c r="AQ17" s="70">
        <v>0</v>
      </c>
      <c r="AR17" s="71" t="str">
        <f t="shared" si="20"/>
        <v/>
      </c>
      <c r="AS17" s="16" t="str">
        <f t="shared" si="21"/>
        <v/>
      </c>
      <c r="AT17" s="72">
        <v>0</v>
      </c>
      <c r="AU17" s="73" t="str">
        <f t="shared" si="22"/>
        <v/>
      </c>
      <c r="AV17" s="73">
        <v>0</v>
      </c>
      <c r="AW17" s="74" t="str">
        <f t="shared" si="23"/>
        <v/>
      </c>
      <c r="AX17" s="18" t="str">
        <f t="shared" si="24"/>
        <v/>
      </c>
      <c r="AY17" s="69">
        <v>0</v>
      </c>
      <c r="AZ17" s="70" t="str">
        <f t="shared" si="25"/>
        <v/>
      </c>
      <c r="BA17" s="70">
        <v>0</v>
      </c>
      <c r="BB17" s="71" t="str">
        <f t="shared" si="26"/>
        <v/>
      </c>
      <c r="BC17" s="16" t="str">
        <f t="shared" si="27"/>
        <v/>
      </c>
      <c r="BD17" s="72">
        <v>0</v>
      </c>
      <c r="BE17" s="73" t="str">
        <f t="shared" si="28"/>
        <v/>
      </c>
      <c r="BF17" s="73">
        <v>0</v>
      </c>
      <c r="BG17" s="74" t="str">
        <f t="shared" si="29"/>
        <v/>
      </c>
      <c r="BH17" s="18" t="str">
        <f t="shared" si="30"/>
        <v/>
      </c>
    </row>
    <row r="18" spans="1:60" s="5" customFormat="1" ht="12.75" customHeight="1">
      <c r="A18" s="42" t="s">
        <v>338</v>
      </c>
      <c r="B18" s="39" t="s">
        <v>143</v>
      </c>
      <c r="C18" s="203" t="s">
        <v>6</v>
      </c>
      <c r="D18" s="49">
        <v>3.12</v>
      </c>
      <c r="E18" s="40" t="s">
        <v>400</v>
      </c>
      <c r="F18" s="82">
        <v>1759</v>
      </c>
      <c r="G18" s="82">
        <v>1599</v>
      </c>
      <c r="H18" s="163">
        <v>1260</v>
      </c>
      <c r="I18" s="163">
        <v>30</v>
      </c>
      <c r="J18" s="95">
        <f t="shared" si="0"/>
        <v>1230</v>
      </c>
      <c r="K18" s="69">
        <v>1332</v>
      </c>
      <c r="L18" s="70">
        <f t="shared" si="1"/>
        <v>1198.8</v>
      </c>
      <c r="M18" s="70">
        <v>204</v>
      </c>
      <c r="N18" s="71">
        <f t="shared" si="2"/>
        <v>1026</v>
      </c>
      <c r="O18" s="16">
        <f t="shared" si="3"/>
        <v>0.14414414414414412</v>
      </c>
      <c r="P18" s="72">
        <v>0</v>
      </c>
      <c r="Q18" s="73" t="str">
        <f t="shared" si="4"/>
        <v/>
      </c>
      <c r="R18" s="73">
        <v>0</v>
      </c>
      <c r="S18" s="74" t="str">
        <f t="shared" si="5"/>
        <v/>
      </c>
      <c r="T18" s="18" t="str">
        <f t="shared" si="6"/>
        <v/>
      </c>
      <c r="U18" s="69">
        <v>1332</v>
      </c>
      <c r="V18" s="70">
        <f t="shared" si="7"/>
        <v>1198.8</v>
      </c>
      <c r="W18" s="70">
        <v>204</v>
      </c>
      <c r="X18" s="71">
        <f t="shared" si="8"/>
        <v>1026</v>
      </c>
      <c r="Y18" s="16">
        <f t="shared" si="9"/>
        <v>0.14414414414414412</v>
      </c>
      <c r="Z18" s="72">
        <v>0</v>
      </c>
      <c r="AA18" s="73" t="str">
        <f t="shared" si="10"/>
        <v/>
      </c>
      <c r="AB18" s="73">
        <v>0</v>
      </c>
      <c r="AC18" s="74" t="str">
        <f t="shared" si="11"/>
        <v/>
      </c>
      <c r="AD18" s="18" t="str">
        <f t="shared" si="12"/>
        <v/>
      </c>
      <c r="AE18" s="69" t="s">
        <v>136</v>
      </c>
      <c r="AF18" s="70" t="str">
        <f t="shared" si="13"/>
        <v/>
      </c>
      <c r="AG18" s="70">
        <v>0</v>
      </c>
      <c r="AH18" s="71" t="str">
        <f t="shared" si="14"/>
        <v/>
      </c>
      <c r="AI18" s="16" t="str">
        <f t="shared" si="15"/>
        <v/>
      </c>
      <c r="AJ18" s="72">
        <v>1332</v>
      </c>
      <c r="AK18" s="73">
        <f t="shared" si="16"/>
        <v>1198.8</v>
      </c>
      <c r="AL18" s="73">
        <v>204</v>
      </c>
      <c r="AM18" s="74">
        <f t="shared" si="17"/>
        <v>1026</v>
      </c>
      <c r="AN18" s="18">
        <f t="shared" si="18"/>
        <v>0.14414414414414412</v>
      </c>
      <c r="AO18" s="69">
        <v>1221</v>
      </c>
      <c r="AP18" s="70">
        <f t="shared" si="19"/>
        <v>1098.9000000000001</v>
      </c>
      <c r="AQ18" s="70">
        <v>289</v>
      </c>
      <c r="AR18" s="71">
        <f t="shared" si="20"/>
        <v>941</v>
      </c>
      <c r="AS18" s="16">
        <f t="shared" si="21"/>
        <v>0.14368914368914376</v>
      </c>
      <c r="AT18" s="72">
        <v>1221</v>
      </c>
      <c r="AU18" s="73">
        <f t="shared" si="22"/>
        <v>1098.9000000000001</v>
      </c>
      <c r="AV18" s="73">
        <v>289</v>
      </c>
      <c r="AW18" s="74">
        <f t="shared" si="23"/>
        <v>941</v>
      </c>
      <c r="AX18" s="18">
        <f t="shared" si="24"/>
        <v>0.14368914368914376</v>
      </c>
      <c r="AY18" s="69">
        <v>0</v>
      </c>
      <c r="AZ18" s="70" t="str">
        <f t="shared" si="25"/>
        <v/>
      </c>
      <c r="BA18" s="70">
        <v>0</v>
      </c>
      <c r="BB18" s="71" t="str">
        <f t="shared" si="26"/>
        <v/>
      </c>
      <c r="BC18" s="16" t="str">
        <f t="shared" si="27"/>
        <v/>
      </c>
      <c r="BD18" s="72">
        <v>1443</v>
      </c>
      <c r="BE18" s="73">
        <f t="shared" si="28"/>
        <v>1298.7</v>
      </c>
      <c r="BF18" s="73">
        <v>118</v>
      </c>
      <c r="BG18" s="74">
        <f t="shared" si="29"/>
        <v>1112</v>
      </c>
      <c r="BH18" s="18">
        <f t="shared" si="30"/>
        <v>0.14375914375914378</v>
      </c>
    </row>
    <row r="19" spans="1:60" s="5" customFormat="1" ht="12.75" customHeight="1" thickBot="1">
      <c r="A19" s="43" t="s">
        <v>10</v>
      </c>
      <c r="B19" s="38" t="s">
        <v>143</v>
      </c>
      <c r="C19" s="200" t="s">
        <v>395</v>
      </c>
      <c r="D19" s="50">
        <v>3.12</v>
      </c>
      <c r="E19" s="2" t="s">
        <v>153</v>
      </c>
      <c r="F19" s="83">
        <v>1649</v>
      </c>
      <c r="G19" s="83">
        <v>1499</v>
      </c>
      <c r="H19" s="75">
        <v>1146</v>
      </c>
      <c r="I19" s="75">
        <v>0</v>
      </c>
      <c r="J19" s="97">
        <f t="shared" si="0"/>
        <v>1146</v>
      </c>
      <c r="K19" s="76">
        <v>0</v>
      </c>
      <c r="L19" s="77" t="str">
        <f t="shared" si="1"/>
        <v/>
      </c>
      <c r="M19" s="77">
        <v>0</v>
      </c>
      <c r="N19" s="78" t="str">
        <f t="shared" si="2"/>
        <v/>
      </c>
      <c r="O19" s="17" t="str">
        <f t="shared" si="3"/>
        <v/>
      </c>
      <c r="P19" s="79">
        <v>0</v>
      </c>
      <c r="Q19" s="80" t="str">
        <f t="shared" si="4"/>
        <v/>
      </c>
      <c r="R19" s="80">
        <v>0</v>
      </c>
      <c r="S19" s="81" t="str">
        <f t="shared" si="5"/>
        <v/>
      </c>
      <c r="T19" s="19" t="str">
        <f t="shared" si="6"/>
        <v/>
      </c>
      <c r="U19" s="76">
        <v>0</v>
      </c>
      <c r="V19" s="77" t="str">
        <f t="shared" si="7"/>
        <v/>
      </c>
      <c r="W19" s="77">
        <v>0</v>
      </c>
      <c r="X19" s="78" t="str">
        <f t="shared" si="8"/>
        <v/>
      </c>
      <c r="Y19" s="17" t="str">
        <f t="shared" si="9"/>
        <v/>
      </c>
      <c r="Z19" s="79">
        <v>0</v>
      </c>
      <c r="AA19" s="80" t="str">
        <f t="shared" si="10"/>
        <v/>
      </c>
      <c r="AB19" s="80">
        <v>0</v>
      </c>
      <c r="AC19" s="81" t="str">
        <f t="shared" si="11"/>
        <v/>
      </c>
      <c r="AD19" s="19" t="str">
        <f t="shared" si="12"/>
        <v/>
      </c>
      <c r="AE19" s="76">
        <v>0</v>
      </c>
      <c r="AF19" s="77" t="str">
        <f t="shared" si="13"/>
        <v/>
      </c>
      <c r="AG19" s="77">
        <v>0</v>
      </c>
      <c r="AH19" s="78" t="str">
        <f t="shared" si="14"/>
        <v/>
      </c>
      <c r="AI19" s="17" t="str">
        <f t="shared" si="15"/>
        <v/>
      </c>
      <c r="AJ19" s="79">
        <v>0</v>
      </c>
      <c r="AK19" s="80" t="str">
        <f t="shared" si="16"/>
        <v/>
      </c>
      <c r="AL19" s="80">
        <v>0</v>
      </c>
      <c r="AM19" s="81" t="str">
        <f t="shared" si="17"/>
        <v/>
      </c>
      <c r="AN19" s="19" t="str">
        <f t="shared" si="18"/>
        <v/>
      </c>
      <c r="AO19" s="76">
        <v>0</v>
      </c>
      <c r="AP19" s="77" t="str">
        <f t="shared" si="19"/>
        <v/>
      </c>
      <c r="AQ19" s="77">
        <v>0</v>
      </c>
      <c r="AR19" s="78" t="str">
        <f t="shared" si="20"/>
        <v/>
      </c>
      <c r="AS19" s="17" t="str">
        <f t="shared" si="21"/>
        <v/>
      </c>
      <c r="AT19" s="79">
        <v>0</v>
      </c>
      <c r="AU19" s="80" t="str">
        <f t="shared" si="22"/>
        <v/>
      </c>
      <c r="AV19" s="80">
        <v>0</v>
      </c>
      <c r="AW19" s="81" t="str">
        <f t="shared" si="23"/>
        <v/>
      </c>
      <c r="AX19" s="19" t="str">
        <f t="shared" si="24"/>
        <v/>
      </c>
      <c r="AY19" s="76">
        <v>0</v>
      </c>
      <c r="AZ19" s="77" t="str">
        <f t="shared" si="25"/>
        <v/>
      </c>
      <c r="BA19" s="77">
        <v>0</v>
      </c>
      <c r="BB19" s="78" t="str">
        <f t="shared" si="26"/>
        <v/>
      </c>
      <c r="BC19" s="17" t="str">
        <f t="shared" si="27"/>
        <v/>
      </c>
      <c r="BD19" s="79">
        <v>0</v>
      </c>
      <c r="BE19" s="80" t="str">
        <f t="shared" si="28"/>
        <v/>
      </c>
      <c r="BF19" s="80">
        <v>0</v>
      </c>
      <c r="BG19" s="81" t="str">
        <f t="shared" si="29"/>
        <v/>
      </c>
      <c r="BH19" s="19" t="str">
        <f t="shared" si="30"/>
        <v/>
      </c>
    </row>
    <row r="20" spans="1:60" s="5" customFormat="1" ht="12.75" customHeight="1">
      <c r="A20" s="177" t="s">
        <v>253</v>
      </c>
      <c r="B20" s="178" t="s">
        <v>143</v>
      </c>
      <c r="C20" s="179"/>
      <c r="D20" s="180">
        <v>3.57</v>
      </c>
      <c r="E20" s="181" t="s">
        <v>401</v>
      </c>
      <c r="F20" s="182">
        <v>2089</v>
      </c>
      <c r="G20" s="182">
        <v>1899</v>
      </c>
      <c r="H20" s="185">
        <v>1431</v>
      </c>
      <c r="I20" s="185">
        <v>42</v>
      </c>
      <c r="J20" s="183">
        <f t="shared" si="0"/>
        <v>1389</v>
      </c>
      <c r="K20" s="186">
        <v>0</v>
      </c>
      <c r="L20" s="187" t="str">
        <f t="shared" si="1"/>
        <v/>
      </c>
      <c r="M20" s="187">
        <v>0</v>
      </c>
      <c r="N20" s="188" t="str">
        <f t="shared" si="2"/>
        <v/>
      </c>
      <c r="O20" s="189" t="str">
        <f t="shared" si="3"/>
        <v/>
      </c>
      <c r="P20" s="191">
        <v>0</v>
      </c>
      <c r="Q20" s="192" t="str">
        <f t="shared" si="4"/>
        <v/>
      </c>
      <c r="R20" s="192">
        <v>0</v>
      </c>
      <c r="S20" s="193" t="str">
        <f t="shared" si="5"/>
        <v/>
      </c>
      <c r="T20" s="194" t="str">
        <f t="shared" si="6"/>
        <v/>
      </c>
      <c r="U20" s="186">
        <v>1777</v>
      </c>
      <c r="V20" s="187">
        <f t="shared" si="7"/>
        <v>1599.3</v>
      </c>
      <c r="W20" s="187">
        <v>86</v>
      </c>
      <c r="X20" s="188">
        <f t="shared" si="8"/>
        <v>1303</v>
      </c>
      <c r="Y20" s="189">
        <f t="shared" si="9"/>
        <v>0.18526855499280934</v>
      </c>
      <c r="Z20" s="191">
        <v>0</v>
      </c>
      <c r="AA20" s="192" t="str">
        <f t="shared" si="10"/>
        <v/>
      </c>
      <c r="AB20" s="192">
        <v>0</v>
      </c>
      <c r="AC20" s="193" t="str">
        <f t="shared" si="11"/>
        <v/>
      </c>
      <c r="AD20" s="194" t="str">
        <f t="shared" si="12"/>
        <v/>
      </c>
      <c r="AE20" s="186">
        <v>0</v>
      </c>
      <c r="AF20" s="187" t="str">
        <f t="shared" si="13"/>
        <v/>
      </c>
      <c r="AG20" s="187">
        <v>0</v>
      </c>
      <c r="AH20" s="188" t="str">
        <f t="shared" si="14"/>
        <v/>
      </c>
      <c r="AI20" s="189" t="str">
        <f t="shared" si="15"/>
        <v/>
      </c>
      <c r="AJ20" s="191">
        <v>1777</v>
      </c>
      <c r="AK20" s="192">
        <f t="shared" si="16"/>
        <v>1599.3</v>
      </c>
      <c r="AL20" s="192">
        <v>86</v>
      </c>
      <c r="AM20" s="193">
        <f t="shared" si="17"/>
        <v>1303</v>
      </c>
      <c r="AN20" s="194">
        <f t="shared" si="18"/>
        <v>0.18526855499280934</v>
      </c>
      <c r="AO20" s="186">
        <v>0</v>
      </c>
      <c r="AP20" s="187" t="str">
        <f t="shared" si="19"/>
        <v/>
      </c>
      <c r="AQ20" s="187">
        <v>0</v>
      </c>
      <c r="AR20" s="188" t="str">
        <f t="shared" si="20"/>
        <v/>
      </c>
      <c r="AS20" s="189" t="str">
        <f t="shared" si="21"/>
        <v/>
      </c>
      <c r="AT20" s="191">
        <v>1666</v>
      </c>
      <c r="AU20" s="192">
        <f t="shared" si="22"/>
        <v>1499.4</v>
      </c>
      <c r="AV20" s="192">
        <v>125</v>
      </c>
      <c r="AW20" s="193">
        <f t="shared" si="23"/>
        <v>1264</v>
      </c>
      <c r="AX20" s="194">
        <f t="shared" si="24"/>
        <v>0.15699613178604779</v>
      </c>
      <c r="AY20" s="186">
        <v>0</v>
      </c>
      <c r="AZ20" s="187" t="str">
        <f t="shared" si="25"/>
        <v/>
      </c>
      <c r="BA20" s="187">
        <v>0</v>
      </c>
      <c r="BB20" s="188" t="str">
        <f t="shared" si="26"/>
        <v/>
      </c>
      <c r="BC20" s="189" t="str">
        <f t="shared" si="27"/>
        <v/>
      </c>
      <c r="BD20" s="191">
        <v>1888</v>
      </c>
      <c r="BE20" s="192">
        <f t="shared" si="28"/>
        <v>1699.2</v>
      </c>
      <c r="BF20" s="192">
        <v>6</v>
      </c>
      <c r="BG20" s="193">
        <f t="shared" si="29"/>
        <v>1383</v>
      </c>
      <c r="BH20" s="194">
        <f t="shared" si="30"/>
        <v>0.18608757062146894</v>
      </c>
    </row>
    <row r="21" spans="1:60" s="5" customFormat="1" ht="12.75" customHeight="1">
      <c r="A21" s="42" t="s">
        <v>312</v>
      </c>
      <c r="B21" s="39" t="s">
        <v>143</v>
      </c>
      <c r="C21" s="203" t="s">
        <v>6</v>
      </c>
      <c r="D21" s="49" t="s">
        <v>537</v>
      </c>
      <c r="E21" s="40" t="s">
        <v>402</v>
      </c>
      <c r="F21" s="82">
        <v>2749</v>
      </c>
      <c r="G21" s="82">
        <v>2499</v>
      </c>
      <c r="H21" s="163">
        <v>1999</v>
      </c>
      <c r="I21" s="163">
        <v>0</v>
      </c>
      <c r="J21" s="95">
        <f t="shared" si="0"/>
        <v>1999</v>
      </c>
      <c r="K21" s="69">
        <v>0</v>
      </c>
      <c r="L21" s="70" t="str">
        <f t="shared" si="1"/>
        <v/>
      </c>
      <c r="M21" s="70">
        <v>0</v>
      </c>
      <c r="N21" s="71" t="str">
        <f t="shared" si="2"/>
        <v/>
      </c>
      <c r="O21" s="16" t="str">
        <f t="shared" si="3"/>
        <v/>
      </c>
      <c r="P21" s="72">
        <v>0</v>
      </c>
      <c r="Q21" s="73" t="str">
        <f t="shared" si="4"/>
        <v/>
      </c>
      <c r="R21" s="73">
        <v>0</v>
      </c>
      <c r="S21" s="74" t="str">
        <f t="shared" si="5"/>
        <v/>
      </c>
      <c r="T21" s="18" t="str">
        <f t="shared" si="6"/>
        <v/>
      </c>
      <c r="U21" s="69">
        <v>2110</v>
      </c>
      <c r="V21" s="70">
        <f t="shared" si="7"/>
        <v>1899</v>
      </c>
      <c r="W21" s="70">
        <v>309</v>
      </c>
      <c r="X21" s="71">
        <f t="shared" si="8"/>
        <v>1690</v>
      </c>
      <c r="Y21" s="16">
        <f t="shared" si="9"/>
        <v>0.11005792522380201</v>
      </c>
      <c r="Z21" s="72">
        <v>0</v>
      </c>
      <c r="AA21" s="73" t="str">
        <f t="shared" si="10"/>
        <v/>
      </c>
      <c r="AB21" s="73">
        <v>0</v>
      </c>
      <c r="AC21" s="74" t="str">
        <f t="shared" si="11"/>
        <v/>
      </c>
      <c r="AD21" s="18" t="str">
        <f t="shared" si="12"/>
        <v/>
      </c>
      <c r="AE21" s="69">
        <v>0</v>
      </c>
      <c r="AF21" s="70" t="str">
        <f t="shared" si="13"/>
        <v/>
      </c>
      <c r="AG21" s="70">
        <v>0</v>
      </c>
      <c r="AH21" s="71" t="str">
        <f t="shared" si="14"/>
        <v/>
      </c>
      <c r="AI21" s="16" t="str">
        <f t="shared" si="15"/>
        <v/>
      </c>
      <c r="AJ21" s="72">
        <v>1999</v>
      </c>
      <c r="AK21" s="73">
        <f t="shared" si="16"/>
        <v>1799.1000000000001</v>
      </c>
      <c r="AL21" s="73">
        <v>398</v>
      </c>
      <c r="AM21" s="74">
        <f t="shared" si="17"/>
        <v>1601</v>
      </c>
      <c r="AN21" s="18">
        <f t="shared" si="18"/>
        <v>0.11011061086098611</v>
      </c>
      <c r="AO21" s="69">
        <v>1888</v>
      </c>
      <c r="AP21" s="70">
        <f t="shared" si="19"/>
        <v>1699.2</v>
      </c>
      <c r="AQ21" s="70">
        <v>440</v>
      </c>
      <c r="AR21" s="71">
        <f t="shared" si="20"/>
        <v>1559</v>
      </c>
      <c r="AS21" s="16">
        <f t="shared" si="21"/>
        <v>8.2509416195856902E-2</v>
      </c>
      <c r="AT21" s="72">
        <v>1888</v>
      </c>
      <c r="AU21" s="73">
        <f t="shared" si="22"/>
        <v>1699.2</v>
      </c>
      <c r="AV21" s="73">
        <v>440</v>
      </c>
      <c r="AW21" s="74">
        <f t="shared" si="23"/>
        <v>1559</v>
      </c>
      <c r="AX21" s="18">
        <f t="shared" si="24"/>
        <v>8.2509416195856902E-2</v>
      </c>
      <c r="AY21" s="69">
        <v>0</v>
      </c>
      <c r="AZ21" s="70" t="str">
        <f t="shared" si="25"/>
        <v/>
      </c>
      <c r="BA21" s="70">
        <v>0</v>
      </c>
      <c r="BB21" s="71" t="str">
        <f t="shared" si="26"/>
        <v/>
      </c>
      <c r="BC21" s="16" t="str">
        <f t="shared" si="27"/>
        <v/>
      </c>
      <c r="BD21" s="72">
        <v>2332</v>
      </c>
      <c r="BE21" s="73">
        <f t="shared" si="28"/>
        <v>2098.8000000000002</v>
      </c>
      <c r="BF21" s="73">
        <v>131</v>
      </c>
      <c r="BG21" s="74">
        <f t="shared" si="29"/>
        <v>1868</v>
      </c>
      <c r="BH21" s="18">
        <f t="shared" si="30"/>
        <v>0.10996760053363834</v>
      </c>
    </row>
    <row r="22" spans="1:60" s="5" customFormat="1" ht="12.75" customHeight="1">
      <c r="A22" s="42" t="s">
        <v>251</v>
      </c>
      <c r="B22" s="39" t="s">
        <v>143</v>
      </c>
      <c r="C22" s="4"/>
      <c r="D22" s="49">
        <v>3.57</v>
      </c>
      <c r="E22" s="40" t="s">
        <v>403</v>
      </c>
      <c r="F22" s="82">
        <v>3024</v>
      </c>
      <c r="G22" s="82">
        <v>2749</v>
      </c>
      <c r="H22" s="163">
        <v>2096</v>
      </c>
      <c r="I22" s="163">
        <v>42</v>
      </c>
      <c r="J22" s="95">
        <f t="shared" si="0"/>
        <v>2054</v>
      </c>
      <c r="K22" s="69">
        <v>0</v>
      </c>
      <c r="L22" s="70" t="str">
        <f t="shared" si="1"/>
        <v/>
      </c>
      <c r="M22" s="70">
        <v>0</v>
      </c>
      <c r="N22" s="71" t="str">
        <f t="shared" si="2"/>
        <v/>
      </c>
      <c r="O22" s="16" t="str">
        <f t="shared" si="3"/>
        <v/>
      </c>
      <c r="P22" s="72">
        <v>0</v>
      </c>
      <c r="Q22" s="73" t="str">
        <f t="shared" si="4"/>
        <v/>
      </c>
      <c r="R22" s="73">
        <v>0</v>
      </c>
      <c r="S22" s="74" t="str">
        <f t="shared" si="5"/>
        <v/>
      </c>
      <c r="T22" s="18" t="str">
        <f t="shared" si="6"/>
        <v/>
      </c>
      <c r="U22" s="69">
        <v>2110</v>
      </c>
      <c r="V22" s="70">
        <f t="shared" si="7"/>
        <v>1899</v>
      </c>
      <c r="W22" s="70">
        <v>474</v>
      </c>
      <c r="X22" s="71">
        <f t="shared" si="8"/>
        <v>1580</v>
      </c>
      <c r="Y22" s="16">
        <f t="shared" si="9"/>
        <v>0.16798314902580305</v>
      </c>
      <c r="Z22" s="72">
        <v>0</v>
      </c>
      <c r="AA22" s="73" t="str">
        <f t="shared" si="10"/>
        <v/>
      </c>
      <c r="AB22" s="73">
        <v>0</v>
      </c>
      <c r="AC22" s="74" t="str">
        <f t="shared" si="11"/>
        <v/>
      </c>
      <c r="AD22" s="18" t="str">
        <f t="shared" si="12"/>
        <v/>
      </c>
      <c r="AE22" s="69">
        <v>0</v>
      </c>
      <c r="AF22" s="70" t="str">
        <f t="shared" si="13"/>
        <v/>
      </c>
      <c r="AG22" s="70">
        <v>0</v>
      </c>
      <c r="AH22" s="71" t="str">
        <f t="shared" si="14"/>
        <v/>
      </c>
      <c r="AI22" s="16" t="str">
        <f t="shared" si="15"/>
        <v/>
      </c>
      <c r="AJ22" s="72">
        <v>2110</v>
      </c>
      <c r="AK22" s="73">
        <f t="shared" si="16"/>
        <v>1899</v>
      </c>
      <c r="AL22" s="73">
        <v>474</v>
      </c>
      <c r="AM22" s="74">
        <f t="shared" si="17"/>
        <v>1580</v>
      </c>
      <c r="AN22" s="18">
        <f t="shared" si="18"/>
        <v>0.16798314902580305</v>
      </c>
      <c r="AO22" s="69">
        <v>0</v>
      </c>
      <c r="AP22" s="70" t="str">
        <f t="shared" si="19"/>
        <v/>
      </c>
      <c r="AQ22" s="70">
        <v>0</v>
      </c>
      <c r="AR22" s="71" t="str">
        <f t="shared" si="20"/>
        <v/>
      </c>
      <c r="AS22" s="16" t="str">
        <f t="shared" si="21"/>
        <v/>
      </c>
      <c r="AT22" s="72">
        <v>1888</v>
      </c>
      <c r="AU22" s="73">
        <f t="shared" si="22"/>
        <v>1699.2</v>
      </c>
      <c r="AV22" s="73">
        <v>620</v>
      </c>
      <c r="AW22" s="74">
        <f t="shared" si="23"/>
        <v>1434</v>
      </c>
      <c r="AX22" s="18">
        <f t="shared" si="24"/>
        <v>0.15607344632768363</v>
      </c>
      <c r="AY22" s="69">
        <v>0</v>
      </c>
      <c r="AZ22" s="70" t="str">
        <f t="shared" si="25"/>
        <v/>
      </c>
      <c r="BA22" s="70">
        <v>0</v>
      </c>
      <c r="BB22" s="71" t="str">
        <f t="shared" si="26"/>
        <v/>
      </c>
      <c r="BC22" s="16" t="str">
        <f t="shared" si="27"/>
        <v/>
      </c>
      <c r="BD22" s="72">
        <v>2443</v>
      </c>
      <c r="BE22" s="73">
        <f t="shared" si="28"/>
        <v>2198.7000000000003</v>
      </c>
      <c r="BF22" s="73">
        <v>225</v>
      </c>
      <c r="BG22" s="74">
        <f t="shared" si="29"/>
        <v>1829</v>
      </c>
      <c r="BH22" s="18">
        <f t="shared" si="30"/>
        <v>0.16814481284395336</v>
      </c>
    </row>
    <row r="23" spans="1:60" s="5" customFormat="1" ht="12.75" customHeight="1">
      <c r="A23" s="42" t="s">
        <v>252</v>
      </c>
      <c r="B23" s="39" t="s">
        <v>143</v>
      </c>
      <c r="C23" s="4"/>
      <c r="D23" s="49">
        <v>3.57</v>
      </c>
      <c r="E23" s="40" t="s">
        <v>403</v>
      </c>
      <c r="F23" s="82">
        <v>2804</v>
      </c>
      <c r="G23" s="82">
        <v>2549</v>
      </c>
      <c r="H23" s="163">
        <v>1944</v>
      </c>
      <c r="I23" s="163">
        <v>55</v>
      </c>
      <c r="J23" s="95">
        <f t="shared" si="0"/>
        <v>1889</v>
      </c>
      <c r="K23" s="69">
        <v>0</v>
      </c>
      <c r="L23" s="70" t="str">
        <f t="shared" si="1"/>
        <v/>
      </c>
      <c r="M23" s="70">
        <v>0</v>
      </c>
      <c r="N23" s="71" t="str">
        <f t="shared" si="2"/>
        <v/>
      </c>
      <c r="O23" s="16" t="str">
        <f t="shared" si="3"/>
        <v/>
      </c>
      <c r="P23" s="72">
        <v>0</v>
      </c>
      <c r="Q23" s="73" t="str">
        <f t="shared" si="4"/>
        <v/>
      </c>
      <c r="R23" s="73">
        <v>0</v>
      </c>
      <c r="S23" s="74" t="str">
        <f t="shared" si="5"/>
        <v/>
      </c>
      <c r="T23" s="18" t="str">
        <f t="shared" si="6"/>
        <v/>
      </c>
      <c r="U23" s="69">
        <v>2110</v>
      </c>
      <c r="V23" s="70">
        <f t="shared" si="7"/>
        <v>1899</v>
      </c>
      <c r="W23" s="70">
        <v>322</v>
      </c>
      <c r="X23" s="71">
        <f t="shared" si="8"/>
        <v>1567</v>
      </c>
      <c r="Y23" s="16">
        <f t="shared" si="9"/>
        <v>0.17482885729331227</v>
      </c>
      <c r="Z23" s="72">
        <v>0</v>
      </c>
      <c r="AA23" s="73" t="str">
        <f t="shared" si="10"/>
        <v/>
      </c>
      <c r="AB23" s="73">
        <v>0</v>
      </c>
      <c r="AC23" s="74" t="str">
        <f t="shared" si="11"/>
        <v/>
      </c>
      <c r="AD23" s="18" t="str">
        <f t="shared" si="12"/>
        <v/>
      </c>
      <c r="AE23" s="69">
        <v>0</v>
      </c>
      <c r="AF23" s="70" t="str">
        <f t="shared" si="13"/>
        <v/>
      </c>
      <c r="AG23" s="70">
        <v>0</v>
      </c>
      <c r="AH23" s="71" t="str">
        <f t="shared" si="14"/>
        <v/>
      </c>
      <c r="AI23" s="16" t="str">
        <f t="shared" si="15"/>
        <v/>
      </c>
      <c r="AJ23" s="72">
        <v>2110</v>
      </c>
      <c r="AK23" s="73">
        <f t="shared" si="16"/>
        <v>1899</v>
      </c>
      <c r="AL23" s="73">
        <v>322</v>
      </c>
      <c r="AM23" s="74">
        <f t="shared" si="17"/>
        <v>1567</v>
      </c>
      <c r="AN23" s="18">
        <f t="shared" si="18"/>
        <v>0.17482885729331227</v>
      </c>
      <c r="AO23" s="69">
        <v>0</v>
      </c>
      <c r="AP23" s="70" t="str">
        <f t="shared" si="19"/>
        <v/>
      </c>
      <c r="AQ23" s="70">
        <v>0</v>
      </c>
      <c r="AR23" s="71" t="str">
        <f t="shared" si="20"/>
        <v/>
      </c>
      <c r="AS23" s="16" t="str">
        <f t="shared" si="21"/>
        <v/>
      </c>
      <c r="AT23" s="72">
        <v>1888</v>
      </c>
      <c r="AU23" s="73">
        <f t="shared" si="22"/>
        <v>1699.2</v>
      </c>
      <c r="AV23" s="73">
        <v>450</v>
      </c>
      <c r="AW23" s="74">
        <f t="shared" si="23"/>
        <v>1439</v>
      </c>
      <c r="AX23" s="18">
        <f t="shared" si="24"/>
        <v>0.15313088512241058</v>
      </c>
      <c r="AY23" s="69">
        <v>0</v>
      </c>
      <c r="AZ23" s="70" t="str">
        <f t="shared" si="25"/>
        <v/>
      </c>
      <c r="BA23" s="70">
        <v>0</v>
      </c>
      <c r="BB23" s="71" t="str">
        <f t="shared" si="26"/>
        <v/>
      </c>
      <c r="BC23" s="16" t="str">
        <f t="shared" si="27"/>
        <v/>
      </c>
      <c r="BD23" s="72">
        <v>2332</v>
      </c>
      <c r="BE23" s="73">
        <f t="shared" si="28"/>
        <v>2098.8000000000002</v>
      </c>
      <c r="BF23" s="73">
        <v>157</v>
      </c>
      <c r="BG23" s="74">
        <f t="shared" si="29"/>
        <v>1732</v>
      </c>
      <c r="BH23" s="18">
        <f t="shared" si="30"/>
        <v>0.17476653325709937</v>
      </c>
    </row>
    <row r="24" spans="1:60" s="5" customFormat="1" ht="12.75" customHeight="1">
      <c r="A24" s="42" t="s">
        <v>289</v>
      </c>
      <c r="B24" s="39" t="s">
        <v>143</v>
      </c>
      <c r="C24" s="4"/>
      <c r="D24" s="49">
        <v>3.57</v>
      </c>
      <c r="E24" s="40" t="s">
        <v>404</v>
      </c>
      <c r="F24" s="82">
        <v>3684</v>
      </c>
      <c r="G24" s="82">
        <v>3349</v>
      </c>
      <c r="H24" s="163">
        <v>2631</v>
      </c>
      <c r="I24" s="163">
        <v>69</v>
      </c>
      <c r="J24" s="95">
        <f t="shared" si="0"/>
        <v>2562</v>
      </c>
      <c r="K24" s="69">
        <v>0</v>
      </c>
      <c r="L24" s="70" t="str">
        <f t="shared" si="1"/>
        <v/>
      </c>
      <c r="M24" s="70">
        <v>0</v>
      </c>
      <c r="N24" s="71" t="str">
        <f t="shared" si="2"/>
        <v/>
      </c>
      <c r="O24" s="16" t="str">
        <f t="shared" si="3"/>
        <v/>
      </c>
      <c r="P24" s="72">
        <v>0</v>
      </c>
      <c r="Q24" s="73" t="str">
        <f t="shared" si="4"/>
        <v/>
      </c>
      <c r="R24" s="73">
        <v>0</v>
      </c>
      <c r="S24" s="74" t="str">
        <f t="shared" si="5"/>
        <v/>
      </c>
      <c r="T24" s="18" t="str">
        <f t="shared" si="6"/>
        <v/>
      </c>
      <c r="U24" s="69">
        <v>2777</v>
      </c>
      <c r="V24" s="70">
        <f t="shared" si="7"/>
        <v>2499.3000000000002</v>
      </c>
      <c r="W24" s="70">
        <v>434</v>
      </c>
      <c r="X24" s="71">
        <f t="shared" si="8"/>
        <v>2128</v>
      </c>
      <c r="Y24" s="16">
        <f t="shared" si="9"/>
        <v>0.14856159724722928</v>
      </c>
      <c r="Z24" s="72">
        <v>0</v>
      </c>
      <c r="AA24" s="73" t="str">
        <f t="shared" si="10"/>
        <v/>
      </c>
      <c r="AB24" s="73">
        <v>0</v>
      </c>
      <c r="AC24" s="74" t="str">
        <f t="shared" si="11"/>
        <v/>
      </c>
      <c r="AD24" s="18" t="str">
        <f t="shared" si="12"/>
        <v/>
      </c>
      <c r="AE24" s="69">
        <v>0</v>
      </c>
      <c r="AF24" s="70" t="str">
        <f t="shared" si="13"/>
        <v/>
      </c>
      <c r="AG24" s="70">
        <v>0</v>
      </c>
      <c r="AH24" s="71" t="str">
        <f t="shared" si="14"/>
        <v/>
      </c>
      <c r="AI24" s="16" t="str">
        <f t="shared" si="15"/>
        <v/>
      </c>
      <c r="AJ24" s="72">
        <v>2443</v>
      </c>
      <c r="AK24" s="73">
        <f t="shared" si="16"/>
        <v>2198.7000000000003</v>
      </c>
      <c r="AL24" s="73">
        <v>690</v>
      </c>
      <c r="AM24" s="74">
        <f t="shared" si="17"/>
        <v>1872</v>
      </c>
      <c r="AN24" s="18">
        <f t="shared" si="18"/>
        <v>0.14858780188293094</v>
      </c>
      <c r="AO24" s="69">
        <v>0</v>
      </c>
      <c r="AP24" s="70" t="str">
        <f t="shared" si="19"/>
        <v/>
      </c>
      <c r="AQ24" s="70">
        <v>0</v>
      </c>
      <c r="AR24" s="71" t="str">
        <f t="shared" si="20"/>
        <v/>
      </c>
      <c r="AS24" s="16" t="str">
        <f t="shared" si="21"/>
        <v/>
      </c>
      <c r="AT24" s="72">
        <v>2332</v>
      </c>
      <c r="AU24" s="73">
        <f t="shared" si="22"/>
        <v>2098.8000000000002</v>
      </c>
      <c r="AV24" s="73">
        <v>740</v>
      </c>
      <c r="AW24" s="74">
        <f t="shared" si="23"/>
        <v>1822</v>
      </c>
      <c r="AX24" s="18">
        <f t="shared" si="24"/>
        <v>0.13188488660186781</v>
      </c>
      <c r="AY24" s="69">
        <v>0</v>
      </c>
      <c r="AZ24" s="70" t="str">
        <f t="shared" si="25"/>
        <v/>
      </c>
      <c r="BA24" s="70">
        <v>0</v>
      </c>
      <c r="BB24" s="71" t="str">
        <f t="shared" si="26"/>
        <v/>
      </c>
      <c r="BC24" s="16" t="str">
        <f t="shared" si="27"/>
        <v/>
      </c>
      <c r="BD24" s="72">
        <v>2888</v>
      </c>
      <c r="BE24" s="73">
        <f t="shared" si="28"/>
        <v>2599.2000000000003</v>
      </c>
      <c r="BF24" s="73">
        <v>349</v>
      </c>
      <c r="BG24" s="74">
        <f t="shared" si="29"/>
        <v>2213</v>
      </c>
      <c r="BH24" s="18">
        <f t="shared" si="30"/>
        <v>0.14858417974761473</v>
      </c>
    </row>
    <row r="25" spans="1:60" s="5" customFormat="1" ht="12.75" customHeight="1">
      <c r="A25" s="42" t="s">
        <v>248</v>
      </c>
      <c r="B25" s="39" t="s">
        <v>143</v>
      </c>
      <c r="C25" s="4"/>
      <c r="D25" s="49">
        <v>3.57</v>
      </c>
      <c r="E25" s="40" t="s">
        <v>404</v>
      </c>
      <c r="F25" s="82">
        <v>3464</v>
      </c>
      <c r="G25" s="82">
        <v>3149</v>
      </c>
      <c r="H25" s="163">
        <v>2474</v>
      </c>
      <c r="I25" s="163">
        <v>67</v>
      </c>
      <c r="J25" s="95">
        <f t="shared" si="0"/>
        <v>2407</v>
      </c>
      <c r="K25" s="69">
        <v>0</v>
      </c>
      <c r="L25" s="70" t="str">
        <f t="shared" si="1"/>
        <v/>
      </c>
      <c r="M25" s="70">
        <v>0</v>
      </c>
      <c r="N25" s="71" t="str">
        <f t="shared" si="2"/>
        <v/>
      </c>
      <c r="O25" s="16" t="str">
        <f t="shared" si="3"/>
        <v/>
      </c>
      <c r="P25" s="72">
        <v>0</v>
      </c>
      <c r="Q25" s="73" t="str">
        <f t="shared" si="4"/>
        <v/>
      </c>
      <c r="R25" s="73">
        <v>0</v>
      </c>
      <c r="S25" s="74" t="str">
        <f t="shared" si="5"/>
        <v/>
      </c>
      <c r="T25" s="18" t="str">
        <f t="shared" si="6"/>
        <v/>
      </c>
      <c r="U25" s="69">
        <v>2777</v>
      </c>
      <c r="V25" s="70">
        <f t="shared" si="7"/>
        <v>2499.3000000000002</v>
      </c>
      <c r="W25" s="70">
        <v>280</v>
      </c>
      <c r="X25" s="71">
        <f t="shared" si="8"/>
        <v>2127</v>
      </c>
      <c r="Y25" s="16">
        <f t="shared" si="9"/>
        <v>0.14896170927859806</v>
      </c>
      <c r="Z25" s="72">
        <v>0</v>
      </c>
      <c r="AA25" s="73" t="str">
        <f t="shared" si="10"/>
        <v/>
      </c>
      <c r="AB25" s="73">
        <v>0</v>
      </c>
      <c r="AC25" s="74" t="str">
        <f t="shared" si="11"/>
        <v/>
      </c>
      <c r="AD25" s="18" t="str">
        <f t="shared" si="12"/>
        <v/>
      </c>
      <c r="AE25" s="69">
        <v>0</v>
      </c>
      <c r="AF25" s="70" t="str">
        <f t="shared" si="13"/>
        <v/>
      </c>
      <c r="AG25" s="70">
        <v>0</v>
      </c>
      <c r="AH25" s="71" t="str">
        <f t="shared" si="14"/>
        <v/>
      </c>
      <c r="AI25" s="16" t="str">
        <f t="shared" si="15"/>
        <v/>
      </c>
      <c r="AJ25" s="72">
        <v>2332</v>
      </c>
      <c r="AK25" s="73">
        <f t="shared" si="16"/>
        <v>2098.8000000000002</v>
      </c>
      <c r="AL25" s="73">
        <v>621</v>
      </c>
      <c r="AM25" s="74">
        <f t="shared" si="17"/>
        <v>1786</v>
      </c>
      <c r="AN25" s="18">
        <f t="shared" si="18"/>
        <v>0.14903754526396043</v>
      </c>
      <c r="AO25" s="69">
        <v>0</v>
      </c>
      <c r="AP25" s="70" t="str">
        <f t="shared" si="19"/>
        <v/>
      </c>
      <c r="AQ25" s="70">
        <v>0</v>
      </c>
      <c r="AR25" s="71" t="str">
        <f t="shared" si="20"/>
        <v/>
      </c>
      <c r="AS25" s="16" t="str">
        <f t="shared" si="21"/>
        <v/>
      </c>
      <c r="AT25" s="72">
        <v>2221</v>
      </c>
      <c r="AU25" s="73">
        <f t="shared" si="22"/>
        <v>1998.9</v>
      </c>
      <c r="AV25" s="73">
        <v>670</v>
      </c>
      <c r="AW25" s="74">
        <f t="shared" si="23"/>
        <v>1737</v>
      </c>
      <c r="AX25" s="18">
        <f t="shared" si="24"/>
        <v>0.13102206213417383</v>
      </c>
      <c r="AY25" s="69">
        <v>0</v>
      </c>
      <c r="AZ25" s="70" t="str">
        <f t="shared" si="25"/>
        <v/>
      </c>
      <c r="BA25" s="70">
        <v>0</v>
      </c>
      <c r="BB25" s="71" t="str">
        <f t="shared" si="26"/>
        <v/>
      </c>
      <c r="BC25" s="16" t="str">
        <f t="shared" si="27"/>
        <v/>
      </c>
      <c r="BD25" s="72">
        <v>2888</v>
      </c>
      <c r="BE25" s="73">
        <f t="shared" si="28"/>
        <v>2599.2000000000003</v>
      </c>
      <c r="BF25" s="73">
        <v>195</v>
      </c>
      <c r="BG25" s="74">
        <f t="shared" si="29"/>
        <v>2212</v>
      </c>
      <c r="BH25" s="18">
        <f t="shared" si="30"/>
        <v>0.14896891351184988</v>
      </c>
    </row>
    <row r="26" spans="1:60" s="5" customFormat="1" ht="12.75" customHeight="1">
      <c r="A26" s="42" t="s">
        <v>13</v>
      </c>
      <c r="B26" s="39" t="s">
        <v>143</v>
      </c>
      <c r="C26" s="197" t="s">
        <v>5</v>
      </c>
      <c r="D26" s="49">
        <v>3.57</v>
      </c>
      <c r="E26" s="40" t="s">
        <v>326</v>
      </c>
      <c r="F26" s="82">
        <v>3959</v>
      </c>
      <c r="G26" s="82">
        <v>0</v>
      </c>
      <c r="H26" s="163">
        <v>2715</v>
      </c>
      <c r="I26" s="163">
        <v>0</v>
      </c>
      <c r="J26" s="95">
        <f t="shared" si="0"/>
        <v>2715</v>
      </c>
      <c r="K26" s="69">
        <v>0</v>
      </c>
      <c r="L26" s="70" t="str">
        <f t="shared" si="1"/>
        <v/>
      </c>
      <c r="M26" s="70">
        <v>0</v>
      </c>
      <c r="N26" s="71" t="str">
        <f t="shared" si="2"/>
        <v/>
      </c>
      <c r="O26" s="16" t="str">
        <f t="shared" si="3"/>
        <v/>
      </c>
      <c r="P26" s="72">
        <v>0</v>
      </c>
      <c r="Q26" s="73" t="str">
        <f t="shared" si="4"/>
        <v/>
      </c>
      <c r="R26" s="73">
        <v>0</v>
      </c>
      <c r="S26" s="74" t="str">
        <f t="shared" si="5"/>
        <v/>
      </c>
      <c r="T26" s="18" t="str">
        <f t="shared" si="6"/>
        <v/>
      </c>
      <c r="U26" s="69">
        <v>0</v>
      </c>
      <c r="V26" s="70" t="str">
        <f t="shared" si="7"/>
        <v/>
      </c>
      <c r="W26" s="70">
        <v>0</v>
      </c>
      <c r="X26" s="71" t="str">
        <f t="shared" si="8"/>
        <v/>
      </c>
      <c r="Y26" s="16" t="str">
        <f t="shared" si="9"/>
        <v/>
      </c>
      <c r="Z26" s="72">
        <v>0</v>
      </c>
      <c r="AA26" s="73" t="str">
        <f t="shared" si="10"/>
        <v/>
      </c>
      <c r="AB26" s="73">
        <v>0</v>
      </c>
      <c r="AC26" s="74" t="str">
        <f t="shared" si="11"/>
        <v/>
      </c>
      <c r="AD26" s="18" t="str">
        <f t="shared" si="12"/>
        <v/>
      </c>
      <c r="AE26" s="69">
        <v>0</v>
      </c>
      <c r="AF26" s="70" t="str">
        <f t="shared" si="13"/>
        <v/>
      </c>
      <c r="AG26" s="70">
        <v>0</v>
      </c>
      <c r="AH26" s="71" t="str">
        <f t="shared" si="14"/>
        <v/>
      </c>
      <c r="AI26" s="16" t="str">
        <f t="shared" si="15"/>
        <v/>
      </c>
      <c r="AJ26" s="72">
        <v>0</v>
      </c>
      <c r="AK26" s="73" t="str">
        <f t="shared" si="16"/>
        <v/>
      </c>
      <c r="AL26" s="73">
        <v>0</v>
      </c>
      <c r="AM26" s="74" t="str">
        <f t="shared" si="17"/>
        <v/>
      </c>
      <c r="AN26" s="18" t="str">
        <f t="shared" si="18"/>
        <v/>
      </c>
      <c r="AO26" s="69">
        <v>0</v>
      </c>
      <c r="AP26" s="70" t="str">
        <f t="shared" si="19"/>
        <v/>
      </c>
      <c r="AQ26" s="70">
        <v>0</v>
      </c>
      <c r="AR26" s="71" t="str">
        <f t="shared" si="20"/>
        <v/>
      </c>
      <c r="AS26" s="16" t="str">
        <f t="shared" si="21"/>
        <v/>
      </c>
      <c r="AT26" s="72">
        <v>0</v>
      </c>
      <c r="AU26" s="73" t="str">
        <f t="shared" si="22"/>
        <v/>
      </c>
      <c r="AV26" s="73">
        <v>0</v>
      </c>
      <c r="AW26" s="74" t="str">
        <f t="shared" si="23"/>
        <v/>
      </c>
      <c r="AX26" s="18" t="str">
        <f t="shared" si="24"/>
        <v/>
      </c>
      <c r="AY26" s="69">
        <v>0</v>
      </c>
      <c r="AZ26" s="70" t="str">
        <f t="shared" si="25"/>
        <v/>
      </c>
      <c r="BA26" s="70">
        <v>0</v>
      </c>
      <c r="BB26" s="71" t="str">
        <f t="shared" si="26"/>
        <v/>
      </c>
      <c r="BC26" s="16" t="str">
        <f t="shared" si="27"/>
        <v/>
      </c>
      <c r="BD26" s="72">
        <v>0</v>
      </c>
      <c r="BE26" s="73" t="str">
        <f t="shared" si="28"/>
        <v/>
      </c>
      <c r="BF26" s="73">
        <v>0</v>
      </c>
      <c r="BG26" s="74" t="str">
        <f t="shared" si="29"/>
        <v/>
      </c>
      <c r="BH26" s="18" t="str">
        <f t="shared" si="30"/>
        <v/>
      </c>
    </row>
    <row r="27" spans="1:60" s="5" customFormat="1" ht="12.75" customHeight="1">
      <c r="A27" s="42" t="s">
        <v>292</v>
      </c>
      <c r="B27" s="39" t="s">
        <v>143</v>
      </c>
      <c r="C27" s="201" t="s">
        <v>516</v>
      </c>
      <c r="D27" s="49">
        <v>3.57</v>
      </c>
      <c r="E27" s="40" t="s">
        <v>405</v>
      </c>
      <c r="F27" s="82">
        <v>3959</v>
      </c>
      <c r="G27" s="82">
        <v>3599</v>
      </c>
      <c r="H27" s="163">
        <v>2745</v>
      </c>
      <c r="I27" s="163">
        <v>89</v>
      </c>
      <c r="J27" s="95">
        <f t="shared" si="0"/>
        <v>2656</v>
      </c>
      <c r="K27" s="69">
        <v>2777</v>
      </c>
      <c r="L27" s="70">
        <f t="shared" si="1"/>
        <v>2499.3000000000002</v>
      </c>
      <c r="M27" s="70">
        <v>602</v>
      </c>
      <c r="N27" s="71">
        <f t="shared" si="2"/>
        <v>2054</v>
      </c>
      <c r="O27" s="16">
        <f t="shared" si="3"/>
        <v>0.17816988756851926</v>
      </c>
      <c r="P27" s="72">
        <v>0</v>
      </c>
      <c r="Q27" s="73" t="str">
        <f t="shared" si="4"/>
        <v/>
      </c>
      <c r="R27" s="73">
        <v>0</v>
      </c>
      <c r="S27" s="74" t="str">
        <f t="shared" si="5"/>
        <v/>
      </c>
      <c r="T27" s="18" t="str">
        <f t="shared" si="6"/>
        <v/>
      </c>
      <c r="U27" s="69">
        <v>0</v>
      </c>
      <c r="V27" s="70" t="str">
        <f t="shared" si="7"/>
        <v/>
      </c>
      <c r="W27" s="70">
        <v>0</v>
      </c>
      <c r="X27" s="71" t="str">
        <f t="shared" si="8"/>
        <v/>
      </c>
      <c r="Y27" s="16" t="str">
        <f t="shared" si="9"/>
        <v/>
      </c>
      <c r="Z27" s="72">
        <v>0</v>
      </c>
      <c r="AA27" s="73" t="str">
        <f t="shared" si="10"/>
        <v/>
      </c>
      <c r="AB27" s="73">
        <v>0</v>
      </c>
      <c r="AC27" s="74" t="str">
        <f t="shared" si="11"/>
        <v/>
      </c>
      <c r="AD27" s="18" t="str">
        <f t="shared" si="12"/>
        <v/>
      </c>
      <c r="AE27" s="69">
        <v>0</v>
      </c>
      <c r="AF27" s="70" t="str">
        <f t="shared" si="13"/>
        <v/>
      </c>
      <c r="AG27" s="70">
        <v>0</v>
      </c>
      <c r="AH27" s="71" t="str">
        <f t="shared" si="14"/>
        <v/>
      </c>
      <c r="AI27" s="16" t="str">
        <f t="shared" si="15"/>
        <v/>
      </c>
      <c r="AJ27" s="72">
        <v>0</v>
      </c>
      <c r="AK27" s="73" t="str">
        <f t="shared" si="16"/>
        <v/>
      </c>
      <c r="AL27" s="73">
        <v>0</v>
      </c>
      <c r="AM27" s="74" t="str">
        <f t="shared" si="17"/>
        <v/>
      </c>
      <c r="AN27" s="18" t="str">
        <f t="shared" si="18"/>
        <v/>
      </c>
      <c r="AO27" s="69">
        <v>0</v>
      </c>
      <c r="AP27" s="70" t="str">
        <f t="shared" si="19"/>
        <v/>
      </c>
      <c r="AQ27" s="70">
        <v>0</v>
      </c>
      <c r="AR27" s="71" t="str">
        <f t="shared" si="20"/>
        <v/>
      </c>
      <c r="AS27" s="16" t="str">
        <f t="shared" si="21"/>
        <v/>
      </c>
      <c r="AT27" s="72">
        <v>0</v>
      </c>
      <c r="AU27" s="73" t="str">
        <f t="shared" si="22"/>
        <v/>
      </c>
      <c r="AV27" s="73">
        <v>0</v>
      </c>
      <c r="AW27" s="74" t="str">
        <f t="shared" si="23"/>
        <v/>
      </c>
      <c r="AX27" s="18" t="str">
        <f t="shared" si="24"/>
        <v/>
      </c>
      <c r="AY27" s="69">
        <v>0</v>
      </c>
      <c r="AZ27" s="70" t="str">
        <f t="shared" si="25"/>
        <v/>
      </c>
      <c r="BA27" s="70">
        <v>0</v>
      </c>
      <c r="BB27" s="71" t="str">
        <f t="shared" si="26"/>
        <v/>
      </c>
      <c r="BC27" s="16" t="str">
        <f t="shared" si="27"/>
        <v/>
      </c>
      <c r="BD27" s="72">
        <v>0</v>
      </c>
      <c r="BE27" s="73" t="str">
        <f t="shared" si="28"/>
        <v/>
      </c>
      <c r="BF27" s="73">
        <v>0</v>
      </c>
      <c r="BG27" s="74" t="str">
        <f t="shared" si="29"/>
        <v/>
      </c>
      <c r="BH27" s="18" t="str">
        <f t="shared" si="30"/>
        <v/>
      </c>
    </row>
    <row r="28" spans="1:60" s="5" customFormat="1" ht="12.75" customHeight="1">
      <c r="A28" s="42" t="s">
        <v>341</v>
      </c>
      <c r="B28" s="39" t="s">
        <v>143</v>
      </c>
      <c r="C28" s="203" t="s">
        <v>6</v>
      </c>
      <c r="D28" s="49">
        <v>3.57</v>
      </c>
      <c r="E28" s="40" t="s">
        <v>406</v>
      </c>
      <c r="F28" s="82">
        <v>3959</v>
      </c>
      <c r="G28" s="82">
        <v>3599</v>
      </c>
      <c r="H28" s="163">
        <v>2745</v>
      </c>
      <c r="I28" s="163">
        <v>75</v>
      </c>
      <c r="J28" s="95">
        <f t="shared" si="0"/>
        <v>2670</v>
      </c>
      <c r="K28" s="69">
        <v>0</v>
      </c>
      <c r="L28" s="70" t="str">
        <f t="shared" si="1"/>
        <v/>
      </c>
      <c r="M28" s="70">
        <v>0</v>
      </c>
      <c r="N28" s="71" t="str">
        <f t="shared" si="2"/>
        <v/>
      </c>
      <c r="O28" s="16" t="str">
        <f t="shared" si="3"/>
        <v/>
      </c>
      <c r="P28" s="72">
        <v>0</v>
      </c>
      <c r="Q28" s="73" t="str">
        <f t="shared" si="4"/>
        <v/>
      </c>
      <c r="R28" s="73">
        <v>0</v>
      </c>
      <c r="S28" s="74" t="str">
        <f t="shared" si="5"/>
        <v/>
      </c>
      <c r="T28" s="18" t="str">
        <f t="shared" si="6"/>
        <v/>
      </c>
      <c r="U28" s="69">
        <v>2999</v>
      </c>
      <c r="V28" s="70">
        <f t="shared" si="7"/>
        <v>2699.1</v>
      </c>
      <c r="W28" s="70">
        <v>440</v>
      </c>
      <c r="X28" s="71">
        <f t="shared" si="8"/>
        <v>2230</v>
      </c>
      <c r="Y28" s="16">
        <f t="shared" si="9"/>
        <v>0.17379867363195137</v>
      </c>
      <c r="Z28" s="72">
        <v>0</v>
      </c>
      <c r="AA28" s="73" t="str">
        <f t="shared" si="10"/>
        <v/>
      </c>
      <c r="AB28" s="73">
        <v>0</v>
      </c>
      <c r="AC28" s="74" t="str">
        <f t="shared" si="11"/>
        <v/>
      </c>
      <c r="AD28" s="18" t="str">
        <f t="shared" si="12"/>
        <v/>
      </c>
      <c r="AE28" s="69">
        <v>0</v>
      </c>
      <c r="AF28" s="70" t="str">
        <f t="shared" si="13"/>
        <v/>
      </c>
      <c r="AG28" s="70">
        <v>0</v>
      </c>
      <c r="AH28" s="71" t="str">
        <f t="shared" si="14"/>
        <v/>
      </c>
      <c r="AI28" s="16" t="str">
        <f t="shared" si="15"/>
        <v/>
      </c>
      <c r="AJ28" s="72">
        <v>3110</v>
      </c>
      <c r="AK28" s="73">
        <f t="shared" si="16"/>
        <v>2799</v>
      </c>
      <c r="AL28" s="73">
        <v>358</v>
      </c>
      <c r="AM28" s="74">
        <f t="shared" si="17"/>
        <v>2312</v>
      </c>
      <c r="AN28" s="18">
        <f t="shared" si="18"/>
        <v>0.17399071096820293</v>
      </c>
      <c r="AO28" s="69">
        <v>2777</v>
      </c>
      <c r="AP28" s="70">
        <f t="shared" si="19"/>
        <v>2499.3000000000002</v>
      </c>
      <c r="AQ28" s="70">
        <v>606</v>
      </c>
      <c r="AR28" s="71">
        <f t="shared" si="20"/>
        <v>2064</v>
      </c>
      <c r="AS28" s="16">
        <f t="shared" si="21"/>
        <v>0.17416876725483141</v>
      </c>
      <c r="AT28" s="72">
        <v>2777</v>
      </c>
      <c r="AU28" s="73">
        <f t="shared" si="22"/>
        <v>2499.3000000000002</v>
      </c>
      <c r="AV28" s="73">
        <v>606</v>
      </c>
      <c r="AW28" s="74">
        <f t="shared" si="23"/>
        <v>2064</v>
      </c>
      <c r="AX28" s="18">
        <f t="shared" si="24"/>
        <v>0.17416876725483141</v>
      </c>
      <c r="AY28" s="69">
        <v>0</v>
      </c>
      <c r="AZ28" s="70" t="str">
        <f t="shared" si="25"/>
        <v/>
      </c>
      <c r="BA28" s="70">
        <v>0</v>
      </c>
      <c r="BB28" s="71" t="str">
        <f t="shared" si="26"/>
        <v/>
      </c>
      <c r="BC28" s="16" t="str">
        <f t="shared" si="27"/>
        <v/>
      </c>
      <c r="BD28" s="72">
        <v>3110</v>
      </c>
      <c r="BE28" s="73">
        <f t="shared" si="28"/>
        <v>2799</v>
      </c>
      <c r="BF28" s="73">
        <v>358</v>
      </c>
      <c r="BG28" s="74">
        <f t="shared" si="29"/>
        <v>2312</v>
      </c>
      <c r="BH28" s="18">
        <f t="shared" si="30"/>
        <v>0.17399071096820293</v>
      </c>
    </row>
    <row r="29" spans="1:60" s="5" customFormat="1" ht="12.75" customHeight="1">
      <c r="A29" s="42" t="s">
        <v>291</v>
      </c>
      <c r="B29" s="39" t="s">
        <v>143</v>
      </c>
      <c r="C29" s="201" t="s">
        <v>516</v>
      </c>
      <c r="D29" s="49">
        <v>3.57</v>
      </c>
      <c r="E29" s="40" t="s">
        <v>405</v>
      </c>
      <c r="F29" s="82">
        <v>3739</v>
      </c>
      <c r="G29" s="82">
        <v>3399</v>
      </c>
      <c r="H29" s="163">
        <v>2592</v>
      </c>
      <c r="I29" s="163">
        <v>84</v>
      </c>
      <c r="J29" s="95">
        <f t="shared" si="0"/>
        <v>2508</v>
      </c>
      <c r="K29" s="69">
        <v>2777</v>
      </c>
      <c r="L29" s="70">
        <f t="shared" si="1"/>
        <v>2499.3000000000002</v>
      </c>
      <c r="M29" s="70">
        <v>455</v>
      </c>
      <c r="N29" s="71">
        <f t="shared" si="2"/>
        <v>2053</v>
      </c>
      <c r="O29" s="16">
        <f t="shared" si="3"/>
        <v>0.17856999959988804</v>
      </c>
      <c r="P29" s="72">
        <v>0</v>
      </c>
      <c r="Q29" s="73" t="str">
        <f t="shared" si="4"/>
        <v/>
      </c>
      <c r="R29" s="73">
        <v>0</v>
      </c>
      <c r="S29" s="74" t="str">
        <f t="shared" si="5"/>
        <v/>
      </c>
      <c r="T29" s="18" t="str">
        <f t="shared" si="6"/>
        <v/>
      </c>
      <c r="U29" s="69">
        <v>0</v>
      </c>
      <c r="V29" s="70" t="str">
        <f t="shared" si="7"/>
        <v/>
      </c>
      <c r="W29" s="70">
        <v>0</v>
      </c>
      <c r="X29" s="71" t="str">
        <f t="shared" si="8"/>
        <v/>
      </c>
      <c r="Y29" s="16" t="str">
        <f t="shared" si="9"/>
        <v/>
      </c>
      <c r="Z29" s="72">
        <v>0</v>
      </c>
      <c r="AA29" s="73" t="str">
        <f t="shared" si="10"/>
        <v/>
      </c>
      <c r="AB29" s="73">
        <v>0</v>
      </c>
      <c r="AC29" s="74" t="str">
        <f t="shared" si="11"/>
        <v/>
      </c>
      <c r="AD29" s="18" t="str">
        <f t="shared" si="12"/>
        <v/>
      </c>
      <c r="AE29" s="69">
        <v>0</v>
      </c>
      <c r="AF29" s="70" t="str">
        <f t="shared" si="13"/>
        <v/>
      </c>
      <c r="AG29" s="70">
        <v>0</v>
      </c>
      <c r="AH29" s="71" t="str">
        <f t="shared" si="14"/>
        <v/>
      </c>
      <c r="AI29" s="16" t="str">
        <f t="shared" si="15"/>
        <v/>
      </c>
      <c r="AJ29" s="72">
        <v>0</v>
      </c>
      <c r="AK29" s="73" t="str">
        <f t="shared" si="16"/>
        <v/>
      </c>
      <c r="AL29" s="73">
        <v>0</v>
      </c>
      <c r="AM29" s="74" t="str">
        <f t="shared" si="17"/>
        <v/>
      </c>
      <c r="AN29" s="18" t="str">
        <f t="shared" si="18"/>
        <v/>
      </c>
      <c r="AO29" s="69">
        <v>0</v>
      </c>
      <c r="AP29" s="70" t="str">
        <f t="shared" si="19"/>
        <v/>
      </c>
      <c r="AQ29" s="70">
        <v>0</v>
      </c>
      <c r="AR29" s="71" t="str">
        <f t="shared" si="20"/>
        <v/>
      </c>
      <c r="AS29" s="16" t="str">
        <f t="shared" si="21"/>
        <v/>
      </c>
      <c r="AT29" s="72">
        <v>0</v>
      </c>
      <c r="AU29" s="73" t="str">
        <f t="shared" si="22"/>
        <v/>
      </c>
      <c r="AV29" s="73">
        <v>0</v>
      </c>
      <c r="AW29" s="74" t="str">
        <f t="shared" si="23"/>
        <v/>
      </c>
      <c r="AX29" s="18" t="str">
        <f t="shared" si="24"/>
        <v/>
      </c>
      <c r="AY29" s="69">
        <v>0</v>
      </c>
      <c r="AZ29" s="70" t="str">
        <f t="shared" si="25"/>
        <v/>
      </c>
      <c r="BA29" s="70">
        <v>0</v>
      </c>
      <c r="BB29" s="71" t="str">
        <f t="shared" si="26"/>
        <v/>
      </c>
      <c r="BC29" s="16" t="str">
        <f t="shared" si="27"/>
        <v/>
      </c>
      <c r="BD29" s="72">
        <v>0</v>
      </c>
      <c r="BE29" s="73" t="str">
        <f t="shared" si="28"/>
        <v/>
      </c>
      <c r="BF29" s="73">
        <v>0</v>
      </c>
      <c r="BG29" s="74" t="str">
        <f t="shared" si="29"/>
        <v/>
      </c>
      <c r="BH29" s="18" t="str">
        <f t="shared" si="30"/>
        <v/>
      </c>
    </row>
    <row r="30" spans="1:60" s="5" customFormat="1" ht="12.75" customHeight="1">
      <c r="A30" s="42" t="s">
        <v>340</v>
      </c>
      <c r="B30" s="39" t="s">
        <v>143</v>
      </c>
      <c r="C30" s="203" t="s">
        <v>6</v>
      </c>
      <c r="D30" s="49">
        <v>3.57</v>
      </c>
      <c r="E30" s="40" t="s">
        <v>406</v>
      </c>
      <c r="F30" s="82">
        <v>3849</v>
      </c>
      <c r="G30" s="82">
        <v>3499</v>
      </c>
      <c r="H30" s="163">
        <v>2668</v>
      </c>
      <c r="I30" s="163">
        <v>75</v>
      </c>
      <c r="J30" s="95">
        <f t="shared" si="0"/>
        <v>2593</v>
      </c>
      <c r="K30" s="69">
        <v>0</v>
      </c>
      <c r="L30" s="70" t="str">
        <f t="shared" si="1"/>
        <v/>
      </c>
      <c r="M30" s="70">
        <v>0</v>
      </c>
      <c r="N30" s="71" t="str">
        <f t="shared" si="2"/>
        <v/>
      </c>
      <c r="O30" s="16" t="str">
        <f t="shared" si="3"/>
        <v/>
      </c>
      <c r="P30" s="72">
        <v>0</v>
      </c>
      <c r="Q30" s="73" t="str">
        <f t="shared" si="4"/>
        <v/>
      </c>
      <c r="R30" s="73">
        <v>0</v>
      </c>
      <c r="S30" s="74" t="str">
        <f t="shared" si="5"/>
        <v/>
      </c>
      <c r="T30" s="18" t="str">
        <f t="shared" si="6"/>
        <v/>
      </c>
      <c r="U30" s="69">
        <v>2999</v>
      </c>
      <c r="V30" s="70">
        <f t="shared" si="7"/>
        <v>2699.1</v>
      </c>
      <c r="W30" s="70">
        <v>366</v>
      </c>
      <c r="X30" s="71">
        <f t="shared" si="8"/>
        <v>2227</v>
      </c>
      <c r="Y30" s="16">
        <f t="shared" si="9"/>
        <v>0.17491015523693079</v>
      </c>
      <c r="Z30" s="72">
        <v>0</v>
      </c>
      <c r="AA30" s="73" t="str">
        <f t="shared" si="10"/>
        <v/>
      </c>
      <c r="AB30" s="73">
        <v>0</v>
      </c>
      <c r="AC30" s="74" t="str">
        <f t="shared" si="11"/>
        <v/>
      </c>
      <c r="AD30" s="18" t="str">
        <f t="shared" si="12"/>
        <v/>
      </c>
      <c r="AE30" s="69">
        <v>0</v>
      </c>
      <c r="AF30" s="70" t="str">
        <f t="shared" si="13"/>
        <v/>
      </c>
      <c r="AG30" s="70">
        <v>0</v>
      </c>
      <c r="AH30" s="71" t="str">
        <f t="shared" si="14"/>
        <v/>
      </c>
      <c r="AI30" s="16" t="str">
        <f t="shared" si="15"/>
        <v/>
      </c>
      <c r="AJ30" s="72">
        <v>3110</v>
      </c>
      <c r="AK30" s="73">
        <f t="shared" si="16"/>
        <v>2799</v>
      </c>
      <c r="AL30" s="73">
        <v>283</v>
      </c>
      <c r="AM30" s="74">
        <f t="shared" si="17"/>
        <v>2310</v>
      </c>
      <c r="AN30" s="18">
        <f t="shared" si="18"/>
        <v>0.17470525187566988</v>
      </c>
      <c r="AO30" s="69">
        <v>2777</v>
      </c>
      <c r="AP30" s="70">
        <f t="shared" si="19"/>
        <v>2499.3000000000002</v>
      </c>
      <c r="AQ30" s="70">
        <v>531</v>
      </c>
      <c r="AR30" s="71">
        <f t="shared" si="20"/>
        <v>2062</v>
      </c>
      <c r="AS30" s="16">
        <f t="shared" si="21"/>
        <v>0.17496899131756899</v>
      </c>
      <c r="AT30" s="72">
        <v>2777</v>
      </c>
      <c r="AU30" s="73">
        <f t="shared" si="22"/>
        <v>2499.3000000000002</v>
      </c>
      <c r="AV30" s="73">
        <v>531</v>
      </c>
      <c r="AW30" s="74">
        <f t="shared" si="23"/>
        <v>2062</v>
      </c>
      <c r="AX30" s="18">
        <f t="shared" si="24"/>
        <v>0.17496899131756899</v>
      </c>
      <c r="AY30" s="69">
        <v>0</v>
      </c>
      <c r="AZ30" s="70" t="str">
        <f t="shared" si="25"/>
        <v/>
      </c>
      <c r="BA30" s="70">
        <v>0</v>
      </c>
      <c r="BB30" s="71" t="str">
        <f t="shared" si="26"/>
        <v/>
      </c>
      <c r="BC30" s="16" t="str">
        <f t="shared" si="27"/>
        <v/>
      </c>
      <c r="BD30" s="72">
        <v>3110</v>
      </c>
      <c r="BE30" s="73">
        <f t="shared" si="28"/>
        <v>2799</v>
      </c>
      <c r="BF30" s="73">
        <v>282</v>
      </c>
      <c r="BG30" s="74">
        <f t="shared" si="29"/>
        <v>2311</v>
      </c>
      <c r="BH30" s="18">
        <f t="shared" si="30"/>
        <v>0.17434798142193642</v>
      </c>
    </row>
    <row r="31" spans="1:60" s="5" customFormat="1" ht="12.75" customHeight="1">
      <c r="A31" s="42" t="s">
        <v>15</v>
      </c>
      <c r="B31" s="39" t="s">
        <v>143</v>
      </c>
      <c r="C31" s="197" t="s">
        <v>5</v>
      </c>
      <c r="D31" s="49">
        <v>3.57</v>
      </c>
      <c r="E31" s="40" t="s">
        <v>407</v>
      </c>
      <c r="F31" s="82">
        <v>4619</v>
      </c>
      <c r="G31" s="82">
        <v>0</v>
      </c>
      <c r="H31" s="163">
        <v>3170</v>
      </c>
      <c r="I31" s="163">
        <v>0</v>
      </c>
      <c r="J31" s="95">
        <f t="shared" si="0"/>
        <v>3170</v>
      </c>
      <c r="K31" s="69">
        <v>0</v>
      </c>
      <c r="L31" s="70" t="str">
        <f t="shared" si="1"/>
        <v/>
      </c>
      <c r="M31" s="70">
        <v>0</v>
      </c>
      <c r="N31" s="71" t="str">
        <f t="shared" si="2"/>
        <v/>
      </c>
      <c r="O31" s="16" t="str">
        <f t="shared" si="3"/>
        <v/>
      </c>
      <c r="P31" s="72">
        <v>0</v>
      </c>
      <c r="Q31" s="73" t="str">
        <f t="shared" si="4"/>
        <v/>
      </c>
      <c r="R31" s="73">
        <v>0</v>
      </c>
      <c r="S31" s="74" t="str">
        <f t="shared" si="5"/>
        <v/>
      </c>
      <c r="T31" s="18" t="str">
        <f t="shared" si="6"/>
        <v/>
      </c>
      <c r="U31" s="69">
        <v>0</v>
      </c>
      <c r="V31" s="70" t="str">
        <f t="shared" si="7"/>
        <v/>
      </c>
      <c r="W31" s="70">
        <v>0</v>
      </c>
      <c r="X31" s="71" t="str">
        <f t="shared" si="8"/>
        <v/>
      </c>
      <c r="Y31" s="16" t="str">
        <f t="shared" si="9"/>
        <v/>
      </c>
      <c r="Z31" s="72">
        <v>0</v>
      </c>
      <c r="AA31" s="73" t="str">
        <f t="shared" si="10"/>
        <v/>
      </c>
      <c r="AB31" s="73">
        <v>0</v>
      </c>
      <c r="AC31" s="74" t="str">
        <f t="shared" si="11"/>
        <v/>
      </c>
      <c r="AD31" s="18" t="str">
        <f t="shared" si="12"/>
        <v/>
      </c>
      <c r="AE31" s="69">
        <v>0</v>
      </c>
      <c r="AF31" s="70" t="str">
        <f t="shared" si="13"/>
        <v/>
      </c>
      <c r="AG31" s="70">
        <v>0</v>
      </c>
      <c r="AH31" s="71" t="str">
        <f t="shared" si="14"/>
        <v/>
      </c>
      <c r="AI31" s="16" t="str">
        <f t="shared" si="15"/>
        <v/>
      </c>
      <c r="AJ31" s="72">
        <v>0</v>
      </c>
      <c r="AK31" s="73" t="str">
        <f t="shared" si="16"/>
        <v/>
      </c>
      <c r="AL31" s="73">
        <v>0</v>
      </c>
      <c r="AM31" s="74" t="str">
        <f t="shared" si="17"/>
        <v/>
      </c>
      <c r="AN31" s="18" t="str">
        <f t="shared" si="18"/>
        <v/>
      </c>
      <c r="AO31" s="69">
        <v>0</v>
      </c>
      <c r="AP31" s="70" t="str">
        <f t="shared" si="19"/>
        <v/>
      </c>
      <c r="AQ31" s="70">
        <v>0</v>
      </c>
      <c r="AR31" s="71" t="str">
        <f t="shared" si="20"/>
        <v/>
      </c>
      <c r="AS31" s="16" t="str">
        <f t="shared" si="21"/>
        <v/>
      </c>
      <c r="AT31" s="72">
        <v>0</v>
      </c>
      <c r="AU31" s="73" t="str">
        <f t="shared" si="22"/>
        <v/>
      </c>
      <c r="AV31" s="73">
        <v>0</v>
      </c>
      <c r="AW31" s="74" t="str">
        <f t="shared" si="23"/>
        <v/>
      </c>
      <c r="AX31" s="18" t="str">
        <f t="shared" si="24"/>
        <v/>
      </c>
      <c r="AY31" s="69">
        <v>0</v>
      </c>
      <c r="AZ31" s="70" t="str">
        <f t="shared" si="25"/>
        <v/>
      </c>
      <c r="BA31" s="70">
        <v>0</v>
      </c>
      <c r="BB31" s="71" t="str">
        <f t="shared" si="26"/>
        <v/>
      </c>
      <c r="BC31" s="16" t="str">
        <f t="shared" si="27"/>
        <v/>
      </c>
      <c r="BD31" s="72">
        <v>0</v>
      </c>
      <c r="BE31" s="73" t="str">
        <f t="shared" si="28"/>
        <v/>
      </c>
      <c r="BF31" s="73">
        <v>0</v>
      </c>
      <c r="BG31" s="74" t="str">
        <f t="shared" si="29"/>
        <v/>
      </c>
      <c r="BH31" s="18" t="str">
        <f t="shared" si="30"/>
        <v/>
      </c>
    </row>
    <row r="32" spans="1:60" s="5" customFormat="1" ht="12.75" customHeight="1">
      <c r="A32" s="42" t="s">
        <v>294</v>
      </c>
      <c r="B32" s="39" t="s">
        <v>143</v>
      </c>
      <c r="C32" s="4"/>
      <c r="D32" s="49">
        <v>3.57</v>
      </c>
      <c r="E32" s="40" t="s">
        <v>408</v>
      </c>
      <c r="F32" s="82">
        <v>4619</v>
      </c>
      <c r="G32" s="82">
        <v>4199</v>
      </c>
      <c r="H32" s="163">
        <v>3202</v>
      </c>
      <c r="I32" s="163">
        <v>79</v>
      </c>
      <c r="J32" s="95">
        <f t="shared" si="0"/>
        <v>3123</v>
      </c>
      <c r="K32" s="69">
        <v>0</v>
      </c>
      <c r="L32" s="70" t="str">
        <f t="shared" si="1"/>
        <v/>
      </c>
      <c r="M32" s="70">
        <v>0</v>
      </c>
      <c r="N32" s="71" t="str">
        <f t="shared" si="2"/>
        <v/>
      </c>
      <c r="O32" s="16" t="str">
        <f t="shared" si="3"/>
        <v/>
      </c>
      <c r="P32" s="72">
        <v>0</v>
      </c>
      <c r="Q32" s="73" t="str">
        <f t="shared" si="4"/>
        <v/>
      </c>
      <c r="R32" s="73">
        <v>0</v>
      </c>
      <c r="S32" s="74" t="str">
        <f t="shared" si="5"/>
        <v/>
      </c>
      <c r="T32" s="18" t="str">
        <f t="shared" si="6"/>
        <v/>
      </c>
      <c r="U32" s="69">
        <v>3554</v>
      </c>
      <c r="V32" s="70">
        <f t="shared" si="7"/>
        <v>3198.6</v>
      </c>
      <c r="W32" s="70">
        <v>474</v>
      </c>
      <c r="X32" s="71">
        <f t="shared" si="8"/>
        <v>2649</v>
      </c>
      <c r="Y32" s="16">
        <f t="shared" si="9"/>
        <v>0.17182517351341209</v>
      </c>
      <c r="Z32" s="72">
        <v>0</v>
      </c>
      <c r="AA32" s="73" t="str">
        <f t="shared" si="10"/>
        <v/>
      </c>
      <c r="AB32" s="73">
        <v>0</v>
      </c>
      <c r="AC32" s="74" t="str">
        <f t="shared" si="11"/>
        <v/>
      </c>
      <c r="AD32" s="18" t="str">
        <f t="shared" si="12"/>
        <v/>
      </c>
      <c r="AE32" s="69">
        <v>0</v>
      </c>
      <c r="AF32" s="70" t="str">
        <f t="shared" si="13"/>
        <v/>
      </c>
      <c r="AG32" s="70">
        <v>0</v>
      </c>
      <c r="AH32" s="71" t="str">
        <f t="shared" si="14"/>
        <v/>
      </c>
      <c r="AI32" s="16" t="str">
        <f t="shared" si="15"/>
        <v/>
      </c>
      <c r="AJ32" s="72">
        <v>3554</v>
      </c>
      <c r="AK32" s="73">
        <f t="shared" si="16"/>
        <v>3198.6</v>
      </c>
      <c r="AL32" s="73">
        <v>474</v>
      </c>
      <c r="AM32" s="74">
        <f t="shared" si="17"/>
        <v>2649</v>
      </c>
      <c r="AN32" s="18">
        <f t="shared" si="18"/>
        <v>0.17182517351341209</v>
      </c>
      <c r="AO32" s="69">
        <v>3332</v>
      </c>
      <c r="AP32" s="70">
        <f t="shared" si="19"/>
        <v>2998.8</v>
      </c>
      <c r="AQ32" s="70">
        <v>640</v>
      </c>
      <c r="AR32" s="71">
        <f t="shared" si="20"/>
        <v>2483</v>
      </c>
      <c r="AS32" s="16">
        <f t="shared" si="21"/>
        <v>0.17200213418700819</v>
      </c>
      <c r="AT32" s="72">
        <v>3332</v>
      </c>
      <c r="AU32" s="73">
        <f t="shared" si="22"/>
        <v>2998.8</v>
      </c>
      <c r="AV32" s="73">
        <v>640</v>
      </c>
      <c r="AW32" s="74">
        <f t="shared" si="23"/>
        <v>2483</v>
      </c>
      <c r="AX32" s="18">
        <f t="shared" si="24"/>
        <v>0.17200213418700819</v>
      </c>
      <c r="AY32" s="69">
        <v>0</v>
      </c>
      <c r="AZ32" s="70" t="str">
        <f t="shared" si="25"/>
        <v/>
      </c>
      <c r="BA32" s="70">
        <v>0</v>
      </c>
      <c r="BB32" s="71" t="str">
        <f t="shared" si="26"/>
        <v/>
      </c>
      <c r="BC32" s="16" t="str">
        <f t="shared" si="27"/>
        <v/>
      </c>
      <c r="BD32" s="72">
        <v>3554</v>
      </c>
      <c r="BE32" s="73">
        <f t="shared" si="28"/>
        <v>3198.6</v>
      </c>
      <c r="BF32" s="73">
        <v>474</v>
      </c>
      <c r="BG32" s="74">
        <f t="shared" si="29"/>
        <v>2649</v>
      </c>
      <c r="BH32" s="18">
        <f t="shared" si="30"/>
        <v>0.17182517351341209</v>
      </c>
    </row>
    <row r="33" spans="1:60" s="5" customFormat="1" ht="12.75" customHeight="1">
      <c r="A33" s="42" t="s">
        <v>293</v>
      </c>
      <c r="B33" s="39" t="s">
        <v>143</v>
      </c>
      <c r="C33" s="4"/>
      <c r="D33" s="49">
        <v>3.57</v>
      </c>
      <c r="E33" s="40" t="s">
        <v>408</v>
      </c>
      <c r="F33" s="82">
        <v>4399</v>
      </c>
      <c r="G33" s="82">
        <v>3999</v>
      </c>
      <c r="H33" s="163">
        <v>3050</v>
      </c>
      <c r="I33" s="163">
        <v>76</v>
      </c>
      <c r="J33" s="95">
        <f t="shared" si="0"/>
        <v>2974</v>
      </c>
      <c r="K33" s="69">
        <v>0</v>
      </c>
      <c r="L33" s="70" t="str">
        <f t="shared" si="1"/>
        <v/>
      </c>
      <c r="M33" s="70">
        <v>0</v>
      </c>
      <c r="N33" s="71" t="str">
        <f t="shared" si="2"/>
        <v/>
      </c>
      <c r="O33" s="16" t="str">
        <f t="shared" si="3"/>
        <v/>
      </c>
      <c r="P33" s="72">
        <v>0</v>
      </c>
      <c r="Q33" s="73" t="str">
        <f t="shared" si="4"/>
        <v/>
      </c>
      <c r="R33" s="73">
        <v>0</v>
      </c>
      <c r="S33" s="74" t="str">
        <f t="shared" si="5"/>
        <v/>
      </c>
      <c r="T33" s="18" t="str">
        <f t="shared" si="6"/>
        <v/>
      </c>
      <c r="U33" s="69">
        <v>3554</v>
      </c>
      <c r="V33" s="70">
        <f t="shared" si="7"/>
        <v>3198.6</v>
      </c>
      <c r="W33" s="70">
        <v>325</v>
      </c>
      <c r="X33" s="71">
        <f t="shared" si="8"/>
        <v>2649</v>
      </c>
      <c r="Y33" s="16">
        <f t="shared" si="9"/>
        <v>0.17182517351341209</v>
      </c>
      <c r="Z33" s="72">
        <v>0</v>
      </c>
      <c r="AA33" s="73" t="str">
        <f t="shared" si="10"/>
        <v/>
      </c>
      <c r="AB33" s="73">
        <v>0</v>
      </c>
      <c r="AC33" s="74" t="str">
        <f t="shared" si="11"/>
        <v/>
      </c>
      <c r="AD33" s="18" t="str">
        <f t="shared" si="12"/>
        <v/>
      </c>
      <c r="AE33" s="69">
        <v>0</v>
      </c>
      <c r="AF33" s="70" t="str">
        <f t="shared" si="13"/>
        <v/>
      </c>
      <c r="AG33" s="70">
        <v>0</v>
      </c>
      <c r="AH33" s="71" t="str">
        <f t="shared" si="14"/>
        <v/>
      </c>
      <c r="AI33" s="16" t="str">
        <f t="shared" si="15"/>
        <v/>
      </c>
      <c r="AJ33" s="72">
        <v>3554</v>
      </c>
      <c r="AK33" s="73">
        <f t="shared" si="16"/>
        <v>3198.6</v>
      </c>
      <c r="AL33" s="73">
        <v>325</v>
      </c>
      <c r="AM33" s="74">
        <f t="shared" si="17"/>
        <v>2649</v>
      </c>
      <c r="AN33" s="18">
        <f t="shared" si="18"/>
        <v>0.17182517351341209</v>
      </c>
      <c r="AO33" s="69">
        <v>3332</v>
      </c>
      <c r="AP33" s="70">
        <f t="shared" si="19"/>
        <v>2998.8</v>
      </c>
      <c r="AQ33" s="70">
        <v>491</v>
      </c>
      <c r="AR33" s="71">
        <f t="shared" si="20"/>
        <v>2483</v>
      </c>
      <c r="AS33" s="16">
        <f t="shared" si="21"/>
        <v>0.17200213418700819</v>
      </c>
      <c r="AT33" s="72">
        <v>3332</v>
      </c>
      <c r="AU33" s="73">
        <f t="shared" si="22"/>
        <v>2998.8</v>
      </c>
      <c r="AV33" s="73">
        <v>491</v>
      </c>
      <c r="AW33" s="74">
        <f t="shared" si="23"/>
        <v>2483</v>
      </c>
      <c r="AX33" s="18">
        <f t="shared" si="24"/>
        <v>0.17200213418700819</v>
      </c>
      <c r="AY33" s="69">
        <v>0</v>
      </c>
      <c r="AZ33" s="70" t="str">
        <f t="shared" si="25"/>
        <v/>
      </c>
      <c r="BA33" s="70">
        <v>0</v>
      </c>
      <c r="BB33" s="71" t="str">
        <f t="shared" si="26"/>
        <v/>
      </c>
      <c r="BC33" s="16" t="str">
        <f t="shared" si="27"/>
        <v/>
      </c>
      <c r="BD33" s="72">
        <v>3554</v>
      </c>
      <c r="BE33" s="73">
        <f t="shared" si="28"/>
        <v>3198.6</v>
      </c>
      <c r="BF33" s="73">
        <v>325</v>
      </c>
      <c r="BG33" s="74">
        <f t="shared" si="29"/>
        <v>2649</v>
      </c>
      <c r="BH33" s="18">
        <f t="shared" si="30"/>
        <v>0.17182517351341209</v>
      </c>
    </row>
    <row r="34" spans="1:60" s="5" customFormat="1" ht="12.75" customHeight="1">
      <c r="A34" s="42" t="s">
        <v>12</v>
      </c>
      <c r="B34" s="39" t="s">
        <v>143</v>
      </c>
      <c r="C34" s="4"/>
      <c r="D34" s="49">
        <v>2.08</v>
      </c>
      <c r="E34" s="40" t="s">
        <v>409</v>
      </c>
      <c r="F34" s="82">
        <v>1979</v>
      </c>
      <c r="G34" s="82">
        <v>1799</v>
      </c>
      <c r="H34" s="163">
        <v>1423</v>
      </c>
      <c r="I34" s="163">
        <v>47</v>
      </c>
      <c r="J34" s="95">
        <f t="shared" si="0"/>
        <v>1376</v>
      </c>
      <c r="K34" s="69">
        <v>1666</v>
      </c>
      <c r="L34" s="70">
        <f t="shared" si="1"/>
        <v>1499.4</v>
      </c>
      <c r="M34" s="70">
        <v>99</v>
      </c>
      <c r="N34" s="71">
        <f t="shared" si="2"/>
        <v>1277</v>
      </c>
      <c r="O34" s="16">
        <f t="shared" si="3"/>
        <v>0.1483259970654929</v>
      </c>
      <c r="P34" s="72">
        <v>0</v>
      </c>
      <c r="Q34" s="73" t="str">
        <f t="shared" si="4"/>
        <v/>
      </c>
      <c r="R34" s="73">
        <v>0</v>
      </c>
      <c r="S34" s="74" t="str">
        <f t="shared" si="5"/>
        <v/>
      </c>
      <c r="T34" s="18" t="str">
        <f t="shared" si="6"/>
        <v/>
      </c>
      <c r="U34" s="69">
        <v>0</v>
      </c>
      <c r="V34" s="70" t="str">
        <f t="shared" si="7"/>
        <v/>
      </c>
      <c r="W34" s="70">
        <v>0</v>
      </c>
      <c r="X34" s="71" t="str">
        <f t="shared" si="8"/>
        <v/>
      </c>
      <c r="Y34" s="16" t="str">
        <f t="shared" si="9"/>
        <v/>
      </c>
      <c r="Z34" s="72">
        <v>0</v>
      </c>
      <c r="AA34" s="73" t="str">
        <f t="shared" si="10"/>
        <v/>
      </c>
      <c r="AB34" s="73">
        <v>0</v>
      </c>
      <c r="AC34" s="74" t="str">
        <f t="shared" si="11"/>
        <v/>
      </c>
      <c r="AD34" s="18" t="str">
        <f t="shared" si="12"/>
        <v/>
      </c>
      <c r="AE34" s="69">
        <v>1666</v>
      </c>
      <c r="AF34" s="70">
        <f t="shared" si="13"/>
        <v>1499.4</v>
      </c>
      <c r="AG34" s="70">
        <v>99</v>
      </c>
      <c r="AH34" s="71">
        <f t="shared" si="14"/>
        <v>1277</v>
      </c>
      <c r="AI34" s="16">
        <f t="shared" si="15"/>
        <v>0.1483259970654929</v>
      </c>
      <c r="AJ34" s="72">
        <v>0</v>
      </c>
      <c r="AK34" s="73" t="str">
        <f t="shared" si="16"/>
        <v/>
      </c>
      <c r="AL34" s="73">
        <v>0</v>
      </c>
      <c r="AM34" s="74" t="str">
        <f t="shared" si="17"/>
        <v/>
      </c>
      <c r="AN34" s="18" t="str">
        <f t="shared" si="18"/>
        <v/>
      </c>
      <c r="AO34" s="69">
        <v>1666</v>
      </c>
      <c r="AP34" s="70">
        <f t="shared" si="19"/>
        <v>1499.4</v>
      </c>
      <c r="AQ34" s="70">
        <v>99</v>
      </c>
      <c r="AR34" s="71">
        <f t="shared" si="20"/>
        <v>1277</v>
      </c>
      <c r="AS34" s="16">
        <f t="shared" si="21"/>
        <v>0.1483259970654929</v>
      </c>
      <c r="AT34" s="72">
        <v>0</v>
      </c>
      <c r="AU34" s="73" t="str">
        <f t="shared" si="22"/>
        <v/>
      </c>
      <c r="AV34" s="73">
        <v>0</v>
      </c>
      <c r="AW34" s="74" t="str">
        <f t="shared" si="23"/>
        <v/>
      </c>
      <c r="AX34" s="18" t="str">
        <f t="shared" si="24"/>
        <v/>
      </c>
      <c r="AY34" s="69">
        <v>0</v>
      </c>
      <c r="AZ34" s="70" t="str">
        <f t="shared" si="25"/>
        <v/>
      </c>
      <c r="BA34" s="70">
        <v>0</v>
      </c>
      <c r="BB34" s="71" t="str">
        <f t="shared" si="26"/>
        <v/>
      </c>
      <c r="BC34" s="16" t="str">
        <f t="shared" si="27"/>
        <v/>
      </c>
      <c r="BD34" s="72">
        <v>0</v>
      </c>
      <c r="BE34" s="73" t="str">
        <f t="shared" si="28"/>
        <v/>
      </c>
      <c r="BF34" s="73">
        <v>0</v>
      </c>
      <c r="BG34" s="74" t="str">
        <f t="shared" si="29"/>
        <v/>
      </c>
      <c r="BH34" s="18" t="str">
        <f t="shared" si="30"/>
        <v/>
      </c>
    </row>
    <row r="35" spans="1:60" s="5" customFormat="1" ht="12.75" customHeight="1">
      <c r="A35" s="42" t="s">
        <v>179</v>
      </c>
      <c r="B35" s="39" t="s">
        <v>143</v>
      </c>
      <c r="C35" s="4"/>
      <c r="D35" s="49">
        <v>2.08</v>
      </c>
      <c r="E35" s="40" t="s">
        <v>327</v>
      </c>
      <c r="F35" s="82">
        <v>2199</v>
      </c>
      <c r="G35" s="82">
        <v>1999</v>
      </c>
      <c r="H35" s="163">
        <v>1600</v>
      </c>
      <c r="I35" s="163">
        <v>0</v>
      </c>
      <c r="J35" s="95">
        <f t="shared" si="0"/>
        <v>1600</v>
      </c>
      <c r="K35" s="69">
        <v>0</v>
      </c>
      <c r="L35" s="70" t="str">
        <f t="shared" si="1"/>
        <v/>
      </c>
      <c r="M35" s="70">
        <v>0</v>
      </c>
      <c r="N35" s="71" t="str">
        <f t="shared" si="2"/>
        <v/>
      </c>
      <c r="O35" s="16" t="str">
        <f t="shared" si="3"/>
        <v/>
      </c>
      <c r="P35" s="72">
        <v>0</v>
      </c>
      <c r="Q35" s="73" t="str">
        <f t="shared" si="4"/>
        <v/>
      </c>
      <c r="R35" s="73">
        <v>0</v>
      </c>
      <c r="S35" s="74" t="str">
        <f t="shared" si="5"/>
        <v/>
      </c>
      <c r="T35" s="18" t="str">
        <f t="shared" si="6"/>
        <v/>
      </c>
      <c r="U35" s="69">
        <v>1554</v>
      </c>
      <c r="V35" s="70">
        <f t="shared" si="7"/>
        <v>1398.6000000000001</v>
      </c>
      <c r="W35" s="70">
        <v>354</v>
      </c>
      <c r="X35" s="71">
        <f t="shared" si="8"/>
        <v>1246</v>
      </c>
      <c r="Y35" s="16">
        <f t="shared" si="9"/>
        <v>0.10910910910910919</v>
      </c>
      <c r="Z35" s="72">
        <v>0</v>
      </c>
      <c r="AA35" s="73" t="str">
        <f t="shared" si="10"/>
        <v/>
      </c>
      <c r="AB35" s="73">
        <v>0</v>
      </c>
      <c r="AC35" s="74" t="str">
        <f t="shared" si="11"/>
        <v/>
      </c>
      <c r="AD35" s="18" t="str">
        <f t="shared" si="12"/>
        <v/>
      </c>
      <c r="AE35" s="69">
        <v>0</v>
      </c>
      <c r="AF35" s="70" t="str">
        <f t="shared" si="13"/>
        <v/>
      </c>
      <c r="AG35" s="70">
        <v>0</v>
      </c>
      <c r="AH35" s="71" t="str">
        <f t="shared" si="14"/>
        <v/>
      </c>
      <c r="AI35" s="16" t="str">
        <f t="shared" si="15"/>
        <v/>
      </c>
      <c r="AJ35" s="72">
        <v>1554</v>
      </c>
      <c r="AK35" s="73">
        <f t="shared" si="16"/>
        <v>1398.6000000000001</v>
      </c>
      <c r="AL35" s="73">
        <v>354</v>
      </c>
      <c r="AM35" s="74">
        <f t="shared" si="17"/>
        <v>1246</v>
      </c>
      <c r="AN35" s="18">
        <f t="shared" si="18"/>
        <v>0.10910910910910919</v>
      </c>
      <c r="AO35" s="69">
        <v>0</v>
      </c>
      <c r="AP35" s="70" t="str">
        <f t="shared" si="19"/>
        <v/>
      </c>
      <c r="AQ35" s="70">
        <v>0</v>
      </c>
      <c r="AR35" s="71" t="str">
        <f t="shared" si="20"/>
        <v/>
      </c>
      <c r="AS35" s="16" t="str">
        <f t="shared" si="21"/>
        <v/>
      </c>
      <c r="AT35" s="72">
        <v>1332</v>
      </c>
      <c r="AU35" s="73">
        <f t="shared" si="22"/>
        <v>1198.8</v>
      </c>
      <c r="AV35" s="73">
        <v>529</v>
      </c>
      <c r="AW35" s="74">
        <f t="shared" si="23"/>
        <v>1071</v>
      </c>
      <c r="AX35" s="18">
        <f t="shared" si="24"/>
        <v>0.10660660660660658</v>
      </c>
      <c r="AY35" s="69">
        <v>0</v>
      </c>
      <c r="AZ35" s="70" t="str">
        <f t="shared" si="25"/>
        <v/>
      </c>
      <c r="BA35" s="70">
        <v>0</v>
      </c>
      <c r="BB35" s="71" t="str">
        <f t="shared" si="26"/>
        <v/>
      </c>
      <c r="BC35" s="16" t="str">
        <f t="shared" si="27"/>
        <v/>
      </c>
      <c r="BD35" s="72">
        <v>1666</v>
      </c>
      <c r="BE35" s="73">
        <f t="shared" si="28"/>
        <v>1499.4</v>
      </c>
      <c r="BF35" s="73">
        <v>265</v>
      </c>
      <c r="BG35" s="74">
        <f t="shared" si="29"/>
        <v>1335</v>
      </c>
      <c r="BH35" s="18">
        <f t="shared" si="30"/>
        <v>0.10964385754301727</v>
      </c>
    </row>
    <row r="36" spans="1:60" s="5" customFormat="1" ht="12.75" customHeight="1">
      <c r="A36" s="42" t="s">
        <v>318</v>
      </c>
      <c r="B36" s="39" t="s">
        <v>143</v>
      </c>
      <c r="C36" s="4"/>
      <c r="D36" s="49">
        <v>3.12</v>
      </c>
      <c r="E36" s="40" t="s">
        <v>328</v>
      </c>
      <c r="F36" s="82">
        <v>2089</v>
      </c>
      <c r="G36" s="82">
        <v>1899</v>
      </c>
      <c r="H36" s="163">
        <v>1496</v>
      </c>
      <c r="I36" s="163">
        <v>35</v>
      </c>
      <c r="J36" s="95">
        <f t="shared" si="0"/>
        <v>1461</v>
      </c>
      <c r="K36" s="69">
        <v>1888</v>
      </c>
      <c r="L36" s="70">
        <f t="shared" si="1"/>
        <v>1699.2</v>
      </c>
      <c r="M36" s="70">
        <v>7</v>
      </c>
      <c r="N36" s="71">
        <f t="shared" si="2"/>
        <v>1454</v>
      </c>
      <c r="O36" s="16">
        <f t="shared" si="3"/>
        <v>0.14430320150659137</v>
      </c>
      <c r="P36" s="72">
        <v>0</v>
      </c>
      <c r="Q36" s="73" t="str">
        <f t="shared" si="4"/>
        <v/>
      </c>
      <c r="R36" s="73">
        <v>0</v>
      </c>
      <c r="S36" s="74" t="str">
        <f t="shared" si="5"/>
        <v/>
      </c>
      <c r="T36" s="18" t="str">
        <f t="shared" si="6"/>
        <v/>
      </c>
      <c r="U36" s="69">
        <v>0</v>
      </c>
      <c r="V36" s="70" t="str">
        <f t="shared" si="7"/>
        <v/>
      </c>
      <c r="W36" s="70">
        <v>0</v>
      </c>
      <c r="X36" s="71" t="str">
        <f t="shared" si="8"/>
        <v/>
      </c>
      <c r="Y36" s="16" t="str">
        <f t="shared" si="9"/>
        <v/>
      </c>
      <c r="Z36" s="72">
        <v>0</v>
      </c>
      <c r="AA36" s="73" t="str">
        <f t="shared" si="10"/>
        <v/>
      </c>
      <c r="AB36" s="73">
        <v>0</v>
      </c>
      <c r="AC36" s="74" t="str">
        <f t="shared" si="11"/>
        <v/>
      </c>
      <c r="AD36" s="18" t="str">
        <f t="shared" si="12"/>
        <v/>
      </c>
      <c r="AE36" s="69">
        <v>1888</v>
      </c>
      <c r="AF36" s="70">
        <f t="shared" si="13"/>
        <v>1699.2</v>
      </c>
      <c r="AG36" s="70">
        <v>6</v>
      </c>
      <c r="AH36" s="71">
        <f t="shared" si="14"/>
        <v>1455</v>
      </c>
      <c r="AI36" s="16">
        <f t="shared" si="15"/>
        <v>0.14371468926553674</v>
      </c>
      <c r="AJ36" s="72">
        <v>0</v>
      </c>
      <c r="AK36" s="73" t="str">
        <f t="shared" si="16"/>
        <v/>
      </c>
      <c r="AL36" s="73">
        <v>0</v>
      </c>
      <c r="AM36" s="74" t="str">
        <f t="shared" si="17"/>
        <v/>
      </c>
      <c r="AN36" s="18" t="str">
        <f t="shared" si="18"/>
        <v/>
      </c>
      <c r="AO36" s="69">
        <v>0</v>
      </c>
      <c r="AP36" s="70" t="str">
        <f t="shared" si="19"/>
        <v/>
      </c>
      <c r="AQ36" s="70">
        <v>0</v>
      </c>
      <c r="AR36" s="71" t="str">
        <f t="shared" si="20"/>
        <v/>
      </c>
      <c r="AS36" s="16" t="str">
        <f t="shared" si="21"/>
        <v/>
      </c>
      <c r="AT36" s="72">
        <v>0</v>
      </c>
      <c r="AU36" s="73" t="str">
        <f t="shared" si="22"/>
        <v/>
      </c>
      <c r="AV36" s="73">
        <v>0</v>
      </c>
      <c r="AW36" s="74" t="str">
        <f t="shared" si="23"/>
        <v/>
      </c>
      <c r="AX36" s="18" t="str">
        <f t="shared" si="24"/>
        <v/>
      </c>
      <c r="AY36" s="69">
        <v>0</v>
      </c>
      <c r="AZ36" s="70" t="str">
        <f t="shared" si="25"/>
        <v/>
      </c>
      <c r="BA36" s="70">
        <v>0</v>
      </c>
      <c r="BB36" s="71" t="str">
        <f t="shared" si="26"/>
        <v/>
      </c>
      <c r="BC36" s="16" t="str">
        <f t="shared" si="27"/>
        <v/>
      </c>
      <c r="BD36" s="72">
        <v>0</v>
      </c>
      <c r="BE36" s="73" t="str">
        <f t="shared" si="28"/>
        <v/>
      </c>
      <c r="BF36" s="73">
        <v>0</v>
      </c>
      <c r="BG36" s="74" t="str">
        <f t="shared" si="29"/>
        <v/>
      </c>
      <c r="BH36" s="18" t="str">
        <f t="shared" si="30"/>
        <v/>
      </c>
    </row>
    <row r="37" spans="1:60" s="5" customFormat="1" ht="12.75" customHeight="1">
      <c r="A37" s="42" t="s">
        <v>521</v>
      </c>
      <c r="B37" s="39" t="s">
        <v>143</v>
      </c>
      <c r="C37" s="203" t="s">
        <v>6</v>
      </c>
      <c r="D37" s="49">
        <v>3.12</v>
      </c>
      <c r="E37" s="40" t="s">
        <v>328</v>
      </c>
      <c r="F37" s="82">
        <v>3079</v>
      </c>
      <c r="G37" s="82">
        <v>2799</v>
      </c>
      <c r="H37" s="163">
        <v>2206</v>
      </c>
      <c r="I37" s="163">
        <v>55</v>
      </c>
      <c r="J37" s="95">
        <f t="shared" si="0"/>
        <v>2151</v>
      </c>
      <c r="K37" s="69">
        <v>0</v>
      </c>
      <c r="L37" s="70" t="str">
        <f t="shared" si="1"/>
        <v/>
      </c>
      <c r="M37" s="70">
        <v>0</v>
      </c>
      <c r="N37" s="71" t="str">
        <f t="shared" si="2"/>
        <v/>
      </c>
      <c r="O37" s="16" t="str">
        <f t="shared" si="3"/>
        <v/>
      </c>
      <c r="P37" s="72">
        <v>0</v>
      </c>
      <c r="Q37" s="73" t="str">
        <f t="shared" si="4"/>
        <v/>
      </c>
      <c r="R37" s="73">
        <v>0</v>
      </c>
      <c r="S37" s="74" t="str">
        <f t="shared" si="5"/>
        <v/>
      </c>
      <c r="T37" s="18" t="str">
        <f t="shared" si="6"/>
        <v/>
      </c>
      <c r="U37" s="69">
        <v>2221</v>
      </c>
      <c r="V37" s="70">
        <f t="shared" si="7"/>
        <v>1998.9</v>
      </c>
      <c r="W37" s="70">
        <v>441</v>
      </c>
      <c r="X37" s="71">
        <f t="shared" si="8"/>
        <v>1710</v>
      </c>
      <c r="Y37" s="16">
        <f t="shared" si="9"/>
        <v>0.14452949122017114</v>
      </c>
      <c r="Z37" s="72">
        <v>0</v>
      </c>
      <c r="AA37" s="73" t="str">
        <f t="shared" si="10"/>
        <v/>
      </c>
      <c r="AB37" s="73">
        <v>0</v>
      </c>
      <c r="AC37" s="74" t="str">
        <f t="shared" si="11"/>
        <v/>
      </c>
      <c r="AD37" s="18" t="str">
        <f t="shared" si="12"/>
        <v/>
      </c>
      <c r="AE37" s="69">
        <v>0</v>
      </c>
      <c r="AF37" s="70" t="str">
        <f t="shared" si="13"/>
        <v/>
      </c>
      <c r="AG37" s="70">
        <v>0</v>
      </c>
      <c r="AH37" s="71" t="str">
        <f t="shared" si="14"/>
        <v/>
      </c>
      <c r="AI37" s="16" t="str">
        <f t="shared" si="15"/>
        <v/>
      </c>
      <c r="AJ37" s="72">
        <v>2110</v>
      </c>
      <c r="AK37" s="73">
        <f t="shared" si="16"/>
        <v>1899</v>
      </c>
      <c r="AL37" s="73">
        <v>527</v>
      </c>
      <c r="AM37" s="74">
        <f t="shared" si="17"/>
        <v>1624</v>
      </c>
      <c r="AN37" s="18">
        <f t="shared" si="18"/>
        <v>0.14481305950500264</v>
      </c>
      <c r="AO37" s="69">
        <v>2110</v>
      </c>
      <c r="AP37" s="70">
        <f t="shared" si="19"/>
        <v>1899</v>
      </c>
      <c r="AQ37" s="70">
        <v>527</v>
      </c>
      <c r="AR37" s="71">
        <f t="shared" si="20"/>
        <v>1624</v>
      </c>
      <c r="AS37" s="16">
        <f t="shared" si="21"/>
        <v>0.14481305950500264</v>
      </c>
      <c r="AT37" s="72">
        <v>2110</v>
      </c>
      <c r="AU37" s="73">
        <f t="shared" si="22"/>
        <v>1899</v>
      </c>
      <c r="AV37" s="73">
        <v>527</v>
      </c>
      <c r="AW37" s="74">
        <f t="shared" si="23"/>
        <v>1624</v>
      </c>
      <c r="AX37" s="18">
        <f t="shared" si="24"/>
        <v>0.14481305950500264</v>
      </c>
      <c r="AY37" s="69">
        <v>0</v>
      </c>
      <c r="AZ37" s="70" t="str">
        <f t="shared" si="25"/>
        <v/>
      </c>
      <c r="BA37" s="70">
        <v>0</v>
      </c>
      <c r="BB37" s="71" t="str">
        <f t="shared" si="26"/>
        <v/>
      </c>
      <c r="BC37" s="16" t="str">
        <f t="shared" si="27"/>
        <v/>
      </c>
      <c r="BD37" s="72">
        <v>0</v>
      </c>
      <c r="BE37" s="73" t="str">
        <f t="shared" si="28"/>
        <v/>
      </c>
      <c r="BF37" s="73">
        <v>0</v>
      </c>
      <c r="BG37" s="74" t="str">
        <f t="shared" si="29"/>
        <v/>
      </c>
      <c r="BH37" s="18" t="str">
        <f t="shared" si="30"/>
        <v/>
      </c>
    </row>
    <row r="38" spans="1:60" s="5" customFormat="1" ht="12.75" customHeight="1">
      <c r="A38" s="42" t="s">
        <v>313</v>
      </c>
      <c r="B38" s="39" t="s">
        <v>143</v>
      </c>
      <c r="C38" s="4"/>
      <c r="D38" s="49">
        <v>3.12</v>
      </c>
      <c r="E38" s="40" t="s">
        <v>410</v>
      </c>
      <c r="F38" s="82">
        <v>2969</v>
      </c>
      <c r="G38" s="82">
        <v>2699</v>
      </c>
      <c r="H38" s="163">
        <v>2127</v>
      </c>
      <c r="I38" s="163">
        <v>55</v>
      </c>
      <c r="J38" s="95">
        <f t="shared" si="0"/>
        <v>2072</v>
      </c>
      <c r="K38" s="69">
        <v>0</v>
      </c>
      <c r="L38" s="70" t="str">
        <f t="shared" si="1"/>
        <v/>
      </c>
      <c r="M38" s="70">
        <v>0</v>
      </c>
      <c r="N38" s="71" t="str">
        <f t="shared" si="2"/>
        <v/>
      </c>
      <c r="O38" s="16" t="str">
        <f t="shared" si="3"/>
        <v/>
      </c>
      <c r="P38" s="72">
        <v>0</v>
      </c>
      <c r="Q38" s="73" t="str">
        <f t="shared" si="4"/>
        <v/>
      </c>
      <c r="R38" s="73">
        <v>0</v>
      </c>
      <c r="S38" s="74" t="str">
        <f t="shared" si="5"/>
        <v/>
      </c>
      <c r="T38" s="18" t="str">
        <f t="shared" si="6"/>
        <v/>
      </c>
      <c r="U38" s="69">
        <v>2221</v>
      </c>
      <c r="V38" s="70">
        <f t="shared" si="7"/>
        <v>1998.9</v>
      </c>
      <c r="W38" s="70">
        <v>364</v>
      </c>
      <c r="X38" s="71">
        <f t="shared" si="8"/>
        <v>1708</v>
      </c>
      <c r="Y38" s="16">
        <f t="shared" si="9"/>
        <v>0.14553004152283761</v>
      </c>
      <c r="Z38" s="72">
        <v>0</v>
      </c>
      <c r="AA38" s="73" t="str">
        <f t="shared" si="10"/>
        <v/>
      </c>
      <c r="AB38" s="73">
        <v>0</v>
      </c>
      <c r="AC38" s="74" t="str">
        <f t="shared" si="11"/>
        <v/>
      </c>
      <c r="AD38" s="18" t="str">
        <f t="shared" si="12"/>
        <v/>
      </c>
      <c r="AE38" s="69">
        <v>0</v>
      </c>
      <c r="AF38" s="70" t="str">
        <f t="shared" si="13"/>
        <v/>
      </c>
      <c r="AG38" s="70">
        <v>0</v>
      </c>
      <c r="AH38" s="71" t="str">
        <f t="shared" si="14"/>
        <v/>
      </c>
      <c r="AI38" s="16" t="str">
        <f t="shared" si="15"/>
        <v/>
      </c>
      <c r="AJ38" s="72">
        <v>2110</v>
      </c>
      <c r="AK38" s="73">
        <f t="shared" si="16"/>
        <v>1899</v>
      </c>
      <c r="AL38" s="73">
        <v>449</v>
      </c>
      <c r="AM38" s="74">
        <f t="shared" si="17"/>
        <v>1623</v>
      </c>
      <c r="AN38" s="18">
        <f t="shared" si="18"/>
        <v>0.14533965244865718</v>
      </c>
      <c r="AO38" s="69">
        <v>1999</v>
      </c>
      <c r="AP38" s="70">
        <f t="shared" si="19"/>
        <v>1799.1000000000001</v>
      </c>
      <c r="AQ38" s="70">
        <v>535</v>
      </c>
      <c r="AR38" s="71">
        <f t="shared" si="20"/>
        <v>1537</v>
      </c>
      <c r="AS38" s="16">
        <f t="shared" si="21"/>
        <v>0.145683953087655</v>
      </c>
      <c r="AT38" s="72">
        <v>1999</v>
      </c>
      <c r="AU38" s="73">
        <f t="shared" si="22"/>
        <v>1799.1000000000001</v>
      </c>
      <c r="AV38" s="73">
        <v>535</v>
      </c>
      <c r="AW38" s="74">
        <f t="shared" si="23"/>
        <v>1537</v>
      </c>
      <c r="AX38" s="18">
        <f t="shared" si="24"/>
        <v>0.145683953087655</v>
      </c>
      <c r="AY38" s="69">
        <v>0</v>
      </c>
      <c r="AZ38" s="70" t="str">
        <f t="shared" si="25"/>
        <v/>
      </c>
      <c r="BA38" s="70">
        <v>0</v>
      </c>
      <c r="BB38" s="71" t="str">
        <f t="shared" si="26"/>
        <v/>
      </c>
      <c r="BC38" s="16" t="str">
        <f t="shared" si="27"/>
        <v/>
      </c>
      <c r="BD38" s="72">
        <v>2554</v>
      </c>
      <c r="BE38" s="73">
        <f t="shared" si="28"/>
        <v>2298.6</v>
      </c>
      <c r="BF38" s="73">
        <v>108</v>
      </c>
      <c r="BG38" s="74">
        <f t="shared" si="29"/>
        <v>1964</v>
      </c>
      <c r="BH38" s="18">
        <f t="shared" si="30"/>
        <v>0.14556686678847991</v>
      </c>
    </row>
    <row r="39" spans="1:60" s="5" customFormat="1" ht="12.75" customHeight="1">
      <c r="A39" s="42" t="s">
        <v>290</v>
      </c>
      <c r="B39" s="39" t="s">
        <v>143</v>
      </c>
      <c r="C39" s="4"/>
      <c r="D39" s="49">
        <v>3.57</v>
      </c>
      <c r="E39" s="40" t="s">
        <v>411</v>
      </c>
      <c r="F39" s="82">
        <v>3574</v>
      </c>
      <c r="G39" s="82">
        <v>3249</v>
      </c>
      <c r="H39" s="163">
        <v>2552</v>
      </c>
      <c r="I39" s="163">
        <v>67</v>
      </c>
      <c r="J39" s="95">
        <f t="shared" si="0"/>
        <v>2485</v>
      </c>
      <c r="K39" s="69">
        <v>0</v>
      </c>
      <c r="L39" s="70" t="str">
        <f t="shared" si="1"/>
        <v/>
      </c>
      <c r="M39" s="70">
        <v>0</v>
      </c>
      <c r="N39" s="71" t="str">
        <f t="shared" si="2"/>
        <v/>
      </c>
      <c r="O39" s="16" t="str">
        <f t="shared" si="3"/>
        <v/>
      </c>
      <c r="P39" s="72">
        <v>0</v>
      </c>
      <c r="Q39" s="73" t="str">
        <f t="shared" si="4"/>
        <v/>
      </c>
      <c r="R39" s="73">
        <v>0</v>
      </c>
      <c r="S39" s="74" t="str">
        <f t="shared" si="5"/>
        <v/>
      </c>
      <c r="T39" s="18" t="str">
        <f t="shared" si="6"/>
        <v/>
      </c>
      <c r="U39" s="69">
        <v>2777</v>
      </c>
      <c r="V39" s="70">
        <f t="shared" si="7"/>
        <v>2499.3000000000002</v>
      </c>
      <c r="W39" s="70">
        <v>357</v>
      </c>
      <c r="X39" s="71">
        <f t="shared" si="8"/>
        <v>2128</v>
      </c>
      <c r="Y39" s="16">
        <f t="shared" si="9"/>
        <v>0.14856159724722928</v>
      </c>
      <c r="Z39" s="72">
        <v>0</v>
      </c>
      <c r="AA39" s="73" t="str">
        <f t="shared" si="10"/>
        <v/>
      </c>
      <c r="AB39" s="73">
        <v>0</v>
      </c>
      <c r="AC39" s="74" t="str">
        <f t="shared" si="11"/>
        <v/>
      </c>
      <c r="AD39" s="18" t="str">
        <f t="shared" si="12"/>
        <v/>
      </c>
      <c r="AE39" s="69">
        <v>0</v>
      </c>
      <c r="AF39" s="70" t="str">
        <f t="shared" si="13"/>
        <v/>
      </c>
      <c r="AG39" s="70">
        <v>0</v>
      </c>
      <c r="AH39" s="71" t="str">
        <f t="shared" si="14"/>
        <v/>
      </c>
      <c r="AI39" s="16" t="str">
        <f t="shared" si="15"/>
        <v/>
      </c>
      <c r="AJ39" s="72">
        <v>2443</v>
      </c>
      <c r="AK39" s="73">
        <f t="shared" si="16"/>
        <v>2198.7000000000003</v>
      </c>
      <c r="AL39" s="73">
        <v>613</v>
      </c>
      <c r="AM39" s="74">
        <f t="shared" si="17"/>
        <v>1872</v>
      </c>
      <c r="AN39" s="18">
        <f t="shared" si="18"/>
        <v>0.14858780188293094</v>
      </c>
      <c r="AO39" s="69">
        <v>0</v>
      </c>
      <c r="AP39" s="70" t="str">
        <f t="shared" si="19"/>
        <v/>
      </c>
      <c r="AQ39" s="70">
        <v>0</v>
      </c>
      <c r="AR39" s="71" t="str">
        <f t="shared" si="20"/>
        <v/>
      </c>
      <c r="AS39" s="16" t="str">
        <f t="shared" si="21"/>
        <v/>
      </c>
      <c r="AT39" s="72">
        <v>2332</v>
      </c>
      <c r="AU39" s="73">
        <f t="shared" si="22"/>
        <v>2098.8000000000002</v>
      </c>
      <c r="AV39" s="73">
        <v>660</v>
      </c>
      <c r="AW39" s="74">
        <f t="shared" si="23"/>
        <v>1825</v>
      </c>
      <c r="AX39" s="18">
        <f t="shared" si="24"/>
        <v>0.13045549838002676</v>
      </c>
      <c r="AY39" s="69">
        <v>0</v>
      </c>
      <c r="AZ39" s="70" t="str">
        <f t="shared" si="25"/>
        <v/>
      </c>
      <c r="BA39" s="70">
        <v>0</v>
      </c>
      <c r="BB39" s="71" t="str">
        <f t="shared" si="26"/>
        <v/>
      </c>
      <c r="BC39" s="16" t="str">
        <f t="shared" si="27"/>
        <v/>
      </c>
      <c r="BD39" s="72">
        <v>2777</v>
      </c>
      <c r="BE39" s="73">
        <f t="shared" si="28"/>
        <v>2499.3000000000002</v>
      </c>
      <c r="BF39" s="73">
        <v>356</v>
      </c>
      <c r="BG39" s="74">
        <f t="shared" si="29"/>
        <v>2129</v>
      </c>
      <c r="BH39" s="18">
        <f t="shared" si="30"/>
        <v>0.14816148521586051</v>
      </c>
    </row>
    <row r="40" spans="1:60" s="5" customFormat="1" ht="12.75" customHeight="1">
      <c r="A40" s="42" t="s">
        <v>225</v>
      </c>
      <c r="B40" s="39" t="s">
        <v>143</v>
      </c>
      <c r="C40" s="4"/>
      <c r="D40" s="49">
        <v>4.16</v>
      </c>
      <c r="E40" s="40" t="s">
        <v>411</v>
      </c>
      <c r="F40" s="82">
        <v>3354</v>
      </c>
      <c r="G40" s="82">
        <v>3049</v>
      </c>
      <c r="H40" s="163">
        <v>2395</v>
      </c>
      <c r="I40" s="163">
        <v>63</v>
      </c>
      <c r="J40" s="95">
        <f t="shared" ref="J40:J71" si="31">IFERROR(H40-I40,H40)</f>
        <v>2332</v>
      </c>
      <c r="K40" s="69">
        <v>2777</v>
      </c>
      <c r="L40" s="70">
        <f t="shared" si="1"/>
        <v>2499.3000000000002</v>
      </c>
      <c r="M40" s="70">
        <v>204</v>
      </c>
      <c r="N40" s="71">
        <f t="shared" si="2"/>
        <v>2128</v>
      </c>
      <c r="O40" s="16">
        <f t="shared" si="3"/>
        <v>0.14856159724722928</v>
      </c>
      <c r="P40" s="72">
        <v>0</v>
      </c>
      <c r="Q40" s="73" t="str">
        <f t="shared" si="4"/>
        <v/>
      </c>
      <c r="R40" s="73">
        <v>0</v>
      </c>
      <c r="S40" s="74" t="str">
        <f t="shared" si="5"/>
        <v/>
      </c>
      <c r="T40" s="18" t="str">
        <f t="shared" si="6"/>
        <v/>
      </c>
      <c r="U40" s="69">
        <v>2777</v>
      </c>
      <c r="V40" s="70">
        <f t="shared" si="7"/>
        <v>2499.3000000000002</v>
      </c>
      <c r="W40" s="70">
        <v>204</v>
      </c>
      <c r="X40" s="71">
        <f t="shared" si="8"/>
        <v>2128</v>
      </c>
      <c r="Y40" s="16">
        <f t="shared" si="9"/>
        <v>0.14856159724722928</v>
      </c>
      <c r="Z40" s="72">
        <v>0</v>
      </c>
      <c r="AA40" s="73" t="str">
        <f t="shared" si="10"/>
        <v/>
      </c>
      <c r="AB40" s="73">
        <v>0</v>
      </c>
      <c r="AC40" s="74" t="str">
        <f t="shared" si="11"/>
        <v/>
      </c>
      <c r="AD40" s="18" t="str">
        <f t="shared" si="12"/>
        <v/>
      </c>
      <c r="AE40" s="69">
        <v>0</v>
      </c>
      <c r="AF40" s="70" t="str">
        <f t="shared" si="13"/>
        <v/>
      </c>
      <c r="AG40" s="70">
        <v>0</v>
      </c>
      <c r="AH40" s="71" t="str">
        <f t="shared" si="14"/>
        <v/>
      </c>
      <c r="AI40" s="16" t="str">
        <f t="shared" si="15"/>
        <v/>
      </c>
      <c r="AJ40" s="72">
        <v>2332</v>
      </c>
      <c r="AK40" s="73">
        <f t="shared" si="16"/>
        <v>2098.8000000000002</v>
      </c>
      <c r="AL40" s="73">
        <v>545</v>
      </c>
      <c r="AM40" s="74">
        <f t="shared" si="17"/>
        <v>1787</v>
      </c>
      <c r="AN40" s="18">
        <f t="shared" si="18"/>
        <v>0.14856108252334674</v>
      </c>
      <c r="AO40" s="69">
        <v>0</v>
      </c>
      <c r="AP40" s="70" t="str">
        <f t="shared" si="19"/>
        <v/>
      </c>
      <c r="AQ40" s="70">
        <v>0</v>
      </c>
      <c r="AR40" s="71" t="str">
        <f t="shared" si="20"/>
        <v/>
      </c>
      <c r="AS40" s="16" t="str">
        <f t="shared" si="21"/>
        <v/>
      </c>
      <c r="AT40" s="72">
        <v>2221</v>
      </c>
      <c r="AU40" s="73">
        <f t="shared" si="22"/>
        <v>1998.9</v>
      </c>
      <c r="AV40" s="73">
        <v>595</v>
      </c>
      <c r="AW40" s="74">
        <f t="shared" si="23"/>
        <v>1737</v>
      </c>
      <c r="AX40" s="18">
        <f t="shared" si="24"/>
        <v>0.13102206213417383</v>
      </c>
      <c r="AY40" s="69">
        <v>0</v>
      </c>
      <c r="AZ40" s="70" t="str">
        <f t="shared" si="25"/>
        <v/>
      </c>
      <c r="BA40" s="70">
        <v>0</v>
      </c>
      <c r="BB40" s="71" t="str">
        <f t="shared" si="26"/>
        <v/>
      </c>
      <c r="BC40" s="16" t="str">
        <f t="shared" si="27"/>
        <v/>
      </c>
      <c r="BD40" s="72">
        <v>2777</v>
      </c>
      <c r="BE40" s="73">
        <f t="shared" si="28"/>
        <v>2499.3000000000002</v>
      </c>
      <c r="BF40" s="73">
        <v>204</v>
      </c>
      <c r="BG40" s="74">
        <f t="shared" si="29"/>
        <v>2128</v>
      </c>
      <c r="BH40" s="18">
        <f t="shared" si="30"/>
        <v>0.14856159724722928</v>
      </c>
    </row>
    <row r="41" spans="1:60" s="5" customFormat="1" ht="12.75" customHeight="1">
      <c r="A41" s="42" t="s">
        <v>221</v>
      </c>
      <c r="B41" s="39" t="s">
        <v>143</v>
      </c>
      <c r="C41" s="4"/>
      <c r="D41" s="49">
        <v>4.16</v>
      </c>
      <c r="E41" s="40" t="s">
        <v>412</v>
      </c>
      <c r="F41" s="82">
        <v>2914</v>
      </c>
      <c r="G41" s="82">
        <v>2649</v>
      </c>
      <c r="H41" s="163">
        <v>2119</v>
      </c>
      <c r="I41" s="163">
        <v>93</v>
      </c>
      <c r="J41" s="95">
        <f t="shared" si="31"/>
        <v>2026</v>
      </c>
      <c r="K41" s="69">
        <v>0</v>
      </c>
      <c r="L41" s="70" t="str">
        <f t="shared" si="1"/>
        <v/>
      </c>
      <c r="M41" s="70">
        <v>0</v>
      </c>
      <c r="N41" s="71" t="str">
        <f t="shared" si="2"/>
        <v/>
      </c>
      <c r="O41" s="16" t="str">
        <f t="shared" si="3"/>
        <v/>
      </c>
      <c r="P41" s="72">
        <v>0</v>
      </c>
      <c r="Q41" s="73" t="str">
        <f t="shared" si="4"/>
        <v/>
      </c>
      <c r="R41" s="73">
        <v>0</v>
      </c>
      <c r="S41" s="74" t="str">
        <f t="shared" si="5"/>
        <v/>
      </c>
      <c r="T41" s="18" t="str">
        <f t="shared" si="6"/>
        <v/>
      </c>
      <c r="U41" s="69">
        <v>2110</v>
      </c>
      <c r="V41" s="70">
        <f t="shared" si="7"/>
        <v>1899</v>
      </c>
      <c r="W41" s="70">
        <v>409</v>
      </c>
      <c r="X41" s="71">
        <f t="shared" si="8"/>
        <v>1617</v>
      </c>
      <c r="Y41" s="16">
        <f t="shared" si="9"/>
        <v>0.14849921011058451</v>
      </c>
      <c r="Z41" s="72">
        <v>0</v>
      </c>
      <c r="AA41" s="73" t="str">
        <f t="shared" si="10"/>
        <v/>
      </c>
      <c r="AB41" s="73">
        <v>0</v>
      </c>
      <c r="AC41" s="74" t="str">
        <f t="shared" si="11"/>
        <v/>
      </c>
      <c r="AD41" s="18" t="str">
        <f t="shared" si="12"/>
        <v/>
      </c>
      <c r="AE41" s="69">
        <v>0</v>
      </c>
      <c r="AF41" s="70" t="str">
        <f t="shared" si="13"/>
        <v/>
      </c>
      <c r="AG41" s="70">
        <v>0</v>
      </c>
      <c r="AH41" s="71" t="str">
        <f t="shared" si="14"/>
        <v/>
      </c>
      <c r="AI41" s="16" t="str">
        <f t="shared" si="15"/>
        <v/>
      </c>
      <c r="AJ41" s="72">
        <v>2110</v>
      </c>
      <c r="AK41" s="73">
        <f t="shared" si="16"/>
        <v>1899</v>
      </c>
      <c r="AL41" s="73">
        <v>409</v>
      </c>
      <c r="AM41" s="74">
        <f t="shared" si="17"/>
        <v>1617</v>
      </c>
      <c r="AN41" s="18">
        <f t="shared" si="18"/>
        <v>0.14849921011058451</v>
      </c>
      <c r="AO41" s="69">
        <v>0</v>
      </c>
      <c r="AP41" s="70" t="str">
        <f t="shared" si="19"/>
        <v/>
      </c>
      <c r="AQ41" s="70">
        <v>0</v>
      </c>
      <c r="AR41" s="71" t="str">
        <f t="shared" si="20"/>
        <v/>
      </c>
      <c r="AS41" s="16" t="str">
        <f t="shared" si="21"/>
        <v/>
      </c>
      <c r="AT41" s="72">
        <v>1888</v>
      </c>
      <c r="AU41" s="73">
        <f t="shared" si="22"/>
        <v>1699.2</v>
      </c>
      <c r="AV41" s="73">
        <v>515</v>
      </c>
      <c r="AW41" s="74">
        <f t="shared" si="23"/>
        <v>1511</v>
      </c>
      <c r="AX41" s="18">
        <f t="shared" si="24"/>
        <v>0.11075800376647836</v>
      </c>
      <c r="AY41" s="69">
        <v>0</v>
      </c>
      <c r="AZ41" s="70" t="str">
        <f t="shared" si="25"/>
        <v/>
      </c>
      <c r="BA41" s="70">
        <v>0</v>
      </c>
      <c r="BB41" s="71" t="str">
        <f t="shared" si="26"/>
        <v/>
      </c>
      <c r="BC41" s="16" t="str">
        <f t="shared" si="27"/>
        <v/>
      </c>
      <c r="BD41" s="72">
        <v>2332</v>
      </c>
      <c r="BE41" s="73">
        <f t="shared" si="28"/>
        <v>2098.8000000000002</v>
      </c>
      <c r="BF41" s="73">
        <v>239</v>
      </c>
      <c r="BG41" s="74">
        <f t="shared" si="29"/>
        <v>1787</v>
      </c>
      <c r="BH41" s="18">
        <f t="shared" si="30"/>
        <v>0.14856108252334674</v>
      </c>
    </row>
    <row r="42" spans="1:60" s="5" customFormat="1" ht="12.75" customHeight="1">
      <c r="A42" s="42" t="s">
        <v>222</v>
      </c>
      <c r="B42" s="39" t="s">
        <v>143</v>
      </c>
      <c r="C42" s="4"/>
      <c r="D42" s="49">
        <v>4.16</v>
      </c>
      <c r="E42" s="40" t="s">
        <v>412</v>
      </c>
      <c r="F42" s="82">
        <v>2694</v>
      </c>
      <c r="G42" s="82">
        <v>2449</v>
      </c>
      <c r="H42" s="163">
        <v>1960</v>
      </c>
      <c r="I42" s="163">
        <v>87</v>
      </c>
      <c r="J42" s="95">
        <f t="shared" si="31"/>
        <v>1873</v>
      </c>
      <c r="K42" s="69">
        <v>0</v>
      </c>
      <c r="L42" s="70" t="str">
        <f t="shared" si="1"/>
        <v/>
      </c>
      <c r="M42" s="70">
        <v>0</v>
      </c>
      <c r="N42" s="71" t="str">
        <f t="shared" si="2"/>
        <v/>
      </c>
      <c r="O42" s="16" t="str">
        <f t="shared" si="3"/>
        <v/>
      </c>
      <c r="P42" s="72">
        <v>0</v>
      </c>
      <c r="Q42" s="73" t="str">
        <f t="shared" si="4"/>
        <v/>
      </c>
      <c r="R42" s="73">
        <v>0</v>
      </c>
      <c r="S42" s="74" t="str">
        <f t="shared" si="5"/>
        <v/>
      </c>
      <c r="T42" s="18" t="str">
        <f t="shared" si="6"/>
        <v/>
      </c>
      <c r="U42" s="69">
        <v>2110</v>
      </c>
      <c r="V42" s="70">
        <f t="shared" si="7"/>
        <v>1899</v>
      </c>
      <c r="W42" s="70">
        <v>256</v>
      </c>
      <c r="X42" s="71">
        <f t="shared" si="8"/>
        <v>1617</v>
      </c>
      <c r="Y42" s="16">
        <f t="shared" si="9"/>
        <v>0.14849921011058451</v>
      </c>
      <c r="Z42" s="72">
        <v>0</v>
      </c>
      <c r="AA42" s="73" t="str">
        <f t="shared" si="10"/>
        <v/>
      </c>
      <c r="AB42" s="73">
        <v>0</v>
      </c>
      <c r="AC42" s="74" t="str">
        <f t="shared" si="11"/>
        <v/>
      </c>
      <c r="AD42" s="18" t="str">
        <f t="shared" si="12"/>
        <v/>
      </c>
      <c r="AE42" s="69">
        <v>0</v>
      </c>
      <c r="AF42" s="70" t="str">
        <f t="shared" si="13"/>
        <v/>
      </c>
      <c r="AG42" s="70">
        <v>0</v>
      </c>
      <c r="AH42" s="71" t="str">
        <f t="shared" si="14"/>
        <v/>
      </c>
      <c r="AI42" s="16" t="str">
        <f t="shared" si="15"/>
        <v/>
      </c>
      <c r="AJ42" s="72">
        <v>2110</v>
      </c>
      <c r="AK42" s="73">
        <f t="shared" si="16"/>
        <v>1899</v>
      </c>
      <c r="AL42" s="73">
        <v>256</v>
      </c>
      <c r="AM42" s="74">
        <f t="shared" si="17"/>
        <v>1617</v>
      </c>
      <c r="AN42" s="18">
        <f t="shared" si="18"/>
        <v>0.14849921011058451</v>
      </c>
      <c r="AO42" s="69">
        <v>0</v>
      </c>
      <c r="AP42" s="70" t="str">
        <f t="shared" si="19"/>
        <v/>
      </c>
      <c r="AQ42" s="70">
        <v>0</v>
      </c>
      <c r="AR42" s="71" t="str">
        <f t="shared" si="20"/>
        <v/>
      </c>
      <c r="AS42" s="16" t="str">
        <f t="shared" si="21"/>
        <v/>
      </c>
      <c r="AT42" s="72">
        <v>1888</v>
      </c>
      <c r="AU42" s="73">
        <f t="shared" si="22"/>
        <v>1699.2</v>
      </c>
      <c r="AV42" s="73">
        <v>360</v>
      </c>
      <c r="AW42" s="74">
        <f t="shared" si="23"/>
        <v>1513</v>
      </c>
      <c r="AX42" s="18">
        <f t="shared" si="24"/>
        <v>0.10958097928436913</v>
      </c>
      <c r="AY42" s="69">
        <v>0</v>
      </c>
      <c r="AZ42" s="70" t="str">
        <f t="shared" si="25"/>
        <v/>
      </c>
      <c r="BA42" s="70">
        <v>0</v>
      </c>
      <c r="BB42" s="71" t="str">
        <f t="shared" si="26"/>
        <v/>
      </c>
      <c r="BC42" s="16" t="str">
        <f t="shared" si="27"/>
        <v/>
      </c>
      <c r="BD42" s="72">
        <v>2221</v>
      </c>
      <c r="BE42" s="73">
        <f t="shared" si="28"/>
        <v>1998.9</v>
      </c>
      <c r="BF42" s="73">
        <v>171</v>
      </c>
      <c r="BG42" s="74">
        <f t="shared" si="29"/>
        <v>1702</v>
      </c>
      <c r="BH42" s="18">
        <f t="shared" si="30"/>
        <v>0.148531692430837</v>
      </c>
    </row>
    <row r="43" spans="1:60" s="5" customFormat="1" ht="12.75" customHeight="1">
      <c r="A43" s="42" t="s">
        <v>306</v>
      </c>
      <c r="B43" s="39" t="s">
        <v>143</v>
      </c>
      <c r="C43" s="4"/>
      <c r="D43" s="49">
        <v>3.84</v>
      </c>
      <c r="E43" s="40" t="s">
        <v>413</v>
      </c>
      <c r="F43" s="82">
        <v>2639</v>
      </c>
      <c r="G43" s="82">
        <v>2399</v>
      </c>
      <c r="H43" s="163">
        <v>1913</v>
      </c>
      <c r="I43" s="163">
        <v>70</v>
      </c>
      <c r="J43" s="95">
        <f t="shared" si="31"/>
        <v>1843</v>
      </c>
      <c r="K43" s="69">
        <v>1999</v>
      </c>
      <c r="L43" s="70">
        <f t="shared" si="1"/>
        <v>1799.1000000000001</v>
      </c>
      <c r="M43" s="70">
        <v>305</v>
      </c>
      <c r="N43" s="71">
        <f t="shared" si="2"/>
        <v>1538</v>
      </c>
      <c r="O43" s="16">
        <f t="shared" si="3"/>
        <v>0.14512811961536332</v>
      </c>
      <c r="P43" s="72">
        <v>0</v>
      </c>
      <c r="Q43" s="73" t="str">
        <f t="shared" si="4"/>
        <v/>
      </c>
      <c r="R43" s="73">
        <v>0</v>
      </c>
      <c r="S43" s="74" t="str">
        <f t="shared" si="5"/>
        <v/>
      </c>
      <c r="T43" s="18" t="str">
        <f t="shared" si="6"/>
        <v/>
      </c>
      <c r="U43" s="69">
        <v>1999</v>
      </c>
      <c r="V43" s="70">
        <f t="shared" si="7"/>
        <v>1799.1000000000001</v>
      </c>
      <c r="W43" s="70">
        <v>305</v>
      </c>
      <c r="X43" s="71">
        <f t="shared" si="8"/>
        <v>1538</v>
      </c>
      <c r="Y43" s="16">
        <f t="shared" si="9"/>
        <v>0.14512811961536332</v>
      </c>
      <c r="Z43" s="72">
        <v>0</v>
      </c>
      <c r="AA43" s="73" t="str">
        <f t="shared" si="10"/>
        <v/>
      </c>
      <c r="AB43" s="73">
        <v>0</v>
      </c>
      <c r="AC43" s="74" t="str">
        <f t="shared" si="11"/>
        <v/>
      </c>
      <c r="AD43" s="18" t="str">
        <f t="shared" si="12"/>
        <v/>
      </c>
      <c r="AE43" s="69">
        <v>0</v>
      </c>
      <c r="AF43" s="70" t="str">
        <f t="shared" si="13"/>
        <v/>
      </c>
      <c r="AG43" s="70">
        <v>0</v>
      </c>
      <c r="AH43" s="71" t="str">
        <f t="shared" si="14"/>
        <v/>
      </c>
      <c r="AI43" s="16" t="str">
        <f t="shared" si="15"/>
        <v/>
      </c>
      <c r="AJ43" s="72">
        <v>1888</v>
      </c>
      <c r="AK43" s="73">
        <f t="shared" si="16"/>
        <v>1699.2</v>
      </c>
      <c r="AL43" s="73">
        <v>390</v>
      </c>
      <c r="AM43" s="74">
        <f t="shared" si="17"/>
        <v>1453</v>
      </c>
      <c r="AN43" s="18">
        <f t="shared" si="18"/>
        <v>0.14489171374764598</v>
      </c>
      <c r="AO43" s="69">
        <v>1777</v>
      </c>
      <c r="AP43" s="70">
        <f t="shared" si="19"/>
        <v>1599.3</v>
      </c>
      <c r="AQ43" s="70">
        <v>440</v>
      </c>
      <c r="AR43" s="71">
        <f t="shared" si="20"/>
        <v>1403</v>
      </c>
      <c r="AS43" s="16">
        <f t="shared" si="21"/>
        <v>0.12274119927468265</v>
      </c>
      <c r="AT43" s="72">
        <v>1777</v>
      </c>
      <c r="AU43" s="73">
        <f t="shared" si="22"/>
        <v>1599.3</v>
      </c>
      <c r="AV43" s="73">
        <v>440</v>
      </c>
      <c r="AW43" s="74">
        <f t="shared" si="23"/>
        <v>1403</v>
      </c>
      <c r="AX43" s="18">
        <f t="shared" si="24"/>
        <v>0.12274119927468265</v>
      </c>
      <c r="AY43" s="69">
        <v>0</v>
      </c>
      <c r="AZ43" s="70" t="str">
        <f t="shared" si="25"/>
        <v/>
      </c>
      <c r="BA43" s="70">
        <v>0</v>
      </c>
      <c r="BB43" s="71" t="str">
        <f t="shared" si="26"/>
        <v/>
      </c>
      <c r="BC43" s="16" t="str">
        <f t="shared" si="27"/>
        <v/>
      </c>
      <c r="BD43" s="72">
        <v>2221</v>
      </c>
      <c r="BE43" s="73">
        <f t="shared" si="28"/>
        <v>1998.9</v>
      </c>
      <c r="BF43" s="73">
        <v>134</v>
      </c>
      <c r="BG43" s="74">
        <f t="shared" si="29"/>
        <v>1709</v>
      </c>
      <c r="BH43" s="18">
        <f t="shared" si="30"/>
        <v>0.14502976637150436</v>
      </c>
    </row>
    <row r="44" spans="1:60" s="5" customFormat="1" ht="12.75" customHeight="1">
      <c r="A44" s="42" t="s">
        <v>151</v>
      </c>
      <c r="B44" s="39" t="s">
        <v>143</v>
      </c>
      <c r="C44" s="201" t="s">
        <v>386</v>
      </c>
      <c r="D44" s="49">
        <v>4.16</v>
      </c>
      <c r="E44" s="40" t="s">
        <v>414</v>
      </c>
      <c r="F44" s="82">
        <v>3519</v>
      </c>
      <c r="G44" s="82">
        <v>3199</v>
      </c>
      <c r="H44" s="163">
        <v>2513</v>
      </c>
      <c r="I44" s="163">
        <v>0</v>
      </c>
      <c r="J44" s="95">
        <f t="shared" si="31"/>
        <v>2513</v>
      </c>
      <c r="K44" s="69">
        <v>0</v>
      </c>
      <c r="L44" s="70" t="str">
        <f t="shared" si="1"/>
        <v/>
      </c>
      <c r="M44" s="70">
        <v>0</v>
      </c>
      <c r="N44" s="71" t="str">
        <f t="shared" si="2"/>
        <v/>
      </c>
      <c r="O44" s="16" t="str">
        <f t="shared" si="3"/>
        <v/>
      </c>
      <c r="P44" s="72">
        <v>0</v>
      </c>
      <c r="Q44" s="73" t="str">
        <f t="shared" si="4"/>
        <v/>
      </c>
      <c r="R44" s="73">
        <v>0</v>
      </c>
      <c r="S44" s="74" t="str">
        <f t="shared" si="5"/>
        <v/>
      </c>
      <c r="T44" s="18" t="str">
        <f t="shared" si="6"/>
        <v/>
      </c>
      <c r="U44" s="69">
        <v>0</v>
      </c>
      <c r="V44" s="70" t="str">
        <f t="shared" si="7"/>
        <v/>
      </c>
      <c r="W44" s="70">
        <v>0</v>
      </c>
      <c r="X44" s="71" t="str">
        <f t="shared" si="8"/>
        <v/>
      </c>
      <c r="Y44" s="16" t="str">
        <f t="shared" si="9"/>
        <v/>
      </c>
      <c r="Z44" s="72">
        <v>0</v>
      </c>
      <c r="AA44" s="73" t="str">
        <f t="shared" si="10"/>
        <v/>
      </c>
      <c r="AB44" s="73">
        <v>0</v>
      </c>
      <c r="AC44" s="74" t="str">
        <f t="shared" si="11"/>
        <v/>
      </c>
      <c r="AD44" s="18" t="str">
        <f t="shared" si="12"/>
        <v/>
      </c>
      <c r="AE44" s="69">
        <v>0</v>
      </c>
      <c r="AF44" s="70" t="str">
        <f t="shared" si="13"/>
        <v/>
      </c>
      <c r="AG44" s="70">
        <v>0</v>
      </c>
      <c r="AH44" s="71" t="str">
        <f t="shared" si="14"/>
        <v/>
      </c>
      <c r="AI44" s="16" t="str">
        <f t="shared" si="15"/>
        <v/>
      </c>
      <c r="AJ44" s="72">
        <v>0</v>
      </c>
      <c r="AK44" s="73" t="str">
        <f t="shared" si="16"/>
        <v/>
      </c>
      <c r="AL44" s="73">
        <v>0</v>
      </c>
      <c r="AM44" s="74" t="str">
        <f t="shared" si="17"/>
        <v/>
      </c>
      <c r="AN44" s="18" t="str">
        <f t="shared" si="18"/>
        <v/>
      </c>
      <c r="AO44" s="69">
        <v>0</v>
      </c>
      <c r="AP44" s="70" t="str">
        <f t="shared" si="19"/>
        <v/>
      </c>
      <c r="AQ44" s="70">
        <v>0</v>
      </c>
      <c r="AR44" s="71" t="str">
        <f t="shared" si="20"/>
        <v/>
      </c>
      <c r="AS44" s="16" t="str">
        <f t="shared" si="21"/>
        <v/>
      </c>
      <c r="AT44" s="72">
        <v>0</v>
      </c>
      <c r="AU44" s="73" t="str">
        <f t="shared" si="22"/>
        <v/>
      </c>
      <c r="AV44" s="73">
        <v>0</v>
      </c>
      <c r="AW44" s="74" t="str">
        <f t="shared" si="23"/>
        <v/>
      </c>
      <c r="AX44" s="18" t="str">
        <f t="shared" si="24"/>
        <v/>
      </c>
      <c r="AY44" s="69">
        <v>0</v>
      </c>
      <c r="AZ44" s="70" t="str">
        <f t="shared" si="25"/>
        <v/>
      </c>
      <c r="BA44" s="70">
        <v>0</v>
      </c>
      <c r="BB44" s="71" t="str">
        <f t="shared" si="26"/>
        <v/>
      </c>
      <c r="BC44" s="16" t="str">
        <f t="shared" si="27"/>
        <v/>
      </c>
      <c r="BD44" s="72">
        <v>0</v>
      </c>
      <c r="BE44" s="73" t="str">
        <f t="shared" si="28"/>
        <v/>
      </c>
      <c r="BF44" s="73">
        <v>0</v>
      </c>
      <c r="BG44" s="74" t="str">
        <f t="shared" si="29"/>
        <v/>
      </c>
      <c r="BH44" s="18" t="str">
        <f t="shared" si="30"/>
        <v/>
      </c>
    </row>
    <row r="45" spans="1:60" s="5" customFormat="1" ht="12.75" customHeight="1">
      <c r="A45" s="42" t="s">
        <v>150</v>
      </c>
      <c r="B45" s="39" t="s">
        <v>143</v>
      </c>
      <c r="C45" s="201" t="s">
        <v>386</v>
      </c>
      <c r="D45" s="49">
        <v>4.16</v>
      </c>
      <c r="E45" s="40" t="s">
        <v>414</v>
      </c>
      <c r="F45" s="82">
        <v>3574</v>
      </c>
      <c r="G45" s="82">
        <v>3249</v>
      </c>
      <c r="H45" s="163">
        <v>2552</v>
      </c>
      <c r="I45" s="163">
        <v>0</v>
      </c>
      <c r="J45" s="95">
        <f t="shared" si="31"/>
        <v>2552</v>
      </c>
      <c r="K45" s="69">
        <v>2221</v>
      </c>
      <c r="L45" s="70">
        <f t="shared" si="1"/>
        <v>1998.9</v>
      </c>
      <c r="M45" s="70">
        <v>795</v>
      </c>
      <c r="N45" s="71">
        <f t="shared" si="2"/>
        <v>1757</v>
      </c>
      <c r="O45" s="16">
        <f t="shared" si="3"/>
        <v>0.12101655910750916</v>
      </c>
      <c r="P45" s="72">
        <v>0</v>
      </c>
      <c r="Q45" s="73" t="str">
        <f t="shared" si="4"/>
        <v/>
      </c>
      <c r="R45" s="73">
        <v>0</v>
      </c>
      <c r="S45" s="74" t="str">
        <f t="shared" si="5"/>
        <v/>
      </c>
      <c r="T45" s="18" t="str">
        <f t="shared" si="6"/>
        <v/>
      </c>
      <c r="U45" s="69">
        <v>0</v>
      </c>
      <c r="V45" s="70" t="str">
        <f t="shared" si="7"/>
        <v/>
      </c>
      <c r="W45" s="70">
        <v>0</v>
      </c>
      <c r="X45" s="71" t="str">
        <f t="shared" si="8"/>
        <v/>
      </c>
      <c r="Y45" s="16" t="str">
        <f t="shared" si="9"/>
        <v/>
      </c>
      <c r="Z45" s="72">
        <v>0</v>
      </c>
      <c r="AA45" s="73" t="str">
        <f t="shared" si="10"/>
        <v/>
      </c>
      <c r="AB45" s="73">
        <v>0</v>
      </c>
      <c r="AC45" s="74" t="str">
        <f t="shared" si="11"/>
        <v/>
      </c>
      <c r="AD45" s="18" t="str">
        <f t="shared" si="12"/>
        <v/>
      </c>
      <c r="AE45" s="69">
        <v>0</v>
      </c>
      <c r="AF45" s="70" t="str">
        <f t="shared" si="13"/>
        <v/>
      </c>
      <c r="AG45" s="70">
        <v>0</v>
      </c>
      <c r="AH45" s="71" t="str">
        <f t="shared" si="14"/>
        <v/>
      </c>
      <c r="AI45" s="16" t="str">
        <f t="shared" si="15"/>
        <v/>
      </c>
      <c r="AJ45" s="72">
        <v>0</v>
      </c>
      <c r="AK45" s="73" t="str">
        <f t="shared" si="16"/>
        <v/>
      </c>
      <c r="AL45" s="73">
        <v>0</v>
      </c>
      <c r="AM45" s="74" t="str">
        <f t="shared" si="17"/>
        <v/>
      </c>
      <c r="AN45" s="18" t="str">
        <f t="shared" si="18"/>
        <v/>
      </c>
      <c r="AO45" s="69">
        <v>0</v>
      </c>
      <c r="AP45" s="70" t="str">
        <f t="shared" si="19"/>
        <v/>
      </c>
      <c r="AQ45" s="70">
        <v>0</v>
      </c>
      <c r="AR45" s="71" t="str">
        <f t="shared" si="20"/>
        <v/>
      </c>
      <c r="AS45" s="16" t="str">
        <f t="shared" si="21"/>
        <v/>
      </c>
      <c r="AT45" s="72">
        <v>0</v>
      </c>
      <c r="AU45" s="73" t="str">
        <f t="shared" si="22"/>
        <v/>
      </c>
      <c r="AV45" s="73">
        <v>0</v>
      </c>
      <c r="AW45" s="74" t="str">
        <f t="shared" si="23"/>
        <v/>
      </c>
      <c r="AX45" s="18" t="str">
        <f t="shared" si="24"/>
        <v/>
      </c>
      <c r="AY45" s="69">
        <v>0</v>
      </c>
      <c r="AZ45" s="70" t="str">
        <f t="shared" si="25"/>
        <v/>
      </c>
      <c r="BA45" s="70">
        <v>0</v>
      </c>
      <c r="BB45" s="71" t="str">
        <f t="shared" si="26"/>
        <v/>
      </c>
      <c r="BC45" s="16" t="str">
        <f t="shared" si="27"/>
        <v/>
      </c>
      <c r="BD45" s="72">
        <v>0</v>
      </c>
      <c r="BE45" s="73" t="str">
        <f t="shared" si="28"/>
        <v/>
      </c>
      <c r="BF45" s="73">
        <v>0</v>
      </c>
      <c r="BG45" s="74" t="str">
        <f t="shared" si="29"/>
        <v/>
      </c>
      <c r="BH45" s="18" t="str">
        <f t="shared" si="30"/>
        <v/>
      </c>
    </row>
    <row r="46" spans="1:60" s="5" customFormat="1" ht="12.75" customHeight="1">
      <c r="A46" s="42" t="s">
        <v>142</v>
      </c>
      <c r="B46" s="39" t="s">
        <v>143</v>
      </c>
      <c r="C46" s="201" t="s">
        <v>386</v>
      </c>
      <c r="D46" s="49">
        <v>3.84</v>
      </c>
      <c r="E46" s="40" t="s">
        <v>414</v>
      </c>
      <c r="F46" s="82">
        <v>3299</v>
      </c>
      <c r="G46" s="82">
        <v>2999</v>
      </c>
      <c r="H46" s="163">
        <v>2356</v>
      </c>
      <c r="I46" s="163">
        <v>0</v>
      </c>
      <c r="J46" s="95">
        <f t="shared" si="31"/>
        <v>2356</v>
      </c>
      <c r="K46" s="69">
        <v>2221</v>
      </c>
      <c r="L46" s="70">
        <f t="shared" si="1"/>
        <v>1998.9</v>
      </c>
      <c r="M46" s="70">
        <v>600</v>
      </c>
      <c r="N46" s="71">
        <f t="shared" si="2"/>
        <v>1756</v>
      </c>
      <c r="O46" s="16">
        <f t="shared" si="3"/>
        <v>0.12151683425884241</v>
      </c>
      <c r="P46" s="72">
        <v>0</v>
      </c>
      <c r="Q46" s="73" t="str">
        <f t="shared" si="4"/>
        <v/>
      </c>
      <c r="R46" s="73">
        <v>0</v>
      </c>
      <c r="S46" s="74" t="str">
        <f t="shared" si="5"/>
        <v/>
      </c>
      <c r="T46" s="18" t="str">
        <f t="shared" si="6"/>
        <v/>
      </c>
      <c r="U46" s="69">
        <v>0</v>
      </c>
      <c r="V46" s="70" t="str">
        <f t="shared" si="7"/>
        <v/>
      </c>
      <c r="W46" s="70">
        <v>0</v>
      </c>
      <c r="X46" s="71" t="str">
        <f t="shared" si="8"/>
        <v/>
      </c>
      <c r="Y46" s="16" t="str">
        <f t="shared" si="9"/>
        <v/>
      </c>
      <c r="Z46" s="72">
        <v>0</v>
      </c>
      <c r="AA46" s="73" t="str">
        <f t="shared" si="10"/>
        <v/>
      </c>
      <c r="AB46" s="73">
        <v>0</v>
      </c>
      <c r="AC46" s="74" t="str">
        <f t="shared" si="11"/>
        <v/>
      </c>
      <c r="AD46" s="18" t="str">
        <f t="shared" si="12"/>
        <v/>
      </c>
      <c r="AE46" s="69">
        <v>0</v>
      </c>
      <c r="AF46" s="70" t="str">
        <f t="shared" si="13"/>
        <v/>
      </c>
      <c r="AG46" s="70">
        <v>0</v>
      </c>
      <c r="AH46" s="71" t="str">
        <f t="shared" si="14"/>
        <v/>
      </c>
      <c r="AI46" s="16" t="str">
        <f t="shared" si="15"/>
        <v/>
      </c>
      <c r="AJ46" s="72">
        <v>0</v>
      </c>
      <c r="AK46" s="73" t="str">
        <f t="shared" si="16"/>
        <v/>
      </c>
      <c r="AL46" s="73">
        <v>0</v>
      </c>
      <c r="AM46" s="74" t="str">
        <f t="shared" si="17"/>
        <v/>
      </c>
      <c r="AN46" s="18" t="str">
        <f t="shared" si="18"/>
        <v/>
      </c>
      <c r="AO46" s="69">
        <v>0</v>
      </c>
      <c r="AP46" s="70" t="str">
        <f t="shared" si="19"/>
        <v/>
      </c>
      <c r="AQ46" s="70">
        <v>0</v>
      </c>
      <c r="AR46" s="71" t="str">
        <f t="shared" si="20"/>
        <v/>
      </c>
      <c r="AS46" s="16" t="str">
        <f t="shared" si="21"/>
        <v/>
      </c>
      <c r="AT46" s="72">
        <v>0</v>
      </c>
      <c r="AU46" s="73" t="str">
        <f t="shared" si="22"/>
        <v/>
      </c>
      <c r="AV46" s="73">
        <v>0</v>
      </c>
      <c r="AW46" s="74" t="str">
        <f t="shared" si="23"/>
        <v/>
      </c>
      <c r="AX46" s="18" t="str">
        <f t="shared" si="24"/>
        <v/>
      </c>
      <c r="AY46" s="69">
        <v>0</v>
      </c>
      <c r="AZ46" s="70" t="str">
        <f t="shared" si="25"/>
        <v/>
      </c>
      <c r="BA46" s="70">
        <v>0</v>
      </c>
      <c r="BB46" s="71" t="str">
        <f t="shared" si="26"/>
        <v/>
      </c>
      <c r="BC46" s="16" t="str">
        <f t="shared" si="27"/>
        <v/>
      </c>
      <c r="BD46" s="72">
        <v>0</v>
      </c>
      <c r="BE46" s="73" t="str">
        <f t="shared" si="28"/>
        <v/>
      </c>
      <c r="BF46" s="73">
        <v>0</v>
      </c>
      <c r="BG46" s="74" t="str">
        <f t="shared" si="29"/>
        <v/>
      </c>
      <c r="BH46" s="18" t="str">
        <f t="shared" si="30"/>
        <v/>
      </c>
    </row>
    <row r="47" spans="1:60" s="5" customFormat="1" ht="12.75" customHeight="1">
      <c r="A47" s="42" t="s">
        <v>217</v>
      </c>
      <c r="B47" s="39" t="s">
        <v>143</v>
      </c>
      <c r="C47" s="201" t="s">
        <v>516</v>
      </c>
      <c r="D47" s="49">
        <v>4.16</v>
      </c>
      <c r="E47" s="40" t="s">
        <v>415</v>
      </c>
      <c r="F47" s="82">
        <v>3904</v>
      </c>
      <c r="G47" s="82">
        <v>3549</v>
      </c>
      <c r="H47" s="163">
        <v>2788</v>
      </c>
      <c r="I47" s="163">
        <v>0</v>
      </c>
      <c r="J47" s="95">
        <f t="shared" si="31"/>
        <v>2788</v>
      </c>
      <c r="K47" s="69">
        <v>0</v>
      </c>
      <c r="L47" s="70" t="str">
        <f t="shared" si="1"/>
        <v/>
      </c>
      <c r="M47" s="70">
        <v>0</v>
      </c>
      <c r="N47" s="71" t="str">
        <f t="shared" si="2"/>
        <v/>
      </c>
      <c r="O47" s="16" t="str">
        <f t="shared" si="3"/>
        <v/>
      </c>
      <c r="P47" s="72">
        <v>0</v>
      </c>
      <c r="Q47" s="73" t="str">
        <f t="shared" si="4"/>
        <v/>
      </c>
      <c r="R47" s="73">
        <v>0</v>
      </c>
      <c r="S47" s="74" t="str">
        <f t="shared" si="5"/>
        <v/>
      </c>
      <c r="T47" s="18" t="str">
        <f t="shared" si="6"/>
        <v/>
      </c>
      <c r="U47" s="69">
        <v>0</v>
      </c>
      <c r="V47" s="70" t="str">
        <f t="shared" si="7"/>
        <v/>
      </c>
      <c r="W47" s="70">
        <v>0</v>
      </c>
      <c r="X47" s="71" t="str">
        <f t="shared" si="8"/>
        <v/>
      </c>
      <c r="Y47" s="16" t="str">
        <f t="shared" si="9"/>
        <v/>
      </c>
      <c r="Z47" s="72">
        <v>0</v>
      </c>
      <c r="AA47" s="73" t="str">
        <f t="shared" si="10"/>
        <v/>
      </c>
      <c r="AB47" s="73">
        <v>0</v>
      </c>
      <c r="AC47" s="74" t="str">
        <f t="shared" si="11"/>
        <v/>
      </c>
      <c r="AD47" s="18" t="str">
        <f t="shared" si="12"/>
        <v/>
      </c>
      <c r="AE47" s="69">
        <v>0</v>
      </c>
      <c r="AF47" s="70" t="str">
        <f t="shared" si="13"/>
        <v/>
      </c>
      <c r="AG47" s="70">
        <v>0</v>
      </c>
      <c r="AH47" s="71" t="str">
        <f t="shared" si="14"/>
        <v/>
      </c>
      <c r="AI47" s="16" t="str">
        <f t="shared" si="15"/>
        <v/>
      </c>
      <c r="AJ47" s="72">
        <v>0</v>
      </c>
      <c r="AK47" s="73" t="str">
        <f t="shared" si="16"/>
        <v/>
      </c>
      <c r="AL47" s="73">
        <v>0</v>
      </c>
      <c r="AM47" s="74" t="str">
        <f t="shared" si="17"/>
        <v/>
      </c>
      <c r="AN47" s="18" t="str">
        <f t="shared" si="18"/>
        <v/>
      </c>
      <c r="AO47" s="69">
        <v>0</v>
      </c>
      <c r="AP47" s="70" t="str">
        <f t="shared" si="19"/>
        <v/>
      </c>
      <c r="AQ47" s="70">
        <v>0</v>
      </c>
      <c r="AR47" s="71" t="str">
        <f t="shared" si="20"/>
        <v/>
      </c>
      <c r="AS47" s="16" t="str">
        <f t="shared" si="21"/>
        <v/>
      </c>
      <c r="AT47" s="72">
        <v>0</v>
      </c>
      <c r="AU47" s="73" t="str">
        <f t="shared" si="22"/>
        <v/>
      </c>
      <c r="AV47" s="73">
        <v>0</v>
      </c>
      <c r="AW47" s="74" t="str">
        <f t="shared" si="23"/>
        <v/>
      </c>
      <c r="AX47" s="18" t="str">
        <f t="shared" si="24"/>
        <v/>
      </c>
      <c r="AY47" s="69">
        <v>0</v>
      </c>
      <c r="AZ47" s="70" t="str">
        <f t="shared" si="25"/>
        <v/>
      </c>
      <c r="BA47" s="70">
        <v>0</v>
      </c>
      <c r="BB47" s="71" t="str">
        <f t="shared" si="26"/>
        <v/>
      </c>
      <c r="BC47" s="16" t="str">
        <f t="shared" si="27"/>
        <v/>
      </c>
      <c r="BD47" s="72">
        <v>0</v>
      </c>
      <c r="BE47" s="73" t="str">
        <f t="shared" si="28"/>
        <v/>
      </c>
      <c r="BF47" s="73">
        <v>0</v>
      </c>
      <c r="BG47" s="74" t="str">
        <f t="shared" si="29"/>
        <v/>
      </c>
      <c r="BH47" s="18" t="str">
        <f t="shared" si="30"/>
        <v/>
      </c>
    </row>
    <row r="48" spans="1:60" s="5" customFormat="1" ht="12.75" customHeight="1">
      <c r="A48" s="42" t="s">
        <v>216</v>
      </c>
      <c r="B48" s="39" t="s">
        <v>143</v>
      </c>
      <c r="C48" s="201" t="s">
        <v>516</v>
      </c>
      <c r="D48" s="49">
        <v>4.16</v>
      </c>
      <c r="E48" s="40" t="s">
        <v>415</v>
      </c>
      <c r="F48" s="82">
        <v>3959</v>
      </c>
      <c r="G48" s="82">
        <v>3599</v>
      </c>
      <c r="H48" s="163">
        <v>2827</v>
      </c>
      <c r="I48" s="163">
        <v>0</v>
      </c>
      <c r="J48" s="95">
        <f t="shared" si="31"/>
        <v>2827</v>
      </c>
      <c r="K48" s="69">
        <v>0</v>
      </c>
      <c r="L48" s="70" t="str">
        <f t="shared" si="1"/>
        <v/>
      </c>
      <c r="M48" s="70">
        <v>0</v>
      </c>
      <c r="N48" s="71" t="str">
        <f t="shared" si="2"/>
        <v/>
      </c>
      <c r="O48" s="16" t="str">
        <f t="shared" si="3"/>
        <v/>
      </c>
      <c r="P48" s="72">
        <v>0</v>
      </c>
      <c r="Q48" s="73" t="str">
        <f t="shared" si="4"/>
        <v/>
      </c>
      <c r="R48" s="73">
        <v>0</v>
      </c>
      <c r="S48" s="74" t="str">
        <f t="shared" si="5"/>
        <v/>
      </c>
      <c r="T48" s="18" t="str">
        <f t="shared" si="6"/>
        <v/>
      </c>
      <c r="U48" s="69">
        <v>0</v>
      </c>
      <c r="V48" s="70" t="str">
        <f t="shared" si="7"/>
        <v/>
      </c>
      <c r="W48" s="70">
        <v>0</v>
      </c>
      <c r="X48" s="71" t="str">
        <f t="shared" si="8"/>
        <v/>
      </c>
      <c r="Y48" s="16" t="str">
        <f t="shared" si="9"/>
        <v/>
      </c>
      <c r="Z48" s="72">
        <v>0</v>
      </c>
      <c r="AA48" s="73" t="str">
        <f t="shared" si="10"/>
        <v/>
      </c>
      <c r="AB48" s="73">
        <v>0</v>
      </c>
      <c r="AC48" s="74" t="str">
        <f t="shared" si="11"/>
        <v/>
      </c>
      <c r="AD48" s="18" t="str">
        <f t="shared" si="12"/>
        <v/>
      </c>
      <c r="AE48" s="69">
        <v>0</v>
      </c>
      <c r="AF48" s="70" t="str">
        <f t="shared" si="13"/>
        <v/>
      </c>
      <c r="AG48" s="70">
        <v>0</v>
      </c>
      <c r="AH48" s="71" t="str">
        <f t="shared" si="14"/>
        <v/>
      </c>
      <c r="AI48" s="16" t="str">
        <f t="shared" si="15"/>
        <v/>
      </c>
      <c r="AJ48" s="72">
        <v>0</v>
      </c>
      <c r="AK48" s="73" t="str">
        <f t="shared" si="16"/>
        <v/>
      </c>
      <c r="AL48" s="73">
        <v>0</v>
      </c>
      <c r="AM48" s="74" t="str">
        <f t="shared" si="17"/>
        <v/>
      </c>
      <c r="AN48" s="18" t="str">
        <f t="shared" si="18"/>
        <v/>
      </c>
      <c r="AO48" s="69">
        <v>0</v>
      </c>
      <c r="AP48" s="70" t="str">
        <f t="shared" si="19"/>
        <v/>
      </c>
      <c r="AQ48" s="70">
        <v>0</v>
      </c>
      <c r="AR48" s="71" t="str">
        <f t="shared" si="20"/>
        <v/>
      </c>
      <c r="AS48" s="16" t="str">
        <f t="shared" si="21"/>
        <v/>
      </c>
      <c r="AT48" s="72">
        <v>0</v>
      </c>
      <c r="AU48" s="73" t="str">
        <f t="shared" si="22"/>
        <v/>
      </c>
      <c r="AV48" s="73">
        <v>0</v>
      </c>
      <c r="AW48" s="74" t="str">
        <f t="shared" si="23"/>
        <v/>
      </c>
      <c r="AX48" s="18" t="str">
        <f t="shared" si="24"/>
        <v/>
      </c>
      <c r="AY48" s="69">
        <v>0</v>
      </c>
      <c r="AZ48" s="70" t="str">
        <f t="shared" si="25"/>
        <v/>
      </c>
      <c r="BA48" s="70">
        <v>0</v>
      </c>
      <c r="BB48" s="71" t="str">
        <f t="shared" si="26"/>
        <v/>
      </c>
      <c r="BC48" s="16" t="str">
        <f t="shared" si="27"/>
        <v/>
      </c>
      <c r="BD48" s="72">
        <v>0</v>
      </c>
      <c r="BE48" s="73" t="str">
        <f t="shared" si="28"/>
        <v/>
      </c>
      <c r="BF48" s="73">
        <v>0</v>
      </c>
      <c r="BG48" s="74" t="str">
        <f t="shared" si="29"/>
        <v/>
      </c>
      <c r="BH48" s="18" t="str">
        <f t="shared" si="30"/>
        <v/>
      </c>
    </row>
    <row r="49" spans="1:60" s="5" customFormat="1" ht="12.75" customHeight="1">
      <c r="A49" s="42" t="s">
        <v>218</v>
      </c>
      <c r="B49" s="39" t="s">
        <v>143</v>
      </c>
      <c r="C49" s="201" t="s">
        <v>516</v>
      </c>
      <c r="D49" s="49">
        <v>4.16</v>
      </c>
      <c r="E49" s="40" t="s">
        <v>415</v>
      </c>
      <c r="F49" s="82">
        <v>3684</v>
      </c>
      <c r="G49" s="82">
        <v>3349</v>
      </c>
      <c r="H49" s="163">
        <v>2631</v>
      </c>
      <c r="I49" s="163">
        <v>0</v>
      </c>
      <c r="J49" s="95">
        <f t="shared" si="31"/>
        <v>2631</v>
      </c>
      <c r="K49" s="69">
        <v>0</v>
      </c>
      <c r="L49" s="70" t="str">
        <f t="shared" si="1"/>
        <v/>
      </c>
      <c r="M49" s="70">
        <v>0</v>
      </c>
      <c r="N49" s="71" t="str">
        <f t="shared" si="2"/>
        <v/>
      </c>
      <c r="O49" s="16" t="str">
        <f t="shared" si="3"/>
        <v/>
      </c>
      <c r="P49" s="72">
        <v>0</v>
      </c>
      <c r="Q49" s="73" t="str">
        <f t="shared" si="4"/>
        <v/>
      </c>
      <c r="R49" s="73">
        <v>0</v>
      </c>
      <c r="S49" s="74" t="str">
        <f t="shared" si="5"/>
        <v/>
      </c>
      <c r="T49" s="18" t="str">
        <f t="shared" si="6"/>
        <v/>
      </c>
      <c r="U49" s="69">
        <v>0</v>
      </c>
      <c r="V49" s="70" t="str">
        <f t="shared" si="7"/>
        <v/>
      </c>
      <c r="W49" s="70">
        <v>0</v>
      </c>
      <c r="X49" s="71" t="str">
        <f t="shared" si="8"/>
        <v/>
      </c>
      <c r="Y49" s="16" t="str">
        <f t="shared" si="9"/>
        <v/>
      </c>
      <c r="Z49" s="72">
        <v>0</v>
      </c>
      <c r="AA49" s="73" t="str">
        <f t="shared" si="10"/>
        <v/>
      </c>
      <c r="AB49" s="73">
        <v>0</v>
      </c>
      <c r="AC49" s="74" t="str">
        <f t="shared" si="11"/>
        <v/>
      </c>
      <c r="AD49" s="18" t="str">
        <f t="shared" si="12"/>
        <v/>
      </c>
      <c r="AE49" s="69">
        <v>0</v>
      </c>
      <c r="AF49" s="70" t="str">
        <f t="shared" si="13"/>
        <v/>
      </c>
      <c r="AG49" s="70">
        <v>0</v>
      </c>
      <c r="AH49" s="71" t="str">
        <f t="shared" si="14"/>
        <v/>
      </c>
      <c r="AI49" s="16" t="str">
        <f t="shared" si="15"/>
        <v/>
      </c>
      <c r="AJ49" s="72">
        <v>0</v>
      </c>
      <c r="AK49" s="73" t="str">
        <f t="shared" si="16"/>
        <v/>
      </c>
      <c r="AL49" s="73">
        <v>0</v>
      </c>
      <c r="AM49" s="74" t="str">
        <f t="shared" si="17"/>
        <v/>
      </c>
      <c r="AN49" s="18" t="str">
        <f t="shared" si="18"/>
        <v/>
      </c>
      <c r="AO49" s="69">
        <v>0</v>
      </c>
      <c r="AP49" s="70" t="str">
        <f t="shared" si="19"/>
        <v/>
      </c>
      <c r="AQ49" s="70">
        <v>0</v>
      </c>
      <c r="AR49" s="71" t="str">
        <f t="shared" si="20"/>
        <v/>
      </c>
      <c r="AS49" s="16" t="str">
        <f t="shared" si="21"/>
        <v/>
      </c>
      <c r="AT49" s="72">
        <v>0</v>
      </c>
      <c r="AU49" s="73" t="str">
        <f t="shared" si="22"/>
        <v/>
      </c>
      <c r="AV49" s="73">
        <v>0</v>
      </c>
      <c r="AW49" s="74" t="str">
        <f t="shared" si="23"/>
        <v/>
      </c>
      <c r="AX49" s="18" t="str">
        <f t="shared" si="24"/>
        <v/>
      </c>
      <c r="AY49" s="69">
        <v>0</v>
      </c>
      <c r="AZ49" s="70" t="str">
        <f t="shared" si="25"/>
        <v/>
      </c>
      <c r="BA49" s="70">
        <v>0</v>
      </c>
      <c r="BB49" s="71" t="str">
        <f t="shared" si="26"/>
        <v/>
      </c>
      <c r="BC49" s="16" t="str">
        <f t="shared" si="27"/>
        <v/>
      </c>
      <c r="BD49" s="72">
        <v>0</v>
      </c>
      <c r="BE49" s="73" t="str">
        <f t="shared" si="28"/>
        <v/>
      </c>
      <c r="BF49" s="73">
        <v>0</v>
      </c>
      <c r="BG49" s="74" t="str">
        <f t="shared" si="29"/>
        <v/>
      </c>
      <c r="BH49" s="18" t="str">
        <f t="shared" si="30"/>
        <v/>
      </c>
    </row>
    <row r="50" spans="1:60" s="5" customFormat="1" ht="12.75" customHeight="1">
      <c r="A50" s="42" t="s">
        <v>139</v>
      </c>
      <c r="B50" s="39" t="s">
        <v>143</v>
      </c>
      <c r="C50" s="4"/>
      <c r="D50" s="49">
        <v>4.16</v>
      </c>
      <c r="E50" s="40" t="s">
        <v>416</v>
      </c>
      <c r="F50" s="82">
        <v>3189</v>
      </c>
      <c r="G50" s="82">
        <v>2899</v>
      </c>
      <c r="H50" s="163">
        <v>2249</v>
      </c>
      <c r="I50" s="163">
        <v>75</v>
      </c>
      <c r="J50" s="95">
        <f t="shared" si="31"/>
        <v>2174</v>
      </c>
      <c r="K50" s="69">
        <v>0</v>
      </c>
      <c r="L50" s="70" t="str">
        <f t="shared" si="1"/>
        <v/>
      </c>
      <c r="M50" s="70">
        <v>0</v>
      </c>
      <c r="N50" s="71" t="str">
        <f t="shared" si="2"/>
        <v/>
      </c>
      <c r="O50" s="16" t="str">
        <f t="shared" si="3"/>
        <v/>
      </c>
      <c r="P50" s="72">
        <v>0</v>
      </c>
      <c r="Q50" s="73" t="str">
        <f t="shared" si="4"/>
        <v/>
      </c>
      <c r="R50" s="73">
        <v>0</v>
      </c>
      <c r="S50" s="74" t="str">
        <f t="shared" si="5"/>
        <v/>
      </c>
      <c r="T50" s="18" t="str">
        <f t="shared" si="6"/>
        <v/>
      </c>
      <c r="U50" s="69" t="s">
        <v>136</v>
      </c>
      <c r="V50" s="70" t="str">
        <f t="shared" si="7"/>
        <v/>
      </c>
      <c r="W50" s="70">
        <v>0</v>
      </c>
      <c r="X50" s="71" t="str">
        <f t="shared" si="8"/>
        <v/>
      </c>
      <c r="Y50" s="16" t="str">
        <f t="shared" si="9"/>
        <v/>
      </c>
      <c r="Z50" s="72">
        <v>0</v>
      </c>
      <c r="AA50" s="73" t="str">
        <f t="shared" si="10"/>
        <v/>
      </c>
      <c r="AB50" s="73">
        <v>0</v>
      </c>
      <c r="AC50" s="74" t="str">
        <f t="shared" si="11"/>
        <v/>
      </c>
      <c r="AD50" s="18" t="str">
        <f t="shared" si="12"/>
        <v/>
      </c>
      <c r="AE50" s="69">
        <v>0</v>
      </c>
      <c r="AF50" s="70" t="str">
        <f t="shared" si="13"/>
        <v/>
      </c>
      <c r="AG50" s="70">
        <v>0</v>
      </c>
      <c r="AH50" s="71" t="str">
        <f t="shared" si="14"/>
        <v/>
      </c>
      <c r="AI50" s="16" t="str">
        <f t="shared" si="15"/>
        <v/>
      </c>
      <c r="AJ50" s="72" t="s">
        <v>136</v>
      </c>
      <c r="AK50" s="73" t="str">
        <f t="shared" si="16"/>
        <v/>
      </c>
      <c r="AL50" s="73">
        <v>0</v>
      </c>
      <c r="AM50" s="74" t="str">
        <f t="shared" si="17"/>
        <v/>
      </c>
      <c r="AN50" s="18" t="str">
        <f t="shared" si="18"/>
        <v/>
      </c>
      <c r="AO50" s="69">
        <v>2110</v>
      </c>
      <c r="AP50" s="70">
        <f t="shared" si="19"/>
        <v>1899</v>
      </c>
      <c r="AQ50" s="70">
        <v>589</v>
      </c>
      <c r="AR50" s="71">
        <f t="shared" si="20"/>
        <v>1585</v>
      </c>
      <c r="AS50" s="16">
        <f t="shared" si="21"/>
        <v>0.16535018430753029</v>
      </c>
      <c r="AT50" s="72">
        <v>2110</v>
      </c>
      <c r="AU50" s="73">
        <f t="shared" si="22"/>
        <v>1899</v>
      </c>
      <c r="AV50" s="73">
        <v>589</v>
      </c>
      <c r="AW50" s="74">
        <f t="shared" si="23"/>
        <v>1585</v>
      </c>
      <c r="AX50" s="18">
        <f t="shared" si="24"/>
        <v>0.16535018430753029</v>
      </c>
      <c r="AY50" s="69">
        <v>0</v>
      </c>
      <c r="AZ50" s="70" t="str">
        <f t="shared" si="25"/>
        <v/>
      </c>
      <c r="BA50" s="70">
        <v>0</v>
      </c>
      <c r="BB50" s="71" t="str">
        <f t="shared" si="26"/>
        <v/>
      </c>
      <c r="BC50" s="16" t="str">
        <f t="shared" si="27"/>
        <v/>
      </c>
      <c r="BD50" s="72">
        <v>2443</v>
      </c>
      <c r="BE50" s="73">
        <f t="shared" si="28"/>
        <v>2198.7000000000003</v>
      </c>
      <c r="BF50" s="73">
        <v>338</v>
      </c>
      <c r="BG50" s="74">
        <f t="shared" si="29"/>
        <v>1836</v>
      </c>
      <c r="BH50" s="18">
        <f t="shared" si="30"/>
        <v>0.16496111338518227</v>
      </c>
    </row>
    <row r="51" spans="1:60" s="5" customFormat="1" ht="12.75" customHeight="1">
      <c r="A51" s="42" t="s">
        <v>140</v>
      </c>
      <c r="B51" s="39" t="s">
        <v>143</v>
      </c>
      <c r="C51" s="4"/>
      <c r="D51" s="49">
        <v>4.16</v>
      </c>
      <c r="E51" s="40" t="s">
        <v>416</v>
      </c>
      <c r="F51" s="82">
        <v>2969</v>
      </c>
      <c r="G51" s="82">
        <v>2699</v>
      </c>
      <c r="H51" s="163">
        <v>2095</v>
      </c>
      <c r="I51" s="163">
        <v>76</v>
      </c>
      <c r="J51" s="95">
        <f t="shared" si="31"/>
        <v>2019</v>
      </c>
      <c r="K51" s="69">
        <v>0</v>
      </c>
      <c r="L51" s="70" t="str">
        <f t="shared" si="1"/>
        <v/>
      </c>
      <c r="M51" s="70">
        <v>0</v>
      </c>
      <c r="N51" s="71" t="str">
        <f t="shared" si="2"/>
        <v/>
      </c>
      <c r="O51" s="16" t="str">
        <f t="shared" si="3"/>
        <v/>
      </c>
      <c r="P51" s="72">
        <v>0</v>
      </c>
      <c r="Q51" s="73" t="str">
        <f t="shared" si="4"/>
        <v/>
      </c>
      <c r="R51" s="73">
        <v>0</v>
      </c>
      <c r="S51" s="74" t="str">
        <f t="shared" si="5"/>
        <v/>
      </c>
      <c r="T51" s="18" t="str">
        <f t="shared" si="6"/>
        <v/>
      </c>
      <c r="U51" s="69" t="s">
        <v>136</v>
      </c>
      <c r="V51" s="70" t="str">
        <f t="shared" si="7"/>
        <v/>
      </c>
      <c r="W51" s="70">
        <v>0</v>
      </c>
      <c r="X51" s="71" t="str">
        <f t="shared" si="8"/>
        <v/>
      </c>
      <c r="Y51" s="16" t="str">
        <f t="shared" si="9"/>
        <v/>
      </c>
      <c r="Z51" s="72">
        <v>0</v>
      </c>
      <c r="AA51" s="73" t="str">
        <f t="shared" si="10"/>
        <v/>
      </c>
      <c r="AB51" s="73">
        <v>0</v>
      </c>
      <c r="AC51" s="74" t="str">
        <f t="shared" si="11"/>
        <v/>
      </c>
      <c r="AD51" s="18" t="str">
        <f t="shared" si="12"/>
        <v/>
      </c>
      <c r="AE51" s="69">
        <v>0</v>
      </c>
      <c r="AF51" s="70" t="str">
        <f t="shared" si="13"/>
        <v/>
      </c>
      <c r="AG51" s="70">
        <v>0</v>
      </c>
      <c r="AH51" s="71" t="str">
        <f t="shared" si="14"/>
        <v/>
      </c>
      <c r="AI51" s="16" t="str">
        <f t="shared" si="15"/>
        <v/>
      </c>
      <c r="AJ51" s="72" t="s">
        <v>136</v>
      </c>
      <c r="AK51" s="73" t="str">
        <f t="shared" si="16"/>
        <v/>
      </c>
      <c r="AL51" s="73">
        <v>0</v>
      </c>
      <c r="AM51" s="74" t="str">
        <f t="shared" si="17"/>
        <v/>
      </c>
      <c r="AN51" s="18" t="str">
        <f t="shared" si="18"/>
        <v/>
      </c>
      <c r="AO51" s="69">
        <v>1999</v>
      </c>
      <c r="AP51" s="70">
        <f t="shared" si="19"/>
        <v>1799.1000000000001</v>
      </c>
      <c r="AQ51" s="70">
        <v>521</v>
      </c>
      <c r="AR51" s="71">
        <f t="shared" si="20"/>
        <v>1498</v>
      </c>
      <c r="AS51" s="16">
        <f t="shared" si="21"/>
        <v>0.16736145850703135</v>
      </c>
      <c r="AT51" s="72">
        <v>1999</v>
      </c>
      <c r="AU51" s="73">
        <f t="shared" si="22"/>
        <v>1799.1000000000001</v>
      </c>
      <c r="AV51" s="73">
        <v>521</v>
      </c>
      <c r="AW51" s="74">
        <f t="shared" si="23"/>
        <v>1498</v>
      </c>
      <c r="AX51" s="18">
        <f t="shared" si="24"/>
        <v>0.16736145850703135</v>
      </c>
      <c r="AY51" s="69">
        <v>0</v>
      </c>
      <c r="AZ51" s="70" t="str">
        <f t="shared" si="25"/>
        <v/>
      </c>
      <c r="BA51" s="70">
        <v>0</v>
      </c>
      <c r="BB51" s="71" t="str">
        <f t="shared" si="26"/>
        <v/>
      </c>
      <c r="BC51" s="16" t="str">
        <f t="shared" si="27"/>
        <v/>
      </c>
      <c r="BD51" s="72">
        <v>2332</v>
      </c>
      <c r="BE51" s="73">
        <f t="shared" si="28"/>
        <v>2098.8000000000002</v>
      </c>
      <c r="BF51" s="73">
        <v>271</v>
      </c>
      <c r="BG51" s="74">
        <f t="shared" si="29"/>
        <v>1748</v>
      </c>
      <c r="BH51" s="18">
        <f t="shared" si="30"/>
        <v>0.16714312940728043</v>
      </c>
    </row>
    <row r="52" spans="1:60" s="5" customFormat="1" ht="12.75" customHeight="1">
      <c r="A52" s="42" t="s">
        <v>14</v>
      </c>
      <c r="B52" s="39" t="s">
        <v>143</v>
      </c>
      <c r="C52" s="197" t="s">
        <v>5</v>
      </c>
      <c r="D52" s="49">
        <v>4.16</v>
      </c>
      <c r="E52" s="40" t="s">
        <v>417</v>
      </c>
      <c r="F52" s="82">
        <v>4399</v>
      </c>
      <c r="G52" s="82">
        <v>0</v>
      </c>
      <c r="H52" s="163">
        <v>3017</v>
      </c>
      <c r="I52" s="163">
        <v>0</v>
      </c>
      <c r="J52" s="95">
        <f t="shared" si="31"/>
        <v>3017</v>
      </c>
      <c r="K52" s="69">
        <v>0</v>
      </c>
      <c r="L52" s="70" t="str">
        <f t="shared" si="1"/>
        <v/>
      </c>
      <c r="M52" s="70">
        <v>0</v>
      </c>
      <c r="N52" s="71" t="str">
        <f t="shared" si="2"/>
        <v/>
      </c>
      <c r="O52" s="16" t="str">
        <f t="shared" si="3"/>
        <v/>
      </c>
      <c r="P52" s="72">
        <v>0</v>
      </c>
      <c r="Q52" s="73" t="str">
        <f t="shared" si="4"/>
        <v/>
      </c>
      <c r="R52" s="73">
        <v>0</v>
      </c>
      <c r="S52" s="74" t="str">
        <f t="shared" si="5"/>
        <v/>
      </c>
      <c r="T52" s="18" t="str">
        <f t="shared" si="6"/>
        <v/>
      </c>
      <c r="U52" s="69">
        <v>0</v>
      </c>
      <c r="V52" s="70" t="str">
        <f t="shared" si="7"/>
        <v/>
      </c>
      <c r="W52" s="70">
        <v>0</v>
      </c>
      <c r="X52" s="71" t="str">
        <f t="shared" si="8"/>
        <v/>
      </c>
      <c r="Y52" s="16" t="str">
        <f t="shared" si="9"/>
        <v/>
      </c>
      <c r="Z52" s="72">
        <v>0</v>
      </c>
      <c r="AA52" s="73" t="str">
        <f t="shared" si="10"/>
        <v/>
      </c>
      <c r="AB52" s="73">
        <v>0</v>
      </c>
      <c r="AC52" s="74" t="str">
        <f t="shared" si="11"/>
        <v/>
      </c>
      <c r="AD52" s="18" t="str">
        <f t="shared" si="12"/>
        <v/>
      </c>
      <c r="AE52" s="69">
        <v>0</v>
      </c>
      <c r="AF52" s="70" t="str">
        <f t="shared" si="13"/>
        <v/>
      </c>
      <c r="AG52" s="70">
        <v>0</v>
      </c>
      <c r="AH52" s="71" t="str">
        <f t="shared" si="14"/>
        <v/>
      </c>
      <c r="AI52" s="16" t="str">
        <f t="shared" si="15"/>
        <v/>
      </c>
      <c r="AJ52" s="72">
        <v>0</v>
      </c>
      <c r="AK52" s="73" t="str">
        <f t="shared" si="16"/>
        <v/>
      </c>
      <c r="AL52" s="73">
        <v>0</v>
      </c>
      <c r="AM52" s="74" t="str">
        <f t="shared" si="17"/>
        <v/>
      </c>
      <c r="AN52" s="18" t="str">
        <f t="shared" si="18"/>
        <v/>
      </c>
      <c r="AO52" s="69">
        <v>0</v>
      </c>
      <c r="AP52" s="70" t="str">
        <f t="shared" si="19"/>
        <v/>
      </c>
      <c r="AQ52" s="70">
        <v>0</v>
      </c>
      <c r="AR52" s="71" t="str">
        <f t="shared" si="20"/>
        <v/>
      </c>
      <c r="AS52" s="16" t="str">
        <f t="shared" si="21"/>
        <v/>
      </c>
      <c r="AT52" s="72">
        <v>0</v>
      </c>
      <c r="AU52" s="73" t="str">
        <f t="shared" si="22"/>
        <v/>
      </c>
      <c r="AV52" s="73">
        <v>0</v>
      </c>
      <c r="AW52" s="74" t="str">
        <f t="shared" si="23"/>
        <v/>
      </c>
      <c r="AX52" s="18" t="str">
        <f t="shared" si="24"/>
        <v/>
      </c>
      <c r="AY52" s="69">
        <v>0</v>
      </c>
      <c r="AZ52" s="70" t="str">
        <f t="shared" si="25"/>
        <v/>
      </c>
      <c r="BA52" s="70">
        <v>0</v>
      </c>
      <c r="BB52" s="71" t="str">
        <f t="shared" si="26"/>
        <v/>
      </c>
      <c r="BC52" s="16" t="str">
        <f t="shared" si="27"/>
        <v/>
      </c>
      <c r="BD52" s="72">
        <v>0</v>
      </c>
      <c r="BE52" s="73" t="str">
        <f t="shared" si="28"/>
        <v/>
      </c>
      <c r="BF52" s="73">
        <v>0</v>
      </c>
      <c r="BG52" s="74" t="str">
        <f t="shared" si="29"/>
        <v/>
      </c>
      <c r="BH52" s="18" t="str">
        <f t="shared" si="30"/>
        <v/>
      </c>
    </row>
    <row r="53" spans="1:60" s="5" customFormat="1" ht="12.75" customHeight="1">
      <c r="A53" s="42" t="s">
        <v>296</v>
      </c>
      <c r="B53" s="39" t="s">
        <v>143</v>
      </c>
      <c r="C53" s="201" t="s">
        <v>516</v>
      </c>
      <c r="D53" s="49">
        <v>4.16</v>
      </c>
      <c r="E53" s="40" t="s">
        <v>418</v>
      </c>
      <c r="F53" s="82">
        <v>4399</v>
      </c>
      <c r="G53" s="82">
        <v>3999</v>
      </c>
      <c r="H53" s="163">
        <v>3050</v>
      </c>
      <c r="I53" s="163">
        <v>100</v>
      </c>
      <c r="J53" s="95">
        <f t="shared" si="31"/>
        <v>2950</v>
      </c>
      <c r="K53" s="69">
        <v>2777</v>
      </c>
      <c r="L53" s="70">
        <f t="shared" si="1"/>
        <v>2499.3000000000002</v>
      </c>
      <c r="M53" s="70">
        <v>897</v>
      </c>
      <c r="N53" s="71">
        <f t="shared" si="2"/>
        <v>2053</v>
      </c>
      <c r="O53" s="16">
        <f t="shared" si="3"/>
        <v>0.17856999959988804</v>
      </c>
      <c r="P53" s="72">
        <v>0</v>
      </c>
      <c r="Q53" s="73" t="str">
        <f t="shared" si="4"/>
        <v/>
      </c>
      <c r="R53" s="73">
        <v>0</v>
      </c>
      <c r="S53" s="74" t="str">
        <f t="shared" si="5"/>
        <v/>
      </c>
      <c r="T53" s="18" t="str">
        <f t="shared" si="6"/>
        <v/>
      </c>
      <c r="U53" s="69">
        <v>0</v>
      </c>
      <c r="V53" s="70" t="str">
        <f t="shared" si="7"/>
        <v/>
      </c>
      <c r="W53" s="70">
        <v>0</v>
      </c>
      <c r="X53" s="71" t="str">
        <f t="shared" si="8"/>
        <v/>
      </c>
      <c r="Y53" s="16" t="str">
        <f t="shared" si="9"/>
        <v/>
      </c>
      <c r="Z53" s="72">
        <v>0</v>
      </c>
      <c r="AA53" s="73" t="str">
        <f t="shared" si="10"/>
        <v/>
      </c>
      <c r="AB53" s="73">
        <v>0</v>
      </c>
      <c r="AC53" s="74" t="str">
        <f t="shared" si="11"/>
        <v/>
      </c>
      <c r="AD53" s="18" t="str">
        <f t="shared" si="12"/>
        <v/>
      </c>
      <c r="AE53" s="69">
        <v>0</v>
      </c>
      <c r="AF53" s="70" t="str">
        <f t="shared" si="13"/>
        <v/>
      </c>
      <c r="AG53" s="70">
        <v>0</v>
      </c>
      <c r="AH53" s="71" t="str">
        <f t="shared" si="14"/>
        <v/>
      </c>
      <c r="AI53" s="16" t="str">
        <f t="shared" si="15"/>
        <v/>
      </c>
      <c r="AJ53" s="72">
        <v>0</v>
      </c>
      <c r="AK53" s="73" t="str">
        <f t="shared" si="16"/>
        <v/>
      </c>
      <c r="AL53" s="73">
        <v>0</v>
      </c>
      <c r="AM53" s="74" t="str">
        <f t="shared" si="17"/>
        <v/>
      </c>
      <c r="AN53" s="18" t="str">
        <f t="shared" si="18"/>
        <v/>
      </c>
      <c r="AO53" s="69">
        <v>0</v>
      </c>
      <c r="AP53" s="70" t="str">
        <f t="shared" si="19"/>
        <v/>
      </c>
      <c r="AQ53" s="70">
        <v>0</v>
      </c>
      <c r="AR53" s="71" t="str">
        <f t="shared" si="20"/>
        <v/>
      </c>
      <c r="AS53" s="16" t="str">
        <f t="shared" si="21"/>
        <v/>
      </c>
      <c r="AT53" s="72">
        <v>0</v>
      </c>
      <c r="AU53" s="73" t="str">
        <f t="shared" si="22"/>
        <v/>
      </c>
      <c r="AV53" s="73">
        <v>0</v>
      </c>
      <c r="AW53" s="74" t="str">
        <f t="shared" si="23"/>
        <v/>
      </c>
      <c r="AX53" s="18" t="str">
        <f t="shared" si="24"/>
        <v/>
      </c>
      <c r="AY53" s="69">
        <v>0</v>
      </c>
      <c r="AZ53" s="70" t="str">
        <f t="shared" si="25"/>
        <v/>
      </c>
      <c r="BA53" s="70">
        <v>0</v>
      </c>
      <c r="BB53" s="71" t="str">
        <f t="shared" si="26"/>
        <v/>
      </c>
      <c r="BC53" s="16" t="str">
        <f t="shared" si="27"/>
        <v/>
      </c>
      <c r="BD53" s="72">
        <v>0</v>
      </c>
      <c r="BE53" s="73" t="str">
        <f t="shared" si="28"/>
        <v/>
      </c>
      <c r="BF53" s="73">
        <v>0</v>
      </c>
      <c r="BG53" s="74" t="str">
        <f t="shared" si="29"/>
        <v/>
      </c>
      <c r="BH53" s="18" t="str">
        <f t="shared" si="30"/>
        <v/>
      </c>
    </row>
    <row r="54" spans="1:60" s="5" customFormat="1" ht="12.75" customHeight="1">
      <c r="A54" s="42" t="s">
        <v>345</v>
      </c>
      <c r="B54" s="39" t="s">
        <v>143</v>
      </c>
      <c r="C54" s="203" t="s">
        <v>6</v>
      </c>
      <c r="D54" s="49">
        <v>4.16</v>
      </c>
      <c r="E54" s="40" t="s">
        <v>419</v>
      </c>
      <c r="F54" s="82">
        <v>4289</v>
      </c>
      <c r="G54" s="82">
        <v>3899</v>
      </c>
      <c r="H54" s="163">
        <v>2974</v>
      </c>
      <c r="I54" s="163">
        <v>80</v>
      </c>
      <c r="J54" s="95">
        <f t="shared" si="31"/>
        <v>2894</v>
      </c>
      <c r="K54" s="69">
        <v>0</v>
      </c>
      <c r="L54" s="70" t="str">
        <f t="shared" si="1"/>
        <v/>
      </c>
      <c r="M54" s="70">
        <v>0</v>
      </c>
      <c r="N54" s="71" t="str">
        <f t="shared" si="2"/>
        <v/>
      </c>
      <c r="O54" s="16" t="str">
        <f t="shared" si="3"/>
        <v/>
      </c>
      <c r="P54" s="72">
        <v>0</v>
      </c>
      <c r="Q54" s="73" t="str">
        <f t="shared" si="4"/>
        <v/>
      </c>
      <c r="R54" s="73">
        <v>0</v>
      </c>
      <c r="S54" s="74" t="str">
        <f t="shared" si="5"/>
        <v/>
      </c>
      <c r="T54" s="18" t="str">
        <f t="shared" si="6"/>
        <v/>
      </c>
      <c r="U54" s="69">
        <v>3221</v>
      </c>
      <c r="V54" s="70">
        <f t="shared" si="7"/>
        <v>2898.9</v>
      </c>
      <c r="W54" s="70">
        <v>498</v>
      </c>
      <c r="X54" s="71">
        <f t="shared" si="8"/>
        <v>2396</v>
      </c>
      <c r="Y54" s="16">
        <f t="shared" si="9"/>
        <v>0.17347959570871713</v>
      </c>
      <c r="Z54" s="72">
        <v>0</v>
      </c>
      <c r="AA54" s="73" t="str">
        <f t="shared" si="10"/>
        <v/>
      </c>
      <c r="AB54" s="73">
        <v>0</v>
      </c>
      <c r="AC54" s="74" t="str">
        <f t="shared" si="11"/>
        <v/>
      </c>
      <c r="AD54" s="18" t="str">
        <f t="shared" si="12"/>
        <v/>
      </c>
      <c r="AE54" s="69">
        <v>0</v>
      </c>
      <c r="AF54" s="70" t="str">
        <f t="shared" si="13"/>
        <v/>
      </c>
      <c r="AG54" s="70">
        <v>0</v>
      </c>
      <c r="AH54" s="71" t="str">
        <f t="shared" si="14"/>
        <v/>
      </c>
      <c r="AI54" s="16" t="str">
        <f t="shared" si="15"/>
        <v/>
      </c>
      <c r="AJ54" s="72">
        <v>3332</v>
      </c>
      <c r="AK54" s="73">
        <f t="shared" si="16"/>
        <v>2998.8</v>
      </c>
      <c r="AL54" s="73">
        <v>416</v>
      </c>
      <c r="AM54" s="74">
        <f t="shared" si="17"/>
        <v>2478</v>
      </c>
      <c r="AN54" s="18">
        <f t="shared" si="18"/>
        <v>0.1736694677871149</v>
      </c>
      <c r="AO54" s="69">
        <v>2999</v>
      </c>
      <c r="AP54" s="70">
        <f t="shared" si="19"/>
        <v>2699.1</v>
      </c>
      <c r="AQ54" s="70">
        <v>663</v>
      </c>
      <c r="AR54" s="71">
        <f t="shared" si="20"/>
        <v>2231</v>
      </c>
      <c r="AS54" s="16">
        <f t="shared" si="21"/>
        <v>0.17342817976362487</v>
      </c>
      <c r="AT54" s="72">
        <v>2999</v>
      </c>
      <c r="AU54" s="73">
        <f t="shared" si="22"/>
        <v>2699.1</v>
      </c>
      <c r="AV54" s="73">
        <v>663</v>
      </c>
      <c r="AW54" s="74">
        <f t="shared" si="23"/>
        <v>2231</v>
      </c>
      <c r="AX54" s="18">
        <f t="shared" si="24"/>
        <v>0.17342817976362487</v>
      </c>
      <c r="AY54" s="69">
        <v>0</v>
      </c>
      <c r="AZ54" s="70" t="str">
        <f t="shared" si="25"/>
        <v/>
      </c>
      <c r="BA54" s="70">
        <v>0</v>
      </c>
      <c r="BB54" s="71" t="str">
        <f t="shared" si="26"/>
        <v/>
      </c>
      <c r="BC54" s="16" t="str">
        <f t="shared" si="27"/>
        <v/>
      </c>
      <c r="BD54" s="72">
        <v>3332</v>
      </c>
      <c r="BE54" s="73">
        <f t="shared" si="28"/>
        <v>2998.8</v>
      </c>
      <c r="BF54" s="73">
        <v>416</v>
      </c>
      <c r="BG54" s="74">
        <f t="shared" si="29"/>
        <v>2478</v>
      </c>
      <c r="BH54" s="18">
        <f t="shared" si="30"/>
        <v>0.1736694677871149</v>
      </c>
    </row>
    <row r="55" spans="1:60" s="5" customFormat="1" ht="12.75" customHeight="1">
      <c r="A55" s="42" t="s">
        <v>295</v>
      </c>
      <c r="B55" s="39" t="s">
        <v>143</v>
      </c>
      <c r="C55" s="201" t="s">
        <v>516</v>
      </c>
      <c r="D55" s="49">
        <v>4.16</v>
      </c>
      <c r="E55" s="40" t="s">
        <v>418</v>
      </c>
      <c r="F55" s="82">
        <v>4179</v>
      </c>
      <c r="G55" s="82">
        <v>3799</v>
      </c>
      <c r="H55" s="163">
        <v>2898</v>
      </c>
      <c r="I55" s="163">
        <v>95</v>
      </c>
      <c r="J55" s="95">
        <f t="shared" si="31"/>
        <v>2803</v>
      </c>
      <c r="K55" s="69">
        <v>2777</v>
      </c>
      <c r="L55" s="70">
        <f t="shared" si="1"/>
        <v>2499.3000000000002</v>
      </c>
      <c r="M55" s="70">
        <v>750</v>
      </c>
      <c r="N55" s="71">
        <f t="shared" si="2"/>
        <v>2053</v>
      </c>
      <c r="O55" s="16">
        <f t="shared" si="3"/>
        <v>0.17856999959988804</v>
      </c>
      <c r="P55" s="72">
        <v>0</v>
      </c>
      <c r="Q55" s="73" t="str">
        <f t="shared" si="4"/>
        <v/>
      </c>
      <c r="R55" s="73">
        <v>0</v>
      </c>
      <c r="S55" s="74" t="str">
        <f t="shared" si="5"/>
        <v/>
      </c>
      <c r="T55" s="18" t="str">
        <f t="shared" si="6"/>
        <v/>
      </c>
      <c r="U55" s="69">
        <v>0</v>
      </c>
      <c r="V55" s="70" t="str">
        <f t="shared" si="7"/>
        <v/>
      </c>
      <c r="W55" s="70">
        <v>0</v>
      </c>
      <c r="X55" s="71" t="str">
        <f t="shared" si="8"/>
        <v/>
      </c>
      <c r="Y55" s="16" t="str">
        <f t="shared" si="9"/>
        <v/>
      </c>
      <c r="Z55" s="72">
        <v>0</v>
      </c>
      <c r="AA55" s="73" t="str">
        <f t="shared" si="10"/>
        <v/>
      </c>
      <c r="AB55" s="73">
        <v>0</v>
      </c>
      <c r="AC55" s="74" t="str">
        <f t="shared" si="11"/>
        <v/>
      </c>
      <c r="AD55" s="18" t="str">
        <f t="shared" si="12"/>
        <v/>
      </c>
      <c r="AE55" s="69">
        <v>0</v>
      </c>
      <c r="AF55" s="70" t="str">
        <f t="shared" si="13"/>
        <v/>
      </c>
      <c r="AG55" s="70">
        <v>0</v>
      </c>
      <c r="AH55" s="71" t="str">
        <f t="shared" si="14"/>
        <v/>
      </c>
      <c r="AI55" s="16" t="str">
        <f t="shared" si="15"/>
        <v/>
      </c>
      <c r="AJ55" s="72">
        <v>0</v>
      </c>
      <c r="AK55" s="73" t="str">
        <f t="shared" si="16"/>
        <v/>
      </c>
      <c r="AL55" s="73">
        <v>0</v>
      </c>
      <c r="AM55" s="74" t="str">
        <f t="shared" si="17"/>
        <v/>
      </c>
      <c r="AN55" s="18" t="str">
        <f t="shared" si="18"/>
        <v/>
      </c>
      <c r="AO55" s="69">
        <v>0</v>
      </c>
      <c r="AP55" s="70" t="str">
        <f t="shared" si="19"/>
        <v/>
      </c>
      <c r="AQ55" s="70">
        <v>0</v>
      </c>
      <c r="AR55" s="71" t="str">
        <f t="shared" si="20"/>
        <v/>
      </c>
      <c r="AS55" s="16" t="str">
        <f t="shared" si="21"/>
        <v/>
      </c>
      <c r="AT55" s="72">
        <v>0</v>
      </c>
      <c r="AU55" s="73" t="str">
        <f t="shared" si="22"/>
        <v/>
      </c>
      <c r="AV55" s="73">
        <v>0</v>
      </c>
      <c r="AW55" s="74" t="str">
        <f t="shared" si="23"/>
        <v/>
      </c>
      <c r="AX55" s="18" t="str">
        <f t="shared" si="24"/>
        <v/>
      </c>
      <c r="AY55" s="69">
        <v>0</v>
      </c>
      <c r="AZ55" s="70" t="str">
        <f t="shared" si="25"/>
        <v/>
      </c>
      <c r="BA55" s="70">
        <v>0</v>
      </c>
      <c r="BB55" s="71" t="str">
        <f t="shared" si="26"/>
        <v/>
      </c>
      <c r="BC55" s="16" t="str">
        <f t="shared" si="27"/>
        <v/>
      </c>
      <c r="BD55" s="72">
        <v>0</v>
      </c>
      <c r="BE55" s="73" t="str">
        <f t="shared" si="28"/>
        <v/>
      </c>
      <c r="BF55" s="73">
        <v>0</v>
      </c>
      <c r="BG55" s="74" t="str">
        <f t="shared" si="29"/>
        <v/>
      </c>
      <c r="BH55" s="18" t="str">
        <f t="shared" si="30"/>
        <v/>
      </c>
    </row>
    <row r="56" spans="1:60" s="5" customFormat="1" ht="12.75" customHeight="1">
      <c r="A56" s="42" t="s">
        <v>344</v>
      </c>
      <c r="B56" s="39" t="s">
        <v>143</v>
      </c>
      <c r="C56" s="203" t="s">
        <v>6</v>
      </c>
      <c r="D56" s="49">
        <v>4.16</v>
      </c>
      <c r="E56" s="40" t="s">
        <v>419</v>
      </c>
      <c r="F56" s="82">
        <v>4179</v>
      </c>
      <c r="G56" s="82">
        <v>3799</v>
      </c>
      <c r="H56" s="163">
        <v>2898</v>
      </c>
      <c r="I56" s="163">
        <v>80</v>
      </c>
      <c r="J56" s="95">
        <f t="shared" si="31"/>
        <v>2818</v>
      </c>
      <c r="K56" s="69">
        <v>0</v>
      </c>
      <c r="L56" s="70" t="str">
        <f t="shared" si="1"/>
        <v/>
      </c>
      <c r="M56" s="70">
        <v>0</v>
      </c>
      <c r="N56" s="71" t="str">
        <f t="shared" si="2"/>
        <v/>
      </c>
      <c r="O56" s="16" t="str">
        <f t="shared" si="3"/>
        <v/>
      </c>
      <c r="P56" s="72">
        <v>0</v>
      </c>
      <c r="Q56" s="73" t="str">
        <f t="shared" si="4"/>
        <v/>
      </c>
      <c r="R56" s="73">
        <v>0</v>
      </c>
      <c r="S56" s="74" t="str">
        <f t="shared" si="5"/>
        <v/>
      </c>
      <c r="T56" s="18" t="str">
        <f t="shared" si="6"/>
        <v/>
      </c>
      <c r="U56" s="69">
        <v>3221</v>
      </c>
      <c r="V56" s="70">
        <f t="shared" si="7"/>
        <v>2898.9</v>
      </c>
      <c r="W56" s="70">
        <v>424</v>
      </c>
      <c r="X56" s="71">
        <f t="shared" si="8"/>
        <v>2394</v>
      </c>
      <c r="Y56" s="16">
        <f t="shared" si="9"/>
        <v>0.17416951257373489</v>
      </c>
      <c r="Z56" s="72">
        <v>0</v>
      </c>
      <c r="AA56" s="73" t="str">
        <f t="shared" si="10"/>
        <v/>
      </c>
      <c r="AB56" s="73">
        <v>0</v>
      </c>
      <c r="AC56" s="74" t="str">
        <f t="shared" si="11"/>
        <v/>
      </c>
      <c r="AD56" s="18" t="str">
        <f t="shared" si="12"/>
        <v/>
      </c>
      <c r="AE56" s="69">
        <v>0</v>
      </c>
      <c r="AF56" s="70" t="str">
        <f t="shared" si="13"/>
        <v/>
      </c>
      <c r="AG56" s="70">
        <v>0</v>
      </c>
      <c r="AH56" s="71" t="str">
        <f t="shared" si="14"/>
        <v/>
      </c>
      <c r="AI56" s="16" t="str">
        <f t="shared" si="15"/>
        <v/>
      </c>
      <c r="AJ56" s="72">
        <v>3332</v>
      </c>
      <c r="AK56" s="73">
        <f t="shared" si="16"/>
        <v>2998.8</v>
      </c>
      <c r="AL56" s="73">
        <v>341</v>
      </c>
      <c r="AM56" s="74">
        <f t="shared" si="17"/>
        <v>2477</v>
      </c>
      <c r="AN56" s="18">
        <f t="shared" si="18"/>
        <v>0.17400293450713625</v>
      </c>
      <c r="AO56" s="69">
        <v>2999</v>
      </c>
      <c r="AP56" s="70">
        <f t="shared" si="19"/>
        <v>2699.1</v>
      </c>
      <c r="AQ56" s="70">
        <v>589</v>
      </c>
      <c r="AR56" s="71">
        <f t="shared" si="20"/>
        <v>2229</v>
      </c>
      <c r="AS56" s="16">
        <f t="shared" si="21"/>
        <v>0.17416916750027783</v>
      </c>
      <c r="AT56" s="72">
        <v>2999</v>
      </c>
      <c r="AU56" s="73">
        <f t="shared" si="22"/>
        <v>2699.1</v>
      </c>
      <c r="AV56" s="73">
        <v>589</v>
      </c>
      <c r="AW56" s="74">
        <f t="shared" si="23"/>
        <v>2229</v>
      </c>
      <c r="AX56" s="18">
        <f t="shared" si="24"/>
        <v>0.17416916750027783</v>
      </c>
      <c r="AY56" s="69">
        <v>0</v>
      </c>
      <c r="AZ56" s="70" t="str">
        <f t="shared" si="25"/>
        <v/>
      </c>
      <c r="BA56" s="70">
        <v>0</v>
      </c>
      <c r="BB56" s="71" t="str">
        <f t="shared" si="26"/>
        <v/>
      </c>
      <c r="BC56" s="16" t="str">
        <f t="shared" si="27"/>
        <v/>
      </c>
      <c r="BD56" s="72">
        <v>3332</v>
      </c>
      <c r="BE56" s="73">
        <f t="shared" si="28"/>
        <v>2998.8</v>
      </c>
      <c r="BF56" s="73">
        <v>340</v>
      </c>
      <c r="BG56" s="74">
        <f t="shared" si="29"/>
        <v>2478</v>
      </c>
      <c r="BH56" s="18">
        <f t="shared" si="30"/>
        <v>0.1736694677871149</v>
      </c>
    </row>
    <row r="57" spans="1:60" s="5" customFormat="1" ht="12.75" customHeight="1">
      <c r="A57" s="42" t="s">
        <v>298</v>
      </c>
      <c r="B57" s="39" t="s">
        <v>143</v>
      </c>
      <c r="C57" s="4"/>
      <c r="D57" s="49">
        <v>4.16</v>
      </c>
      <c r="E57" s="40" t="s">
        <v>420</v>
      </c>
      <c r="F57" s="82">
        <v>4619</v>
      </c>
      <c r="G57" s="82">
        <v>4199</v>
      </c>
      <c r="H57" s="163">
        <v>3202</v>
      </c>
      <c r="I57" s="163">
        <v>80</v>
      </c>
      <c r="J57" s="95">
        <f t="shared" si="31"/>
        <v>3122</v>
      </c>
      <c r="K57" s="69">
        <v>0</v>
      </c>
      <c r="L57" s="70" t="str">
        <f t="shared" si="1"/>
        <v/>
      </c>
      <c r="M57" s="70">
        <v>0</v>
      </c>
      <c r="N57" s="71" t="str">
        <f t="shared" si="2"/>
        <v/>
      </c>
      <c r="O57" s="16" t="str">
        <f t="shared" si="3"/>
        <v/>
      </c>
      <c r="P57" s="72">
        <v>0</v>
      </c>
      <c r="Q57" s="73" t="str">
        <f t="shared" si="4"/>
        <v/>
      </c>
      <c r="R57" s="73">
        <v>0</v>
      </c>
      <c r="S57" s="74" t="str">
        <f t="shared" si="5"/>
        <v/>
      </c>
      <c r="T57" s="18" t="str">
        <f t="shared" si="6"/>
        <v/>
      </c>
      <c r="U57" s="69">
        <v>3554</v>
      </c>
      <c r="V57" s="70">
        <f t="shared" si="7"/>
        <v>3198.6</v>
      </c>
      <c r="W57" s="70">
        <v>474</v>
      </c>
      <c r="X57" s="71">
        <f t="shared" si="8"/>
        <v>2648</v>
      </c>
      <c r="Y57" s="16">
        <f t="shared" si="9"/>
        <v>0.17213781029200273</v>
      </c>
      <c r="Z57" s="72">
        <v>0</v>
      </c>
      <c r="AA57" s="73" t="str">
        <f t="shared" si="10"/>
        <v/>
      </c>
      <c r="AB57" s="73">
        <v>0</v>
      </c>
      <c r="AC57" s="74" t="str">
        <f t="shared" si="11"/>
        <v/>
      </c>
      <c r="AD57" s="18" t="str">
        <f t="shared" si="12"/>
        <v/>
      </c>
      <c r="AE57" s="69">
        <v>0</v>
      </c>
      <c r="AF57" s="70" t="str">
        <f t="shared" si="13"/>
        <v/>
      </c>
      <c r="AG57" s="70">
        <v>0</v>
      </c>
      <c r="AH57" s="71" t="str">
        <f t="shared" si="14"/>
        <v/>
      </c>
      <c r="AI57" s="16" t="str">
        <f t="shared" si="15"/>
        <v/>
      </c>
      <c r="AJ57" s="72">
        <v>3443</v>
      </c>
      <c r="AK57" s="73">
        <f t="shared" si="16"/>
        <v>3098.7000000000003</v>
      </c>
      <c r="AL57" s="73">
        <v>557</v>
      </c>
      <c r="AM57" s="74">
        <f t="shared" si="17"/>
        <v>2565</v>
      </c>
      <c r="AN57" s="18">
        <f t="shared" si="18"/>
        <v>0.17223351728144068</v>
      </c>
      <c r="AO57" s="69">
        <v>3332</v>
      </c>
      <c r="AP57" s="70">
        <f t="shared" si="19"/>
        <v>2998.8</v>
      </c>
      <c r="AQ57" s="70">
        <v>639</v>
      </c>
      <c r="AR57" s="71">
        <f t="shared" si="20"/>
        <v>2483</v>
      </c>
      <c r="AS57" s="16">
        <f t="shared" si="21"/>
        <v>0.17200213418700819</v>
      </c>
      <c r="AT57" s="72">
        <v>3332</v>
      </c>
      <c r="AU57" s="73">
        <f t="shared" si="22"/>
        <v>2998.8</v>
      </c>
      <c r="AV57" s="73">
        <v>639</v>
      </c>
      <c r="AW57" s="74">
        <f t="shared" si="23"/>
        <v>2483</v>
      </c>
      <c r="AX57" s="18">
        <f t="shared" si="24"/>
        <v>0.17200213418700819</v>
      </c>
      <c r="AY57" s="69">
        <v>0</v>
      </c>
      <c r="AZ57" s="70" t="str">
        <f t="shared" si="25"/>
        <v/>
      </c>
      <c r="BA57" s="70">
        <v>0</v>
      </c>
      <c r="BB57" s="71" t="str">
        <f t="shared" si="26"/>
        <v/>
      </c>
      <c r="BC57" s="16" t="str">
        <f t="shared" si="27"/>
        <v/>
      </c>
      <c r="BD57" s="72">
        <v>3554</v>
      </c>
      <c r="BE57" s="73">
        <f t="shared" si="28"/>
        <v>3198.6</v>
      </c>
      <c r="BF57" s="73">
        <v>474</v>
      </c>
      <c r="BG57" s="74">
        <f t="shared" si="29"/>
        <v>2648</v>
      </c>
      <c r="BH57" s="18">
        <f t="shared" si="30"/>
        <v>0.17213781029200273</v>
      </c>
    </row>
    <row r="58" spans="1:60" s="5" customFormat="1" ht="12.75" customHeight="1">
      <c r="A58" s="42" t="s">
        <v>297</v>
      </c>
      <c r="B58" s="39" t="s">
        <v>143</v>
      </c>
      <c r="C58" s="4"/>
      <c r="D58" s="49">
        <v>4.16</v>
      </c>
      <c r="E58" s="40" t="s">
        <v>420</v>
      </c>
      <c r="F58" s="82">
        <v>4399</v>
      </c>
      <c r="G58" s="82">
        <v>3999</v>
      </c>
      <c r="H58" s="163">
        <v>3050</v>
      </c>
      <c r="I58" s="163">
        <v>76</v>
      </c>
      <c r="J58" s="95">
        <f t="shared" si="31"/>
        <v>2974</v>
      </c>
      <c r="K58" s="69">
        <v>0</v>
      </c>
      <c r="L58" s="70" t="str">
        <f t="shared" si="1"/>
        <v/>
      </c>
      <c r="M58" s="70">
        <v>0</v>
      </c>
      <c r="N58" s="71" t="str">
        <f t="shared" si="2"/>
        <v/>
      </c>
      <c r="O58" s="16" t="str">
        <f t="shared" si="3"/>
        <v/>
      </c>
      <c r="P58" s="72">
        <v>0</v>
      </c>
      <c r="Q58" s="73" t="str">
        <f t="shared" si="4"/>
        <v/>
      </c>
      <c r="R58" s="73">
        <v>0</v>
      </c>
      <c r="S58" s="74" t="str">
        <f t="shared" si="5"/>
        <v/>
      </c>
      <c r="T58" s="18" t="str">
        <f t="shared" si="6"/>
        <v/>
      </c>
      <c r="U58" s="69">
        <v>3554</v>
      </c>
      <c r="V58" s="70">
        <f t="shared" si="7"/>
        <v>3198.6</v>
      </c>
      <c r="W58" s="70">
        <v>325</v>
      </c>
      <c r="X58" s="71">
        <f t="shared" si="8"/>
        <v>2649</v>
      </c>
      <c r="Y58" s="16">
        <f t="shared" si="9"/>
        <v>0.17182517351341209</v>
      </c>
      <c r="Z58" s="72">
        <v>0</v>
      </c>
      <c r="AA58" s="73" t="str">
        <f t="shared" si="10"/>
        <v/>
      </c>
      <c r="AB58" s="73">
        <v>0</v>
      </c>
      <c r="AC58" s="74" t="str">
        <f t="shared" si="11"/>
        <v/>
      </c>
      <c r="AD58" s="18" t="str">
        <f t="shared" si="12"/>
        <v/>
      </c>
      <c r="AE58" s="69">
        <v>0</v>
      </c>
      <c r="AF58" s="70" t="str">
        <f t="shared" si="13"/>
        <v/>
      </c>
      <c r="AG58" s="70">
        <v>0</v>
      </c>
      <c r="AH58" s="71" t="str">
        <f t="shared" si="14"/>
        <v/>
      </c>
      <c r="AI58" s="16" t="str">
        <f t="shared" si="15"/>
        <v/>
      </c>
      <c r="AJ58" s="72">
        <v>3443</v>
      </c>
      <c r="AK58" s="73">
        <f t="shared" si="16"/>
        <v>3098.7000000000003</v>
      </c>
      <c r="AL58" s="73">
        <v>408</v>
      </c>
      <c r="AM58" s="74">
        <f t="shared" si="17"/>
        <v>2566</v>
      </c>
      <c r="AN58" s="18">
        <f t="shared" si="18"/>
        <v>0.17191080130377262</v>
      </c>
      <c r="AO58" s="69">
        <v>3332</v>
      </c>
      <c r="AP58" s="70">
        <f t="shared" si="19"/>
        <v>2998.8</v>
      </c>
      <c r="AQ58" s="70">
        <v>491</v>
      </c>
      <c r="AR58" s="71">
        <f t="shared" si="20"/>
        <v>2483</v>
      </c>
      <c r="AS58" s="16">
        <f t="shared" si="21"/>
        <v>0.17200213418700819</v>
      </c>
      <c r="AT58" s="72">
        <v>3332</v>
      </c>
      <c r="AU58" s="73">
        <f t="shared" si="22"/>
        <v>2998.8</v>
      </c>
      <c r="AV58" s="73">
        <v>491</v>
      </c>
      <c r="AW58" s="74">
        <f t="shared" si="23"/>
        <v>2483</v>
      </c>
      <c r="AX58" s="18">
        <f t="shared" si="24"/>
        <v>0.17200213418700819</v>
      </c>
      <c r="AY58" s="69">
        <v>0</v>
      </c>
      <c r="AZ58" s="70" t="str">
        <f t="shared" si="25"/>
        <v/>
      </c>
      <c r="BA58" s="70">
        <v>0</v>
      </c>
      <c r="BB58" s="71" t="str">
        <f t="shared" si="26"/>
        <v/>
      </c>
      <c r="BC58" s="16" t="str">
        <f t="shared" si="27"/>
        <v/>
      </c>
      <c r="BD58" s="72">
        <v>3554</v>
      </c>
      <c r="BE58" s="73">
        <f t="shared" si="28"/>
        <v>3198.6</v>
      </c>
      <c r="BF58" s="73">
        <v>325</v>
      </c>
      <c r="BG58" s="74">
        <f t="shared" si="29"/>
        <v>2649</v>
      </c>
      <c r="BH58" s="18">
        <f t="shared" si="30"/>
        <v>0.17182517351341209</v>
      </c>
    </row>
    <row r="59" spans="1:60" s="5" customFormat="1" ht="12.75" customHeight="1" thickBot="1">
      <c r="A59" s="43" t="s">
        <v>304</v>
      </c>
      <c r="B59" s="38" t="s">
        <v>143</v>
      </c>
      <c r="C59" s="200" t="s">
        <v>534</v>
      </c>
      <c r="D59" s="50" t="s">
        <v>537</v>
      </c>
      <c r="E59" s="2" t="s">
        <v>421</v>
      </c>
      <c r="F59" s="83">
        <v>4289</v>
      </c>
      <c r="G59" s="83">
        <v>3899</v>
      </c>
      <c r="H59" s="75">
        <v>2970</v>
      </c>
      <c r="I59" s="75">
        <v>0</v>
      </c>
      <c r="J59" s="97">
        <f t="shared" si="31"/>
        <v>2970</v>
      </c>
      <c r="K59" s="76">
        <v>0</v>
      </c>
      <c r="L59" s="77" t="str">
        <f t="shared" si="1"/>
        <v/>
      </c>
      <c r="M59" s="77">
        <v>0</v>
      </c>
      <c r="N59" s="78" t="str">
        <f t="shared" si="2"/>
        <v/>
      </c>
      <c r="O59" s="17" t="str">
        <f t="shared" si="3"/>
        <v/>
      </c>
      <c r="P59" s="79">
        <v>0</v>
      </c>
      <c r="Q59" s="80" t="str">
        <f t="shared" si="4"/>
        <v/>
      </c>
      <c r="R59" s="80">
        <v>0</v>
      </c>
      <c r="S59" s="81" t="str">
        <f t="shared" si="5"/>
        <v/>
      </c>
      <c r="T59" s="19" t="str">
        <f t="shared" si="6"/>
        <v/>
      </c>
      <c r="U59" s="76">
        <v>0</v>
      </c>
      <c r="V59" s="77" t="str">
        <f t="shared" si="7"/>
        <v/>
      </c>
      <c r="W59" s="77">
        <v>0</v>
      </c>
      <c r="X59" s="78" t="str">
        <f t="shared" si="8"/>
        <v/>
      </c>
      <c r="Y59" s="17" t="str">
        <f t="shared" si="9"/>
        <v/>
      </c>
      <c r="Z59" s="79">
        <v>0</v>
      </c>
      <c r="AA59" s="80" t="str">
        <f t="shared" si="10"/>
        <v/>
      </c>
      <c r="AB59" s="80">
        <v>0</v>
      </c>
      <c r="AC59" s="81" t="str">
        <f t="shared" si="11"/>
        <v/>
      </c>
      <c r="AD59" s="19" t="str">
        <f t="shared" si="12"/>
        <v/>
      </c>
      <c r="AE59" s="76">
        <v>0</v>
      </c>
      <c r="AF59" s="77" t="str">
        <f t="shared" si="13"/>
        <v/>
      </c>
      <c r="AG59" s="77">
        <v>0</v>
      </c>
      <c r="AH59" s="78" t="str">
        <f t="shared" si="14"/>
        <v/>
      </c>
      <c r="AI59" s="17" t="str">
        <f t="shared" si="15"/>
        <v/>
      </c>
      <c r="AJ59" s="79">
        <v>0</v>
      </c>
      <c r="AK59" s="80" t="str">
        <f t="shared" si="16"/>
        <v/>
      </c>
      <c r="AL59" s="80">
        <v>0</v>
      </c>
      <c r="AM59" s="81" t="str">
        <f t="shared" si="17"/>
        <v/>
      </c>
      <c r="AN59" s="19" t="str">
        <f t="shared" si="18"/>
        <v/>
      </c>
      <c r="AO59" s="76">
        <v>0</v>
      </c>
      <c r="AP59" s="77" t="str">
        <f t="shared" si="19"/>
        <v/>
      </c>
      <c r="AQ59" s="77">
        <v>0</v>
      </c>
      <c r="AR59" s="78" t="str">
        <f t="shared" si="20"/>
        <v/>
      </c>
      <c r="AS59" s="17" t="str">
        <f t="shared" si="21"/>
        <v/>
      </c>
      <c r="AT59" s="79">
        <v>0</v>
      </c>
      <c r="AU59" s="80" t="str">
        <f t="shared" si="22"/>
        <v/>
      </c>
      <c r="AV59" s="80">
        <v>0</v>
      </c>
      <c r="AW59" s="81" t="str">
        <f t="shared" si="23"/>
        <v/>
      </c>
      <c r="AX59" s="19" t="str">
        <f t="shared" si="24"/>
        <v/>
      </c>
      <c r="AY59" s="76">
        <v>0</v>
      </c>
      <c r="AZ59" s="77" t="str">
        <f t="shared" si="25"/>
        <v/>
      </c>
      <c r="BA59" s="77">
        <v>0</v>
      </c>
      <c r="BB59" s="78" t="str">
        <f t="shared" si="26"/>
        <v/>
      </c>
      <c r="BC59" s="17" t="str">
        <f t="shared" si="27"/>
        <v/>
      </c>
      <c r="BD59" s="79">
        <v>0</v>
      </c>
      <c r="BE59" s="80" t="str">
        <f t="shared" si="28"/>
        <v/>
      </c>
      <c r="BF59" s="80">
        <v>0</v>
      </c>
      <c r="BG59" s="81" t="str">
        <f t="shared" si="29"/>
        <v/>
      </c>
      <c r="BH59" s="19" t="str">
        <f t="shared" si="30"/>
        <v/>
      </c>
    </row>
    <row r="60" spans="1:60" s="5" customFormat="1" ht="12.75" customHeight="1">
      <c r="A60" s="177" t="s">
        <v>16</v>
      </c>
      <c r="B60" s="178" t="s">
        <v>143</v>
      </c>
      <c r="C60" s="206" t="s">
        <v>5</v>
      </c>
      <c r="D60" s="180">
        <v>3.57</v>
      </c>
      <c r="E60" s="181" t="s">
        <v>329</v>
      </c>
      <c r="F60" s="182">
        <v>4289</v>
      </c>
      <c r="G60" s="182">
        <v>0</v>
      </c>
      <c r="H60" s="185">
        <v>2940</v>
      </c>
      <c r="I60" s="185">
        <v>0</v>
      </c>
      <c r="J60" s="183">
        <f t="shared" si="31"/>
        <v>2940</v>
      </c>
      <c r="K60" s="186">
        <v>0</v>
      </c>
      <c r="L60" s="187" t="str">
        <f t="shared" si="1"/>
        <v/>
      </c>
      <c r="M60" s="187">
        <v>0</v>
      </c>
      <c r="N60" s="188" t="str">
        <f t="shared" si="2"/>
        <v/>
      </c>
      <c r="O60" s="189" t="str">
        <f t="shared" si="3"/>
        <v/>
      </c>
      <c r="P60" s="191">
        <v>0</v>
      </c>
      <c r="Q60" s="192" t="str">
        <f t="shared" si="4"/>
        <v/>
      </c>
      <c r="R60" s="192">
        <v>0</v>
      </c>
      <c r="S60" s="193" t="str">
        <f t="shared" si="5"/>
        <v/>
      </c>
      <c r="T60" s="194" t="str">
        <f t="shared" si="6"/>
        <v/>
      </c>
      <c r="U60" s="186">
        <v>0</v>
      </c>
      <c r="V60" s="187" t="str">
        <f t="shared" si="7"/>
        <v/>
      </c>
      <c r="W60" s="187">
        <v>0</v>
      </c>
      <c r="X60" s="188" t="str">
        <f t="shared" si="8"/>
        <v/>
      </c>
      <c r="Y60" s="189" t="str">
        <f t="shared" si="9"/>
        <v/>
      </c>
      <c r="Z60" s="191">
        <v>0</v>
      </c>
      <c r="AA60" s="192" t="str">
        <f t="shared" si="10"/>
        <v/>
      </c>
      <c r="AB60" s="192">
        <v>0</v>
      </c>
      <c r="AC60" s="193" t="str">
        <f t="shared" si="11"/>
        <v/>
      </c>
      <c r="AD60" s="194" t="str">
        <f t="shared" si="12"/>
        <v/>
      </c>
      <c r="AE60" s="186">
        <v>0</v>
      </c>
      <c r="AF60" s="187" t="str">
        <f t="shared" si="13"/>
        <v/>
      </c>
      <c r="AG60" s="187">
        <v>0</v>
      </c>
      <c r="AH60" s="188" t="str">
        <f t="shared" si="14"/>
        <v/>
      </c>
      <c r="AI60" s="189" t="str">
        <f t="shared" si="15"/>
        <v/>
      </c>
      <c r="AJ60" s="191">
        <v>0</v>
      </c>
      <c r="AK60" s="192" t="str">
        <f t="shared" si="16"/>
        <v/>
      </c>
      <c r="AL60" s="192">
        <v>0</v>
      </c>
      <c r="AM60" s="193" t="str">
        <f t="shared" si="17"/>
        <v/>
      </c>
      <c r="AN60" s="194" t="str">
        <f t="shared" si="18"/>
        <v/>
      </c>
      <c r="AO60" s="186">
        <v>0</v>
      </c>
      <c r="AP60" s="187" t="str">
        <f t="shared" si="19"/>
        <v/>
      </c>
      <c r="AQ60" s="187">
        <v>0</v>
      </c>
      <c r="AR60" s="188" t="str">
        <f t="shared" si="20"/>
        <v/>
      </c>
      <c r="AS60" s="189" t="str">
        <f t="shared" si="21"/>
        <v/>
      </c>
      <c r="AT60" s="191">
        <v>0</v>
      </c>
      <c r="AU60" s="192" t="str">
        <f t="shared" si="22"/>
        <v/>
      </c>
      <c r="AV60" s="192">
        <v>0</v>
      </c>
      <c r="AW60" s="193" t="str">
        <f t="shared" si="23"/>
        <v/>
      </c>
      <c r="AX60" s="194" t="str">
        <f t="shared" si="24"/>
        <v/>
      </c>
      <c r="AY60" s="186">
        <v>0</v>
      </c>
      <c r="AZ60" s="187" t="str">
        <f t="shared" si="25"/>
        <v/>
      </c>
      <c r="BA60" s="187">
        <v>0</v>
      </c>
      <c r="BB60" s="188" t="str">
        <f t="shared" si="26"/>
        <v/>
      </c>
      <c r="BC60" s="189" t="str">
        <f t="shared" si="27"/>
        <v/>
      </c>
      <c r="BD60" s="191">
        <v>0</v>
      </c>
      <c r="BE60" s="192" t="str">
        <f t="shared" si="28"/>
        <v/>
      </c>
      <c r="BF60" s="192">
        <v>0</v>
      </c>
      <c r="BG60" s="193" t="str">
        <f t="shared" si="29"/>
        <v/>
      </c>
      <c r="BH60" s="194" t="str">
        <f t="shared" si="30"/>
        <v/>
      </c>
    </row>
    <row r="61" spans="1:60" s="5" customFormat="1" ht="12.75" customHeight="1">
      <c r="A61" s="42" t="s">
        <v>22</v>
      </c>
      <c r="B61" s="39" t="s">
        <v>143</v>
      </c>
      <c r="C61" s="201" t="s">
        <v>517</v>
      </c>
      <c r="D61" s="49">
        <v>3.57</v>
      </c>
      <c r="E61" s="40" t="s">
        <v>422</v>
      </c>
      <c r="F61" s="82">
        <v>4949</v>
      </c>
      <c r="G61" s="82">
        <v>4499</v>
      </c>
      <c r="H61" s="163">
        <v>3394</v>
      </c>
      <c r="I61" s="163">
        <v>34</v>
      </c>
      <c r="J61" s="95">
        <f t="shared" si="31"/>
        <v>3360</v>
      </c>
      <c r="K61" s="69">
        <v>3332</v>
      </c>
      <c r="L61" s="70">
        <f t="shared" si="1"/>
        <v>2998.8</v>
      </c>
      <c r="M61" s="70">
        <v>866</v>
      </c>
      <c r="N61" s="71">
        <f t="shared" si="2"/>
        <v>2494</v>
      </c>
      <c r="O61" s="16">
        <f t="shared" si="3"/>
        <v>0.16833400026677342</v>
      </c>
      <c r="P61" s="72">
        <v>0</v>
      </c>
      <c r="Q61" s="73" t="str">
        <f t="shared" si="4"/>
        <v/>
      </c>
      <c r="R61" s="73">
        <v>0</v>
      </c>
      <c r="S61" s="74" t="str">
        <f t="shared" si="5"/>
        <v/>
      </c>
      <c r="T61" s="18" t="str">
        <f t="shared" si="6"/>
        <v/>
      </c>
      <c r="U61" s="69">
        <v>3332</v>
      </c>
      <c r="V61" s="70">
        <f t="shared" si="7"/>
        <v>2998.8</v>
      </c>
      <c r="W61" s="70">
        <v>866</v>
      </c>
      <c r="X61" s="71">
        <f t="shared" si="8"/>
        <v>2494</v>
      </c>
      <c r="Y61" s="16">
        <f t="shared" si="9"/>
        <v>0.16833400026677342</v>
      </c>
      <c r="Z61" s="72">
        <v>0</v>
      </c>
      <c r="AA61" s="73" t="str">
        <f t="shared" si="10"/>
        <v/>
      </c>
      <c r="AB61" s="73">
        <v>0</v>
      </c>
      <c r="AC61" s="74" t="str">
        <f t="shared" si="11"/>
        <v/>
      </c>
      <c r="AD61" s="18" t="str">
        <f t="shared" si="12"/>
        <v/>
      </c>
      <c r="AE61" s="69">
        <v>0</v>
      </c>
      <c r="AF61" s="70" t="str">
        <f t="shared" si="13"/>
        <v/>
      </c>
      <c r="AG61" s="70">
        <v>0</v>
      </c>
      <c r="AH61" s="71" t="str">
        <f t="shared" si="14"/>
        <v/>
      </c>
      <c r="AI61" s="16" t="str">
        <f t="shared" si="15"/>
        <v/>
      </c>
      <c r="AJ61" s="72">
        <v>0</v>
      </c>
      <c r="AK61" s="73" t="str">
        <f t="shared" si="16"/>
        <v/>
      </c>
      <c r="AL61" s="73">
        <v>0</v>
      </c>
      <c r="AM61" s="74" t="str">
        <f t="shared" si="17"/>
        <v/>
      </c>
      <c r="AN61" s="18" t="str">
        <f t="shared" si="18"/>
        <v/>
      </c>
      <c r="AO61" s="69">
        <v>0</v>
      </c>
      <c r="AP61" s="70" t="str">
        <f t="shared" si="19"/>
        <v/>
      </c>
      <c r="AQ61" s="70">
        <v>0</v>
      </c>
      <c r="AR61" s="71" t="str">
        <f t="shared" si="20"/>
        <v/>
      </c>
      <c r="AS61" s="16" t="str">
        <f t="shared" si="21"/>
        <v/>
      </c>
      <c r="AT61" s="72">
        <v>0</v>
      </c>
      <c r="AU61" s="73" t="str">
        <f t="shared" si="22"/>
        <v/>
      </c>
      <c r="AV61" s="73">
        <v>0</v>
      </c>
      <c r="AW61" s="74" t="str">
        <f t="shared" si="23"/>
        <v/>
      </c>
      <c r="AX61" s="18" t="str">
        <f t="shared" si="24"/>
        <v/>
      </c>
      <c r="AY61" s="69">
        <v>0</v>
      </c>
      <c r="AZ61" s="70" t="str">
        <f t="shared" si="25"/>
        <v/>
      </c>
      <c r="BA61" s="70">
        <v>0</v>
      </c>
      <c r="BB61" s="71" t="str">
        <f t="shared" si="26"/>
        <v/>
      </c>
      <c r="BC61" s="16" t="str">
        <f t="shared" si="27"/>
        <v/>
      </c>
      <c r="BD61" s="72">
        <v>0</v>
      </c>
      <c r="BE61" s="73" t="str">
        <f t="shared" si="28"/>
        <v/>
      </c>
      <c r="BF61" s="73">
        <v>0</v>
      </c>
      <c r="BG61" s="74" t="str">
        <f t="shared" si="29"/>
        <v/>
      </c>
      <c r="BH61" s="18" t="str">
        <f t="shared" si="30"/>
        <v/>
      </c>
    </row>
    <row r="62" spans="1:60" s="5" customFormat="1" ht="12.75" customHeight="1">
      <c r="A62" s="42" t="s">
        <v>350</v>
      </c>
      <c r="B62" s="39" t="s">
        <v>143</v>
      </c>
      <c r="C62" s="4" t="s">
        <v>371</v>
      </c>
      <c r="D62" s="49">
        <v>3.57</v>
      </c>
      <c r="E62" s="40" t="s">
        <v>422</v>
      </c>
      <c r="F62" s="82">
        <v>4729</v>
      </c>
      <c r="G62" s="82">
        <v>4299</v>
      </c>
      <c r="H62" s="163">
        <v>3279</v>
      </c>
      <c r="I62" s="163">
        <v>50</v>
      </c>
      <c r="J62" s="95">
        <f t="shared" si="31"/>
        <v>3229</v>
      </c>
      <c r="K62" s="69">
        <v>0</v>
      </c>
      <c r="L62" s="70" t="str">
        <f t="shared" si="1"/>
        <v/>
      </c>
      <c r="M62" s="70">
        <v>0</v>
      </c>
      <c r="N62" s="71" t="str">
        <f t="shared" si="2"/>
        <v/>
      </c>
      <c r="O62" s="16" t="str">
        <f t="shared" si="3"/>
        <v/>
      </c>
      <c r="P62" s="72">
        <v>0</v>
      </c>
      <c r="Q62" s="73" t="str">
        <f t="shared" si="4"/>
        <v/>
      </c>
      <c r="R62" s="73">
        <v>0</v>
      </c>
      <c r="S62" s="74" t="str">
        <f t="shared" si="5"/>
        <v/>
      </c>
      <c r="T62" s="18" t="str">
        <f t="shared" si="6"/>
        <v/>
      </c>
      <c r="U62" s="69">
        <v>0</v>
      </c>
      <c r="V62" s="70" t="str">
        <f t="shared" si="7"/>
        <v/>
      </c>
      <c r="W62" s="70">
        <v>0</v>
      </c>
      <c r="X62" s="71" t="str">
        <f t="shared" si="8"/>
        <v/>
      </c>
      <c r="Y62" s="16" t="str">
        <f t="shared" si="9"/>
        <v/>
      </c>
      <c r="Z62" s="72">
        <v>0</v>
      </c>
      <c r="AA62" s="73" t="str">
        <f t="shared" si="10"/>
        <v/>
      </c>
      <c r="AB62" s="73">
        <v>0</v>
      </c>
      <c r="AC62" s="74" t="str">
        <f t="shared" si="11"/>
        <v/>
      </c>
      <c r="AD62" s="18" t="str">
        <f t="shared" si="12"/>
        <v/>
      </c>
      <c r="AE62" s="69">
        <v>0</v>
      </c>
      <c r="AF62" s="70" t="str">
        <f t="shared" si="13"/>
        <v/>
      </c>
      <c r="AG62" s="70">
        <v>0</v>
      </c>
      <c r="AH62" s="71" t="str">
        <f t="shared" si="14"/>
        <v/>
      </c>
      <c r="AI62" s="16" t="str">
        <f t="shared" si="15"/>
        <v/>
      </c>
      <c r="AJ62" s="72" t="s">
        <v>136</v>
      </c>
      <c r="AK62" s="73" t="str">
        <f t="shared" si="16"/>
        <v/>
      </c>
      <c r="AL62" s="73">
        <v>0</v>
      </c>
      <c r="AM62" s="74" t="str">
        <f t="shared" si="17"/>
        <v/>
      </c>
      <c r="AN62" s="18" t="str">
        <f t="shared" si="18"/>
        <v/>
      </c>
      <c r="AO62" s="69">
        <v>3666</v>
      </c>
      <c r="AP62" s="70">
        <f t="shared" si="19"/>
        <v>3299.4</v>
      </c>
      <c r="AQ62" s="70">
        <v>470</v>
      </c>
      <c r="AR62" s="71">
        <f t="shared" si="20"/>
        <v>2759</v>
      </c>
      <c r="AS62" s="16">
        <f t="shared" si="21"/>
        <v>0.16378735527671701</v>
      </c>
      <c r="AT62" s="72">
        <v>3666</v>
      </c>
      <c r="AU62" s="73">
        <f t="shared" si="22"/>
        <v>3299.4</v>
      </c>
      <c r="AV62" s="73">
        <v>470</v>
      </c>
      <c r="AW62" s="74">
        <f t="shared" si="23"/>
        <v>2759</v>
      </c>
      <c r="AX62" s="18">
        <f t="shared" si="24"/>
        <v>0.16378735527671701</v>
      </c>
      <c r="AY62" s="69">
        <v>0</v>
      </c>
      <c r="AZ62" s="70" t="str">
        <f t="shared" si="25"/>
        <v/>
      </c>
      <c r="BA62" s="70">
        <v>0</v>
      </c>
      <c r="BB62" s="71" t="str">
        <f t="shared" si="26"/>
        <v/>
      </c>
      <c r="BC62" s="16" t="str">
        <f t="shared" si="27"/>
        <v/>
      </c>
      <c r="BD62" s="72">
        <v>3999</v>
      </c>
      <c r="BE62" s="73">
        <f t="shared" si="28"/>
        <v>3599.1</v>
      </c>
      <c r="BF62" s="73">
        <v>219</v>
      </c>
      <c r="BG62" s="74">
        <f t="shared" si="29"/>
        <v>3010</v>
      </c>
      <c r="BH62" s="18">
        <f t="shared" si="30"/>
        <v>0.16367980884109914</v>
      </c>
    </row>
    <row r="63" spans="1:60" s="5" customFormat="1" ht="12.75" customHeight="1">
      <c r="A63" s="42" t="s">
        <v>204</v>
      </c>
      <c r="B63" s="39" t="s">
        <v>143</v>
      </c>
      <c r="C63" s="201" t="s">
        <v>517</v>
      </c>
      <c r="D63" s="49">
        <v>3.57</v>
      </c>
      <c r="E63" s="40" t="s">
        <v>422</v>
      </c>
      <c r="F63" s="82">
        <v>5004</v>
      </c>
      <c r="G63" s="82">
        <v>4549</v>
      </c>
      <c r="H63" s="163">
        <v>3465</v>
      </c>
      <c r="I63" s="163">
        <v>67</v>
      </c>
      <c r="J63" s="95">
        <f t="shared" si="31"/>
        <v>3398</v>
      </c>
      <c r="K63" s="69">
        <v>3332</v>
      </c>
      <c r="L63" s="70">
        <f t="shared" si="1"/>
        <v>2998.8</v>
      </c>
      <c r="M63" s="70">
        <v>904</v>
      </c>
      <c r="N63" s="71">
        <f t="shared" si="2"/>
        <v>2494</v>
      </c>
      <c r="O63" s="16">
        <f t="shared" si="3"/>
        <v>0.16833400026677342</v>
      </c>
      <c r="P63" s="72">
        <v>0</v>
      </c>
      <c r="Q63" s="73" t="str">
        <f t="shared" si="4"/>
        <v/>
      </c>
      <c r="R63" s="73">
        <v>0</v>
      </c>
      <c r="S63" s="74" t="str">
        <f t="shared" si="5"/>
        <v/>
      </c>
      <c r="T63" s="18" t="str">
        <f t="shared" si="6"/>
        <v/>
      </c>
      <c r="U63" s="69">
        <v>3332</v>
      </c>
      <c r="V63" s="70">
        <f t="shared" si="7"/>
        <v>2998.8</v>
      </c>
      <c r="W63" s="70">
        <v>904</v>
      </c>
      <c r="X63" s="71">
        <f t="shared" si="8"/>
        <v>2494</v>
      </c>
      <c r="Y63" s="16">
        <f t="shared" si="9"/>
        <v>0.16833400026677342</v>
      </c>
      <c r="Z63" s="72">
        <v>0</v>
      </c>
      <c r="AA63" s="73" t="str">
        <f t="shared" si="10"/>
        <v/>
      </c>
      <c r="AB63" s="73">
        <v>0</v>
      </c>
      <c r="AC63" s="74" t="str">
        <f t="shared" si="11"/>
        <v/>
      </c>
      <c r="AD63" s="18" t="str">
        <f t="shared" si="12"/>
        <v/>
      </c>
      <c r="AE63" s="69">
        <v>0</v>
      </c>
      <c r="AF63" s="70" t="str">
        <f t="shared" si="13"/>
        <v/>
      </c>
      <c r="AG63" s="70">
        <v>0</v>
      </c>
      <c r="AH63" s="71" t="str">
        <f t="shared" si="14"/>
        <v/>
      </c>
      <c r="AI63" s="16" t="str">
        <f t="shared" si="15"/>
        <v/>
      </c>
      <c r="AJ63" s="72">
        <v>0</v>
      </c>
      <c r="AK63" s="73" t="str">
        <f t="shared" si="16"/>
        <v/>
      </c>
      <c r="AL63" s="73">
        <v>0</v>
      </c>
      <c r="AM63" s="74" t="str">
        <f t="shared" si="17"/>
        <v/>
      </c>
      <c r="AN63" s="18" t="str">
        <f t="shared" si="18"/>
        <v/>
      </c>
      <c r="AO63" s="69">
        <v>0</v>
      </c>
      <c r="AP63" s="70" t="str">
        <f t="shared" si="19"/>
        <v/>
      </c>
      <c r="AQ63" s="70">
        <v>0</v>
      </c>
      <c r="AR63" s="71" t="str">
        <f t="shared" si="20"/>
        <v/>
      </c>
      <c r="AS63" s="16" t="str">
        <f t="shared" si="21"/>
        <v/>
      </c>
      <c r="AT63" s="72">
        <v>0</v>
      </c>
      <c r="AU63" s="73" t="str">
        <f t="shared" si="22"/>
        <v/>
      </c>
      <c r="AV63" s="73">
        <v>0</v>
      </c>
      <c r="AW63" s="74" t="str">
        <f t="shared" si="23"/>
        <v/>
      </c>
      <c r="AX63" s="18" t="str">
        <f t="shared" si="24"/>
        <v/>
      </c>
      <c r="AY63" s="69">
        <v>0</v>
      </c>
      <c r="AZ63" s="70" t="str">
        <f t="shared" si="25"/>
        <v/>
      </c>
      <c r="BA63" s="70">
        <v>0</v>
      </c>
      <c r="BB63" s="71" t="str">
        <f t="shared" si="26"/>
        <v/>
      </c>
      <c r="BC63" s="16" t="str">
        <f t="shared" si="27"/>
        <v/>
      </c>
      <c r="BD63" s="72">
        <v>0</v>
      </c>
      <c r="BE63" s="73" t="str">
        <f t="shared" si="28"/>
        <v/>
      </c>
      <c r="BF63" s="73">
        <v>0</v>
      </c>
      <c r="BG63" s="74" t="str">
        <f t="shared" si="29"/>
        <v/>
      </c>
      <c r="BH63" s="18" t="str">
        <f t="shared" si="30"/>
        <v/>
      </c>
    </row>
    <row r="64" spans="1:60" s="5" customFormat="1" ht="12.75" customHeight="1">
      <c r="A64" s="42" t="s">
        <v>20</v>
      </c>
      <c r="B64" s="39" t="s">
        <v>143</v>
      </c>
      <c r="C64" s="201" t="s">
        <v>517</v>
      </c>
      <c r="D64" s="49">
        <v>3.57</v>
      </c>
      <c r="E64" s="40" t="s">
        <v>422</v>
      </c>
      <c r="F64" s="82">
        <v>4729</v>
      </c>
      <c r="G64" s="82">
        <v>4299</v>
      </c>
      <c r="H64" s="163">
        <v>3240</v>
      </c>
      <c r="I64" s="163">
        <v>29</v>
      </c>
      <c r="J64" s="95">
        <f t="shared" si="31"/>
        <v>3211</v>
      </c>
      <c r="K64" s="69">
        <v>3332</v>
      </c>
      <c r="L64" s="70">
        <f t="shared" si="1"/>
        <v>2998.8</v>
      </c>
      <c r="M64" s="70">
        <v>717</v>
      </c>
      <c r="N64" s="71">
        <f t="shared" si="2"/>
        <v>2494</v>
      </c>
      <c r="O64" s="16">
        <f t="shared" si="3"/>
        <v>0.16833400026677342</v>
      </c>
      <c r="P64" s="72">
        <v>0</v>
      </c>
      <c r="Q64" s="73" t="str">
        <f t="shared" si="4"/>
        <v/>
      </c>
      <c r="R64" s="73">
        <v>0</v>
      </c>
      <c r="S64" s="74" t="str">
        <f t="shared" si="5"/>
        <v/>
      </c>
      <c r="T64" s="18" t="str">
        <f t="shared" si="6"/>
        <v/>
      </c>
      <c r="U64" s="69">
        <v>3332</v>
      </c>
      <c r="V64" s="70">
        <f t="shared" si="7"/>
        <v>2998.8</v>
      </c>
      <c r="W64" s="70">
        <v>717</v>
      </c>
      <c r="X64" s="71">
        <f t="shared" si="8"/>
        <v>2494</v>
      </c>
      <c r="Y64" s="16">
        <f t="shared" si="9"/>
        <v>0.16833400026677342</v>
      </c>
      <c r="Z64" s="72">
        <v>0</v>
      </c>
      <c r="AA64" s="73" t="str">
        <f t="shared" si="10"/>
        <v/>
      </c>
      <c r="AB64" s="73">
        <v>0</v>
      </c>
      <c r="AC64" s="74" t="str">
        <f t="shared" si="11"/>
        <v/>
      </c>
      <c r="AD64" s="18" t="str">
        <f t="shared" si="12"/>
        <v/>
      </c>
      <c r="AE64" s="69">
        <v>0</v>
      </c>
      <c r="AF64" s="70" t="str">
        <f t="shared" si="13"/>
        <v/>
      </c>
      <c r="AG64" s="70">
        <v>0</v>
      </c>
      <c r="AH64" s="71" t="str">
        <f t="shared" si="14"/>
        <v/>
      </c>
      <c r="AI64" s="16" t="str">
        <f t="shared" si="15"/>
        <v/>
      </c>
      <c r="AJ64" s="72">
        <v>0</v>
      </c>
      <c r="AK64" s="73" t="str">
        <f t="shared" si="16"/>
        <v/>
      </c>
      <c r="AL64" s="73">
        <v>0</v>
      </c>
      <c r="AM64" s="74" t="str">
        <f t="shared" si="17"/>
        <v/>
      </c>
      <c r="AN64" s="18" t="str">
        <f t="shared" si="18"/>
        <v/>
      </c>
      <c r="AO64" s="69">
        <v>0</v>
      </c>
      <c r="AP64" s="70" t="str">
        <f t="shared" si="19"/>
        <v/>
      </c>
      <c r="AQ64" s="70">
        <v>0</v>
      </c>
      <c r="AR64" s="71" t="str">
        <f t="shared" si="20"/>
        <v/>
      </c>
      <c r="AS64" s="16" t="str">
        <f t="shared" si="21"/>
        <v/>
      </c>
      <c r="AT64" s="72">
        <v>0</v>
      </c>
      <c r="AU64" s="73" t="str">
        <f t="shared" si="22"/>
        <v/>
      </c>
      <c r="AV64" s="73">
        <v>0</v>
      </c>
      <c r="AW64" s="74" t="str">
        <f t="shared" si="23"/>
        <v/>
      </c>
      <c r="AX64" s="18" t="str">
        <f t="shared" si="24"/>
        <v/>
      </c>
      <c r="AY64" s="69">
        <v>0</v>
      </c>
      <c r="AZ64" s="70" t="str">
        <f t="shared" si="25"/>
        <v/>
      </c>
      <c r="BA64" s="70">
        <v>0</v>
      </c>
      <c r="BB64" s="71" t="str">
        <f t="shared" si="26"/>
        <v/>
      </c>
      <c r="BC64" s="16" t="str">
        <f t="shared" si="27"/>
        <v/>
      </c>
      <c r="BD64" s="72">
        <v>0</v>
      </c>
      <c r="BE64" s="73" t="str">
        <f t="shared" si="28"/>
        <v/>
      </c>
      <c r="BF64" s="73">
        <v>0</v>
      </c>
      <c r="BG64" s="74" t="str">
        <f t="shared" si="29"/>
        <v/>
      </c>
      <c r="BH64" s="18" t="str">
        <f t="shared" si="30"/>
        <v/>
      </c>
    </row>
    <row r="65" spans="1:60" s="5" customFormat="1" ht="12.75" customHeight="1">
      <c r="A65" s="42" t="s">
        <v>349</v>
      </c>
      <c r="B65" s="39" t="s">
        <v>143</v>
      </c>
      <c r="C65" s="4" t="s">
        <v>371</v>
      </c>
      <c r="D65" s="49">
        <v>3.57</v>
      </c>
      <c r="E65" s="40" t="s">
        <v>422</v>
      </c>
      <c r="F65" s="82">
        <v>4619</v>
      </c>
      <c r="G65" s="82">
        <v>4199</v>
      </c>
      <c r="H65" s="163">
        <v>3202</v>
      </c>
      <c r="I65" s="163">
        <v>50</v>
      </c>
      <c r="J65" s="95">
        <f t="shared" si="31"/>
        <v>3152</v>
      </c>
      <c r="K65" s="69">
        <v>0</v>
      </c>
      <c r="L65" s="70" t="str">
        <f t="shared" si="1"/>
        <v/>
      </c>
      <c r="M65" s="70">
        <v>0</v>
      </c>
      <c r="N65" s="71" t="str">
        <f t="shared" si="2"/>
        <v/>
      </c>
      <c r="O65" s="16" t="str">
        <f t="shared" si="3"/>
        <v/>
      </c>
      <c r="P65" s="72">
        <v>0</v>
      </c>
      <c r="Q65" s="73" t="str">
        <f t="shared" si="4"/>
        <v/>
      </c>
      <c r="R65" s="73">
        <v>0</v>
      </c>
      <c r="S65" s="74" t="str">
        <f t="shared" si="5"/>
        <v/>
      </c>
      <c r="T65" s="18" t="str">
        <f t="shared" si="6"/>
        <v/>
      </c>
      <c r="U65" s="69">
        <v>0</v>
      </c>
      <c r="V65" s="70" t="str">
        <f t="shared" si="7"/>
        <v/>
      </c>
      <c r="W65" s="70">
        <v>0</v>
      </c>
      <c r="X65" s="71" t="str">
        <f t="shared" si="8"/>
        <v/>
      </c>
      <c r="Y65" s="16" t="str">
        <f t="shared" si="9"/>
        <v/>
      </c>
      <c r="Z65" s="72">
        <v>0</v>
      </c>
      <c r="AA65" s="73" t="str">
        <f t="shared" si="10"/>
        <v/>
      </c>
      <c r="AB65" s="73">
        <v>0</v>
      </c>
      <c r="AC65" s="74" t="str">
        <f t="shared" si="11"/>
        <v/>
      </c>
      <c r="AD65" s="18" t="str">
        <f t="shared" si="12"/>
        <v/>
      </c>
      <c r="AE65" s="69">
        <v>0</v>
      </c>
      <c r="AF65" s="70" t="str">
        <f t="shared" si="13"/>
        <v/>
      </c>
      <c r="AG65" s="70">
        <v>0</v>
      </c>
      <c r="AH65" s="71" t="str">
        <f t="shared" si="14"/>
        <v/>
      </c>
      <c r="AI65" s="16" t="str">
        <f t="shared" si="15"/>
        <v/>
      </c>
      <c r="AJ65" s="72" t="s">
        <v>136</v>
      </c>
      <c r="AK65" s="73" t="str">
        <f t="shared" si="16"/>
        <v/>
      </c>
      <c r="AL65" s="73">
        <v>0</v>
      </c>
      <c r="AM65" s="74" t="str">
        <f t="shared" si="17"/>
        <v/>
      </c>
      <c r="AN65" s="18" t="str">
        <f t="shared" si="18"/>
        <v/>
      </c>
      <c r="AO65" s="69">
        <v>3666</v>
      </c>
      <c r="AP65" s="70">
        <f t="shared" si="19"/>
        <v>3299.4</v>
      </c>
      <c r="AQ65" s="70">
        <v>395</v>
      </c>
      <c r="AR65" s="71">
        <f t="shared" si="20"/>
        <v>2757</v>
      </c>
      <c r="AS65" s="16">
        <f t="shared" si="21"/>
        <v>0.16439352609565377</v>
      </c>
      <c r="AT65" s="72">
        <v>3666</v>
      </c>
      <c r="AU65" s="73">
        <f t="shared" si="22"/>
        <v>3299.4</v>
      </c>
      <c r="AV65" s="73">
        <v>395</v>
      </c>
      <c r="AW65" s="74">
        <f t="shared" si="23"/>
        <v>2757</v>
      </c>
      <c r="AX65" s="18">
        <f t="shared" si="24"/>
        <v>0.16439352609565377</v>
      </c>
      <c r="AY65" s="69">
        <v>0</v>
      </c>
      <c r="AZ65" s="70" t="str">
        <f t="shared" si="25"/>
        <v/>
      </c>
      <c r="BA65" s="70">
        <v>0</v>
      </c>
      <c r="BB65" s="71" t="str">
        <f t="shared" si="26"/>
        <v/>
      </c>
      <c r="BC65" s="16" t="str">
        <f t="shared" si="27"/>
        <v/>
      </c>
      <c r="BD65" s="72">
        <v>3888</v>
      </c>
      <c r="BE65" s="73">
        <f t="shared" si="28"/>
        <v>3499.2000000000003</v>
      </c>
      <c r="BF65" s="73">
        <v>228</v>
      </c>
      <c r="BG65" s="74">
        <f t="shared" si="29"/>
        <v>2924</v>
      </c>
      <c r="BH65" s="18">
        <f t="shared" si="30"/>
        <v>0.16438042981252865</v>
      </c>
    </row>
    <row r="66" spans="1:60" s="5" customFormat="1" ht="12.75" customHeight="1">
      <c r="A66" s="42" t="s">
        <v>346</v>
      </c>
      <c r="B66" s="39" t="s">
        <v>143</v>
      </c>
      <c r="C66" s="4" t="s">
        <v>371</v>
      </c>
      <c r="D66" s="49" t="s">
        <v>537</v>
      </c>
      <c r="E66" s="40" t="s">
        <v>329</v>
      </c>
      <c r="F66" s="82">
        <v>2529</v>
      </c>
      <c r="G66" s="82">
        <v>2299</v>
      </c>
      <c r="H66" s="163">
        <v>1761</v>
      </c>
      <c r="I66" s="163">
        <v>0</v>
      </c>
      <c r="J66" s="95">
        <f t="shared" si="31"/>
        <v>1761</v>
      </c>
      <c r="K66" s="69" t="s">
        <v>136</v>
      </c>
      <c r="L66" s="70" t="str">
        <f t="shared" si="1"/>
        <v/>
      </c>
      <c r="M66" s="70">
        <v>0</v>
      </c>
      <c r="N66" s="71" t="str">
        <f t="shared" si="2"/>
        <v/>
      </c>
      <c r="O66" s="16" t="str">
        <f t="shared" si="3"/>
        <v/>
      </c>
      <c r="P66" s="72">
        <v>0</v>
      </c>
      <c r="Q66" s="73" t="str">
        <f t="shared" si="4"/>
        <v/>
      </c>
      <c r="R66" s="73">
        <v>0</v>
      </c>
      <c r="S66" s="74" t="str">
        <f t="shared" si="5"/>
        <v/>
      </c>
      <c r="T66" s="18" t="str">
        <f t="shared" si="6"/>
        <v/>
      </c>
      <c r="U66" s="69">
        <v>0</v>
      </c>
      <c r="V66" s="70" t="str">
        <f t="shared" si="7"/>
        <v/>
      </c>
      <c r="W66" s="70">
        <v>0</v>
      </c>
      <c r="X66" s="71" t="str">
        <f t="shared" si="8"/>
        <v/>
      </c>
      <c r="Y66" s="16" t="str">
        <f t="shared" si="9"/>
        <v/>
      </c>
      <c r="Z66" s="72">
        <v>0</v>
      </c>
      <c r="AA66" s="73" t="str">
        <f t="shared" si="10"/>
        <v/>
      </c>
      <c r="AB66" s="73">
        <v>0</v>
      </c>
      <c r="AC66" s="74" t="str">
        <f t="shared" si="11"/>
        <v/>
      </c>
      <c r="AD66" s="18" t="str">
        <f t="shared" si="12"/>
        <v/>
      </c>
      <c r="AE66" s="69">
        <v>0</v>
      </c>
      <c r="AF66" s="70" t="str">
        <f t="shared" si="13"/>
        <v/>
      </c>
      <c r="AG66" s="70">
        <v>0</v>
      </c>
      <c r="AH66" s="71" t="str">
        <f t="shared" si="14"/>
        <v/>
      </c>
      <c r="AI66" s="16" t="str">
        <f t="shared" si="15"/>
        <v/>
      </c>
      <c r="AJ66" s="72">
        <v>2110</v>
      </c>
      <c r="AK66" s="73">
        <f t="shared" si="16"/>
        <v>1899</v>
      </c>
      <c r="AL66" s="73">
        <v>142</v>
      </c>
      <c r="AM66" s="74">
        <f t="shared" si="17"/>
        <v>1619</v>
      </c>
      <c r="AN66" s="18">
        <f t="shared" si="18"/>
        <v>0.14744602422327541</v>
      </c>
      <c r="AO66" s="69">
        <v>1888</v>
      </c>
      <c r="AP66" s="70">
        <f t="shared" si="19"/>
        <v>1699.2</v>
      </c>
      <c r="AQ66" s="70">
        <v>312</v>
      </c>
      <c r="AR66" s="71">
        <f t="shared" si="20"/>
        <v>1449</v>
      </c>
      <c r="AS66" s="16">
        <f t="shared" si="21"/>
        <v>0.14724576271186443</v>
      </c>
      <c r="AT66" s="72">
        <v>1888</v>
      </c>
      <c r="AU66" s="73">
        <f t="shared" si="22"/>
        <v>1699.2</v>
      </c>
      <c r="AV66" s="73">
        <v>312</v>
      </c>
      <c r="AW66" s="74">
        <f t="shared" si="23"/>
        <v>1449</v>
      </c>
      <c r="AX66" s="18">
        <f t="shared" si="24"/>
        <v>0.14724576271186443</v>
      </c>
      <c r="AY66" s="69">
        <v>0</v>
      </c>
      <c r="AZ66" s="70" t="str">
        <f t="shared" si="25"/>
        <v/>
      </c>
      <c r="BA66" s="70">
        <v>0</v>
      </c>
      <c r="BB66" s="71" t="str">
        <f t="shared" si="26"/>
        <v/>
      </c>
      <c r="BC66" s="16" t="str">
        <f t="shared" si="27"/>
        <v/>
      </c>
      <c r="BD66" s="72">
        <v>2221</v>
      </c>
      <c r="BE66" s="73">
        <f t="shared" si="28"/>
        <v>1998.9</v>
      </c>
      <c r="BF66" s="73">
        <v>57</v>
      </c>
      <c r="BG66" s="74">
        <f t="shared" si="29"/>
        <v>1704</v>
      </c>
      <c r="BH66" s="18">
        <f t="shared" si="30"/>
        <v>0.14753114212817053</v>
      </c>
    </row>
    <row r="67" spans="1:60" s="5" customFormat="1" ht="12.75" customHeight="1">
      <c r="A67" s="42" t="s">
        <v>343</v>
      </c>
      <c r="B67" s="39" t="s">
        <v>143</v>
      </c>
      <c r="C67" s="4" t="s">
        <v>371</v>
      </c>
      <c r="D67" s="49" t="s">
        <v>537</v>
      </c>
      <c r="E67" s="40" t="s">
        <v>423</v>
      </c>
      <c r="F67" s="82">
        <v>4289</v>
      </c>
      <c r="G67" s="82">
        <v>3899</v>
      </c>
      <c r="H67" s="163">
        <v>2974</v>
      </c>
      <c r="I67" s="163">
        <v>0</v>
      </c>
      <c r="J67" s="95">
        <f t="shared" si="31"/>
        <v>2974</v>
      </c>
      <c r="K67" s="69">
        <v>0</v>
      </c>
      <c r="L67" s="70" t="str">
        <f t="shared" si="1"/>
        <v/>
      </c>
      <c r="M67" s="70">
        <v>0</v>
      </c>
      <c r="N67" s="71" t="str">
        <f t="shared" si="2"/>
        <v/>
      </c>
      <c r="O67" s="16" t="str">
        <f t="shared" si="3"/>
        <v/>
      </c>
      <c r="P67" s="72">
        <v>0</v>
      </c>
      <c r="Q67" s="73" t="str">
        <f t="shared" si="4"/>
        <v/>
      </c>
      <c r="R67" s="73">
        <v>0</v>
      </c>
      <c r="S67" s="74" t="str">
        <f t="shared" si="5"/>
        <v/>
      </c>
      <c r="T67" s="18" t="str">
        <f t="shared" si="6"/>
        <v/>
      </c>
      <c r="U67" s="69">
        <v>3221</v>
      </c>
      <c r="V67" s="70">
        <f t="shared" si="7"/>
        <v>2898.9</v>
      </c>
      <c r="W67" s="70">
        <v>513</v>
      </c>
      <c r="X67" s="71">
        <f t="shared" si="8"/>
        <v>2461</v>
      </c>
      <c r="Y67" s="16">
        <f t="shared" si="9"/>
        <v>0.15105729759563974</v>
      </c>
      <c r="Z67" s="72">
        <v>0</v>
      </c>
      <c r="AA67" s="73" t="str">
        <f t="shared" si="10"/>
        <v/>
      </c>
      <c r="AB67" s="73">
        <v>0</v>
      </c>
      <c r="AC67" s="74" t="str">
        <f t="shared" si="11"/>
        <v/>
      </c>
      <c r="AD67" s="18" t="str">
        <f t="shared" si="12"/>
        <v/>
      </c>
      <c r="AE67" s="69">
        <v>0</v>
      </c>
      <c r="AF67" s="70" t="str">
        <f t="shared" si="13"/>
        <v/>
      </c>
      <c r="AG67" s="70">
        <v>0</v>
      </c>
      <c r="AH67" s="71" t="str">
        <f t="shared" si="14"/>
        <v/>
      </c>
      <c r="AI67" s="16" t="str">
        <f t="shared" si="15"/>
        <v/>
      </c>
      <c r="AJ67" s="72" t="s">
        <v>136</v>
      </c>
      <c r="AK67" s="73" t="str">
        <f t="shared" si="16"/>
        <v/>
      </c>
      <c r="AL67" s="73">
        <v>0</v>
      </c>
      <c r="AM67" s="74" t="str">
        <f t="shared" si="17"/>
        <v/>
      </c>
      <c r="AN67" s="18" t="str">
        <f t="shared" si="18"/>
        <v/>
      </c>
      <c r="AO67" s="69">
        <v>2999</v>
      </c>
      <c r="AP67" s="70">
        <f t="shared" si="19"/>
        <v>2699.1</v>
      </c>
      <c r="AQ67" s="70">
        <v>680</v>
      </c>
      <c r="AR67" s="71">
        <f t="shared" si="20"/>
        <v>2294</v>
      </c>
      <c r="AS67" s="16">
        <f t="shared" si="21"/>
        <v>0.1500870660590567</v>
      </c>
      <c r="AT67" s="72">
        <v>2999</v>
      </c>
      <c r="AU67" s="73">
        <f t="shared" si="22"/>
        <v>2699.1</v>
      </c>
      <c r="AV67" s="73">
        <v>680</v>
      </c>
      <c r="AW67" s="74">
        <f t="shared" si="23"/>
        <v>2294</v>
      </c>
      <c r="AX67" s="18">
        <f t="shared" si="24"/>
        <v>0.1500870660590567</v>
      </c>
      <c r="AY67" s="69">
        <v>0</v>
      </c>
      <c r="AZ67" s="70" t="str">
        <f t="shared" si="25"/>
        <v/>
      </c>
      <c r="BA67" s="70">
        <v>0</v>
      </c>
      <c r="BB67" s="71" t="str">
        <f t="shared" si="26"/>
        <v/>
      </c>
      <c r="BC67" s="16" t="str">
        <f t="shared" si="27"/>
        <v/>
      </c>
      <c r="BD67" s="72">
        <v>3332</v>
      </c>
      <c r="BE67" s="73">
        <f t="shared" si="28"/>
        <v>2998.8</v>
      </c>
      <c r="BF67" s="73">
        <v>428</v>
      </c>
      <c r="BG67" s="74">
        <f t="shared" si="29"/>
        <v>2546</v>
      </c>
      <c r="BH67" s="18">
        <f t="shared" si="30"/>
        <v>0.15099373082566364</v>
      </c>
    </row>
    <row r="68" spans="1:60" s="5" customFormat="1" ht="12.75" customHeight="1">
      <c r="A68" s="42" t="s">
        <v>342</v>
      </c>
      <c r="B68" s="39" t="s">
        <v>143</v>
      </c>
      <c r="C68" s="4" t="s">
        <v>371</v>
      </c>
      <c r="D68" s="49" t="s">
        <v>537</v>
      </c>
      <c r="E68" s="40" t="s">
        <v>423</v>
      </c>
      <c r="F68" s="82">
        <v>4179</v>
      </c>
      <c r="G68" s="82">
        <v>3799</v>
      </c>
      <c r="H68" s="163">
        <v>2898</v>
      </c>
      <c r="I68" s="163">
        <v>0</v>
      </c>
      <c r="J68" s="95">
        <f t="shared" si="31"/>
        <v>2898</v>
      </c>
      <c r="K68" s="69">
        <v>0</v>
      </c>
      <c r="L68" s="70" t="str">
        <f t="shared" si="1"/>
        <v/>
      </c>
      <c r="M68" s="70">
        <v>0</v>
      </c>
      <c r="N68" s="71" t="str">
        <f t="shared" si="2"/>
        <v/>
      </c>
      <c r="O68" s="16" t="str">
        <f t="shared" si="3"/>
        <v/>
      </c>
      <c r="P68" s="72">
        <v>0</v>
      </c>
      <c r="Q68" s="73" t="str">
        <f t="shared" si="4"/>
        <v/>
      </c>
      <c r="R68" s="73">
        <v>0</v>
      </c>
      <c r="S68" s="74" t="str">
        <f t="shared" si="5"/>
        <v/>
      </c>
      <c r="T68" s="18" t="str">
        <f t="shared" si="6"/>
        <v/>
      </c>
      <c r="U68" s="69">
        <v>3221</v>
      </c>
      <c r="V68" s="70">
        <f t="shared" si="7"/>
        <v>2898.9</v>
      </c>
      <c r="W68" s="70">
        <v>436</v>
      </c>
      <c r="X68" s="71">
        <f t="shared" si="8"/>
        <v>2462</v>
      </c>
      <c r="Y68" s="16">
        <f t="shared" si="9"/>
        <v>0.15071233916313087</v>
      </c>
      <c r="Z68" s="72">
        <v>0</v>
      </c>
      <c r="AA68" s="73" t="str">
        <f t="shared" si="10"/>
        <v/>
      </c>
      <c r="AB68" s="73">
        <v>0</v>
      </c>
      <c r="AC68" s="74" t="str">
        <f t="shared" si="11"/>
        <v/>
      </c>
      <c r="AD68" s="18" t="str">
        <f t="shared" si="12"/>
        <v/>
      </c>
      <c r="AE68" s="69">
        <v>0</v>
      </c>
      <c r="AF68" s="70" t="str">
        <f t="shared" si="13"/>
        <v/>
      </c>
      <c r="AG68" s="70">
        <v>0</v>
      </c>
      <c r="AH68" s="71" t="str">
        <f t="shared" si="14"/>
        <v/>
      </c>
      <c r="AI68" s="16" t="str">
        <f t="shared" si="15"/>
        <v/>
      </c>
      <c r="AJ68" s="72" t="s">
        <v>136</v>
      </c>
      <c r="AK68" s="73" t="str">
        <f t="shared" si="16"/>
        <v/>
      </c>
      <c r="AL68" s="73">
        <v>0</v>
      </c>
      <c r="AM68" s="74" t="str">
        <f t="shared" si="17"/>
        <v/>
      </c>
      <c r="AN68" s="18" t="str">
        <f t="shared" si="18"/>
        <v/>
      </c>
      <c r="AO68" s="69">
        <v>2999</v>
      </c>
      <c r="AP68" s="70">
        <f t="shared" si="19"/>
        <v>2699.1</v>
      </c>
      <c r="AQ68" s="70">
        <v>606</v>
      </c>
      <c r="AR68" s="71">
        <f t="shared" si="20"/>
        <v>2292</v>
      </c>
      <c r="AS68" s="16">
        <f t="shared" si="21"/>
        <v>0.15082805379570965</v>
      </c>
      <c r="AT68" s="72">
        <v>2999</v>
      </c>
      <c r="AU68" s="73">
        <f t="shared" si="22"/>
        <v>2699.1</v>
      </c>
      <c r="AV68" s="73">
        <v>606</v>
      </c>
      <c r="AW68" s="74">
        <f t="shared" si="23"/>
        <v>2292</v>
      </c>
      <c r="AX68" s="18">
        <f t="shared" si="24"/>
        <v>0.15082805379570965</v>
      </c>
      <c r="AY68" s="69">
        <v>0</v>
      </c>
      <c r="AZ68" s="70" t="str">
        <f t="shared" si="25"/>
        <v/>
      </c>
      <c r="BA68" s="70">
        <v>0</v>
      </c>
      <c r="BB68" s="71" t="str">
        <f t="shared" si="26"/>
        <v/>
      </c>
      <c r="BC68" s="16" t="str">
        <f t="shared" si="27"/>
        <v/>
      </c>
      <c r="BD68" s="72">
        <v>3332</v>
      </c>
      <c r="BE68" s="73">
        <f t="shared" si="28"/>
        <v>2998.8</v>
      </c>
      <c r="BF68" s="73">
        <v>352</v>
      </c>
      <c r="BG68" s="74">
        <f t="shared" si="29"/>
        <v>2546</v>
      </c>
      <c r="BH68" s="18">
        <f t="shared" si="30"/>
        <v>0.15099373082566364</v>
      </c>
    </row>
    <row r="69" spans="1:60" s="5" customFormat="1" ht="12.75" customHeight="1">
      <c r="A69" s="42" t="s">
        <v>348</v>
      </c>
      <c r="B69" s="39" t="s">
        <v>143</v>
      </c>
      <c r="C69" s="4" t="s">
        <v>371</v>
      </c>
      <c r="D69" s="49" t="s">
        <v>537</v>
      </c>
      <c r="E69" s="40" t="s">
        <v>518</v>
      </c>
      <c r="F69" s="82">
        <v>4509</v>
      </c>
      <c r="G69" s="82">
        <v>4099</v>
      </c>
      <c r="H69" s="163">
        <v>3126</v>
      </c>
      <c r="I69" s="163">
        <v>0</v>
      </c>
      <c r="J69" s="95">
        <f t="shared" si="31"/>
        <v>3126</v>
      </c>
      <c r="K69" s="69">
        <v>0</v>
      </c>
      <c r="L69" s="70" t="str">
        <f t="shared" si="1"/>
        <v/>
      </c>
      <c r="M69" s="70">
        <v>0</v>
      </c>
      <c r="N69" s="71" t="str">
        <f t="shared" si="2"/>
        <v/>
      </c>
      <c r="O69" s="16" t="str">
        <f t="shared" si="3"/>
        <v/>
      </c>
      <c r="P69" s="72">
        <v>0</v>
      </c>
      <c r="Q69" s="73" t="str">
        <f t="shared" si="4"/>
        <v/>
      </c>
      <c r="R69" s="73">
        <v>0</v>
      </c>
      <c r="S69" s="74" t="str">
        <f t="shared" si="5"/>
        <v/>
      </c>
      <c r="T69" s="18" t="str">
        <f t="shared" si="6"/>
        <v/>
      </c>
      <c r="U69" s="69">
        <v>0</v>
      </c>
      <c r="V69" s="70" t="str">
        <f t="shared" si="7"/>
        <v/>
      </c>
      <c r="W69" s="70">
        <v>0</v>
      </c>
      <c r="X69" s="71" t="str">
        <f t="shared" si="8"/>
        <v/>
      </c>
      <c r="Y69" s="16" t="str">
        <f t="shared" si="9"/>
        <v/>
      </c>
      <c r="Z69" s="72">
        <v>0</v>
      </c>
      <c r="AA69" s="73" t="str">
        <f t="shared" si="10"/>
        <v/>
      </c>
      <c r="AB69" s="73">
        <v>0</v>
      </c>
      <c r="AC69" s="74" t="str">
        <f t="shared" si="11"/>
        <v/>
      </c>
      <c r="AD69" s="18" t="str">
        <f t="shared" si="12"/>
        <v/>
      </c>
      <c r="AE69" s="69">
        <v>0</v>
      </c>
      <c r="AF69" s="70" t="str">
        <f t="shared" si="13"/>
        <v/>
      </c>
      <c r="AG69" s="70">
        <v>0</v>
      </c>
      <c r="AH69" s="71" t="str">
        <f t="shared" si="14"/>
        <v/>
      </c>
      <c r="AI69" s="16" t="str">
        <f t="shared" si="15"/>
        <v/>
      </c>
      <c r="AJ69" s="72" t="s">
        <v>136</v>
      </c>
      <c r="AK69" s="73" t="str">
        <f t="shared" si="16"/>
        <v/>
      </c>
      <c r="AL69" s="73">
        <v>0</v>
      </c>
      <c r="AM69" s="74" t="str">
        <f t="shared" si="17"/>
        <v/>
      </c>
      <c r="AN69" s="18" t="str">
        <f t="shared" si="18"/>
        <v/>
      </c>
      <c r="AO69" s="69">
        <v>3332</v>
      </c>
      <c r="AP69" s="70">
        <f t="shared" si="19"/>
        <v>2998.8</v>
      </c>
      <c r="AQ69" s="70">
        <v>580</v>
      </c>
      <c r="AR69" s="71">
        <f t="shared" si="20"/>
        <v>2546</v>
      </c>
      <c r="AS69" s="16">
        <f t="shared" si="21"/>
        <v>0.15099373082566364</v>
      </c>
      <c r="AT69" s="72">
        <v>3332</v>
      </c>
      <c r="AU69" s="73">
        <f t="shared" si="22"/>
        <v>2998.8</v>
      </c>
      <c r="AV69" s="73">
        <v>580</v>
      </c>
      <c r="AW69" s="74">
        <f t="shared" si="23"/>
        <v>2546</v>
      </c>
      <c r="AX69" s="18">
        <f t="shared" si="24"/>
        <v>0.15099373082566364</v>
      </c>
      <c r="AY69" s="69">
        <v>0</v>
      </c>
      <c r="AZ69" s="70" t="str">
        <f t="shared" si="25"/>
        <v/>
      </c>
      <c r="BA69" s="70">
        <v>0</v>
      </c>
      <c r="BB69" s="71" t="str">
        <f t="shared" si="26"/>
        <v/>
      </c>
      <c r="BC69" s="16" t="str">
        <f t="shared" si="27"/>
        <v/>
      </c>
      <c r="BD69" s="72">
        <v>3666</v>
      </c>
      <c r="BE69" s="73">
        <f t="shared" si="28"/>
        <v>3299.4</v>
      </c>
      <c r="BF69" s="73">
        <v>325</v>
      </c>
      <c r="BG69" s="74">
        <f t="shared" si="29"/>
        <v>2801</v>
      </c>
      <c r="BH69" s="18">
        <f t="shared" si="30"/>
        <v>0.1510577680790447</v>
      </c>
    </row>
    <row r="70" spans="1:60" s="5" customFormat="1" ht="12.75" customHeight="1">
      <c r="A70" s="42" t="s">
        <v>347</v>
      </c>
      <c r="B70" s="39" t="s">
        <v>143</v>
      </c>
      <c r="C70" s="4" t="s">
        <v>371</v>
      </c>
      <c r="D70" s="49" t="s">
        <v>537</v>
      </c>
      <c r="E70" s="40" t="s">
        <v>518</v>
      </c>
      <c r="F70" s="82">
        <v>4399</v>
      </c>
      <c r="G70" s="82">
        <v>3999</v>
      </c>
      <c r="H70" s="163">
        <v>3050</v>
      </c>
      <c r="I70" s="163">
        <v>0</v>
      </c>
      <c r="J70" s="95">
        <f t="shared" si="31"/>
        <v>3050</v>
      </c>
      <c r="K70" s="69">
        <v>0</v>
      </c>
      <c r="L70" s="70" t="str">
        <f t="shared" si="1"/>
        <v/>
      </c>
      <c r="M70" s="70">
        <v>0</v>
      </c>
      <c r="N70" s="71" t="str">
        <f t="shared" si="2"/>
        <v/>
      </c>
      <c r="O70" s="16" t="str">
        <f t="shared" si="3"/>
        <v/>
      </c>
      <c r="P70" s="72">
        <v>0</v>
      </c>
      <c r="Q70" s="73" t="str">
        <f t="shared" si="4"/>
        <v/>
      </c>
      <c r="R70" s="73">
        <v>0</v>
      </c>
      <c r="S70" s="74" t="str">
        <f t="shared" si="5"/>
        <v/>
      </c>
      <c r="T70" s="18" t="str">
        <f t="shared" si="6"/>
        <v/>
      </c>
      <c r="U70" s="69">
        <v>0</v>
      </c>
      <c r="V70" s="70" t="str">
        <f t="shared" si="7"/>
        <v/>
      </c>
      <c r="W70" s="70">
        <v>0</v>
      </c>
      <c r="X70" s="71" t="str">
        <f t="shared" si="8"/>
        <v/>
      </c>
      <c r="Y70" s="16" t="str">
        <f t="shared" si="9"/>
        <v/>
      </c>
      <c r="Z70" s="72">
        <v>0</v>
      </c>
      <c r="AA70" s="73" t="str">
        <f t="shared" si="10"/>
        <v/>
      </c>
      <c r="AB70" s="73">
        <v>0</v>
      </c>
      <c r="AC70" s="74" t="str">
        <f t="shared" si="11"/>
        <v/>
      </c>
      <c r="AD70" s="18" t="str">
        <f t="shared" si="12"/>
        <v/>
      </c>
      <c r="AE70" s="69">
        <v>0</v>
      </c>
      <c r="AF70" s="70" t="str">
        <f t="shared" si="13"/>
        <v/>
      </c>
      <c r="AG70" s="70">
        <v>0</v>
      </c>
      <c r="AH70" s="71" t="str">
        <f t="shared" si="14"/>
        <v/>
      </c>
      <c r="AI70" s="16" t="str">
        <f t="shared" si="15"/>
        <v/>
      </c>
      <c r="AJ70" s="72" t="s">
        <v>136</v>
      </c>
      <c r="AK70" s="73" t="str">
        <f t="shared" si="16"/>
        <v/>
      </c>
      <c r="AL70" s="73">
        <v>0</v>
      </c>
      <c r="AM70" s="74" t="str">
        <f t="shared" si="17"/>
        <v/>
      </c>
      <c r="AN70" s="18" t="str">
        <f t="shared" si="18"/>
        <v/>
      </c>
      <c r="AO70" s="69">
        <v>3332</v>
      </c>
      <c r="AP70" s="70">
        <f t="shared" si="19"/>
        <v>2998.8</v>
      </c>
      <c r="AQ70" s="70">
        <v>504</v>
      </c>
      <c r="AR70" s="71">
        <f t="shared" si="20"/>
        <v>2546</v>
      </c>
      <c r="AS70" s="16">
        <f t="shared" si="21"/>
        <v>0.15099373082566364</v>
      </c>
      <c r="AT70" s="72">
        <v>3332</v>
      </c>
      <c r="AU70" s="73">
        <f t="shared" si="22"/>
        <v>2998.8</v>
      </c>
      <c r="AV70" s="73">
        <v>504</v>
      </c>
      <c r="AW70" s="74">
        <f t="shared" si="23"/>
        <v>2546</v>
      </c>
      <c r="AX70" s="18">
        <f t="shared" si="24"/>
        <v>0.15099373082566364</v>
      </c>
      <c r="AY70" s="69">
        <v>0</v>
      </c>
      <c r="AZ70" s="70" t="str">
        <f t="shared" si="25"/>
        <v/>
      </c>
      <c r="BA70" s="70">
        <v>0</v>
      </c>
      <c r="BB70" s="71" t="str">
        <f t="shared" si="26"/>
        <v/>
      </c>
      <c r="BC70" s="16" t="str">
        <f t="shared" si="27"/>
        <v/>
      </c>
      <c r="BD70" s="72">
        <v>3554</v>
      </c>
      <c r="BE70" s="73">
        <f t="shared" si="28"/>
        <v>3198.6</v>
      </c>
      <c r="BF70" s="73">
        <v>334</v>
      </c>
      <c r="BG70" s="74">
        <f t="shared" si="29"/>
        <v>2716</v>
      </c>
      <c r="BH70" s="18">
        <f t="shared" si="30"/>
        <v>0.15087850934783967</v>
      </c>
    </row>
    <row r="71" spans="1:60" s="5" customFormat="1" ht="12.75" customHeight="1">
      <c r="A71" s="42" t="s">
        <v>322</v>
      </c>
      <c r="B71" s="39" t="s">
        <v>143</v>
      </c>
      <c r="C71" s="203" t="s">
        <v>6</v>
      </c>
      <c r="D71" s="49" t="s">
        <v>537</v>
      </c>
      <c r="E71" s="40" t="s">
        <v>323</v>
      </c>
      <c r="F71" s="82">
        <v>2419</v>
      </c>
      <c r="G71" s="82">
        <v>2199</v>
      </c>
      <c r="H71" s="163">
        <v>1785</v>
      </c>
      <c r="I71" s="163">
        <v>0</v>
      </c>
      <c r="J71" s="95">
        <f t="shared" si="31"/>
        <v>1785</v>
      </c>
      <c r="K71" s="69">
        <v>0</v>
      </c>
      <c r="L71" s="70" t="str">
        <f t="shared" si="1"/>
        <v/>
      </c>
      <c r="M71" s="70">
        <v>0</v>
      </c>
      <c r="N71" s="71" t="str">
        <f t="shared" si="2"/>
        <v/>
      </c>
      <c r="O71" s="16" t="str">
        <f t="shared" si="3"/>
        <v/>
      </c>
      <c r="P71" s="72">
        <v>0</v>
      </c>
      <c r="Q71" s="73" t="str">
        <f t="shared" si="4"/>
        <v/>
      </c>
      <c r="R71" s="73">
        <v>0</v>
      </c>
      <c r="S71" s="74" t="str">
        <f t="shared" si="5"/>
        <v/>
      </c>
      <c r="T71" s="18" t="str">
        <f t="shared" si="6"/>
        <v/>
      </c>
      <c r="U71" s="69">
        <v>2110</v>
      </c>
      <c r="V71" s="70">
        <f t="shared" si="7"/>
        <v>1899</v>
      </c>
      <c r="W71" s="70">
        <v>70</v>
      </c>
      <c r="X71" s="71">
        <f t="shared" si="8"/>
        <v>1715</v>
      </c>
      <c r="Y71" s="16">
        <f t="shared" si="9"/>
        <v>9.6893101632438125E-2</v>
      </c>
      <c r="Z71" s="72">
        <v>0</v>
      </c>
      <c r="AA71" s="73" t="str">
        <f t="shared" si="10"/>
        <v/>
      </c>
      <c r="AB71" s="73">
        <v>0</v>
      </c>
      <c r="AC71" s="74" t="str">
        <f t="shared" si="11"/>
        <v/>
      </c>
      <c r="AD71" s="18" t="str">
        <f t="shared" si="12"/>
        <v/>
      </c>
      <c r="AE71" s="69">
        <v>2110</v>
      </c>
      <c r="AF71" s="70">
        <f t="shared" si="13"/>
        <v>1899</v>
      </c>
      <c r="AG71" s="70">
        <v>70</v>
      </c>
      <c r="AH71" s="71">
        <f t="shared" si="14"/>
        <v>1715</v>
      </c>
      <c r="AI71" s="16">
        <f t="shared" si="15"/>
        <v>9.6893101632438125E-2</v>
      </c>
      <c r="AJ71" s="72">
        <v>1999</v>
      </c>
      <c r="AK71" s="73">
        <f t="shared" si="16"/>
        <v>1799.1000000000001</v>
      </c>
      <c r="AL71" s="73">
        <v>160</v>
      </c>
      <c r="AM71" s="74">
        <f t="shared" si="17"/>
        <v>1625</v>
      </c>
      <c r="AN71" s="18">
        <f t="shared" si="18"/>
        <v>9.6770607525985278E-2</v>
      </c>
      <c r="AO71" s="69">
        <v>1888</v>
      </c>
      <c r="AP71" s="70">
        <f t="shared" si="19"/>
        <v>1699.2</v>
      </c>
      <c r="AQ71" s="70">
        <v>250</v>
      </c>
      <c r="AR71" s="71">
        <f t="shared" si="20"/>
        <v>1535</v>
      </c>
      <c r="AS71" s="16">
        <f t="shared" si="21"/>
        <v>9.6633709981167631E-2</v>
      </c>
      <c r="AT71" s="72">
        <v>1888</v>
      </c>
      <c r="AU71" s="73">
        <f t="shared" si="22"/>
        <v>1699.2</v>
      </c>
      <c r="AV71" s="73">
        <v>255</v>
      </c>
      <c r="AW71" s="74">
        <f t="shared" si="23"/>
        <v>1530</v>
      </c>
      <c r="AX71" s="18">
        <f t="shared" si="24"/>
        <v>9.9576271186440704E-2</v>
      </c>
      <c r="AY71" s="69">
        <v>0</v>
      </c>
      <c r="AZ71" s="70" t="str">
        <f t="shared" si="25"/>
        <v/>
      </c>
      <c r="BA71" s="70">
        <v>0</v>
      </c>
      <c r="BB71" s="71" t="str">
        <f t="shared" si="26"/>
        <v/>
      </c>
      <c r="BC71" s="16" t="str">
        <f t="shared" si="27"/>
        <v/>
      </c>
      <c r="BD71" s="72">
        <v>2110</v>
      </c>
      <c r="BE71" s="73">
        <f t="shared" si="28"/>
        <v>1899</v>
      </c>
      <c r="BF71" s="73">
        <v>70</v>
      </c>
      <c r="BG71" s="74">
        <f t="shared" si="29"/>
        <v>1715</v>
      </c>
      <c r="BH71" s="18">
        <f t="shared" si="30"/>
        <v>9.6893101632438125E-2</v>
      </c>
    </row>
    <row r="72" spans="1:60" s="5" customFormat="1" ht="12.75" customHeight="1">
      <c r="A72" s="42" t="s">
        <v>137</v>
      </c>
      <c r="B72" s="39" t="s">
        <v>143</v>
      </c>
      <c r="C72" s="4"/>
      <c r="D72" s="49">
        <v>4.16</v>
      </c>
      <c r="E72" s="40" t="s">
        <v>424</v>
      </c>
      <c r="F72" s="82">
        <v>3409</v>
      </c>
      <c r="G72" s="82">
        <v>3099</v>
      </c>
      <c r="H72" s="163">
        <v>2334</v>
      </c>
      <c r="I72" s="163">
        <v>84</v>
      </c>
      <c r="J72" s="95">
        <f t="shared" ref="J72:J94" si="32">IFERROR(H72-I72,H72)</f>
        <v>2250</v>
      </c>
      <c r="K72" s="69">
        <v>0</v>
      </c>
      <c r="L72" s="70" t="str">
        <f t="shared" ref="L72:L135" si="33">IFERROR(IF(K72&gt;1,K72*0.9,""),"")</f>
        <v/>
      </c>
      <c r="M72" s="70">
        <v>0</v>
      </c>
      <c r="N72" s="71" t="str">
        <f t="shared" ref="N72:N135" si="34">IFERROR(IF(M72&gt;1,($J72-M72),""),"")</f>
        <v/>
      </c>
      <c r="O72" s="16" t="str">
        <f t="shared" ref="O72:O135" si="35">IFERROR(IF((IFERROR(IF(M72&gt;1,(L72-N72)/L72,""),(($G72*0.9)-N72)/($G72*0.9)))&gt;1%,IFERROR(IF(M72&gt;1,(L72-N72)/L72,""),(($G72*0.9)-N72)/($G72*0.9)),""),"")</f>
        <v/>
      </c>
      <c r="P72" s="72">
        <v>0</v>
      </c>
      <c r="Q72" s="73" t="str">
        <f t="shared" ref="Q72:Q135" si="36">IFERROR(IF(P72&gt;1,P72*0.9,""),"")</f>
        <v/>
      </c>
      <c r="R72" s="73">
        <v>0</v>
      </c>
      <c r="S72" s="74" t="str">
        <f t="shared" ref="S72:S135" si="37">IFERROR(IF(R72&gt;1,($J72-R72),""),"")</f>
        <v/>
      </c>
      <c r="T72" s="18" t="str">
        <f t="shared" ref="T72:T135" si="38">IFERROR(IF((IFERROR(IF(R72&gt;1,(Q72-S72)/Q72,""),(($G72*0.9)-S72)/($G72*0.9)))&gt;1%,IFERROR(IF(R72&gt;1,(Q72-S72)/Q72,""),(($G72*0.9)-S72)/($G72*0.9)),""),"")</f>
        <v/>
      </c>
      <c r="U72" s="69">
        <v>2332</v>
      </c>
      <c r="V72" s="70">
        <f t="shared" ref="V72:V135" si="39">IFERROR(IF(U72&gt;1,U72*0.9,""),"")</f>
        <v>2098.8000000000002</v>
      </c>
      <c r="W72" s="70">
        <v>553</v>
      </c>
      <c r="X72" s="71">
        <f t="shared" ref="X72:X135" si="40">IFERROR(IF(W72&gt;1,($J72-W72),""),"")</f>
        <v>1697</v>
      </c>
      <c r="Y72" s="16">
        <f t="shared" ref="Y72:Y135" si="41">IFERROR(IF((IFERROR(IF(W72&gt;1,(V72-X72)/V72,""),(($G72*0.9)-X72)/($G72*0.9)))&gt;1%,IFERROR(IF(W72&gt;1,(V72-X72)/V72,""),(($G72*0.9)-X72)/($G72*0.9)),""),"")</f>
        <v>0.1914427291785783</v>
      </c>
      <c r="Z72" s="72">
        <v>0</v>
      </c>
      <c r="AA72" s="73" t="str">
        <f t="shared" ref="AA72:AA135" si="42">IFERROR(IF(Z72&gt;1,Z72*0.9,""),"")</f>
        <v/>
      </c>
      <c r="AB72" s="73">
        <v>0</v>
      </c>
      <c r="AC72" s="74" t="str">
        <f t="shared" ref="AC72:AC135" si="43">IFERROR(IF(AB72&gt;1,($J72-AB72),""),"")</f>
        <v/>
      </c>
      <c r="AD72" s="18" t="str">
        <f t="shared" ref="AD72:AD135" si="44">IFERROR(IF((IFERROR(IF(AB72&gt;1,(AA72-AC72)/AA72,""),(($G72*0.9)-AC72)/($G72*0.9)))&gt;1%,IFERROR(IF(AB72&gt;1,(AA72-AC72)/AA72,""),(($G72*0.9)-AC72)/($G72*0.9)),""),"")</f>
        <v/>
      </c>
      <c r="AE72" s="69">
        <v>0</v>
      </c>
      <c r="AF72" s="70" t="str">
        <f t="shared" ref="AF72:AF135" si="45">IFERROR(IF(AE72&gt;1,AE72*0.9,""),"")</f>
        <v/>
      </c>
      <c r="AG72" s="70">
        <v>0</v>
      </c>
      <c r="AH72" s="71" t="str">
        <f t="shared" ref="AH72:AH135" si="46">IFERROR(IF(AG72&gt;1,($J72-AG72),""),"")</f>
        <v/>
      </c>
      <c r="AI72" s="16" t="str">
        <f t="shared" ref="AI72:AI135" si="47">IFERROR(IF((IFERROR(IF(AG72&gt;1,(AF72-AH72)/AF72,""),(($G72*0.9)-AH72)/($G72*0.9)))&gt;1%,IFERROR(IF(AG72&gt;1,(AF72-AH72)/AF72,""),(($G72*0.9)-AH72)/($G72*0.9)),""),"")</f>
        <v/>
      </c>
      <c r="AJ72" s="72">
        <v>2332</v>
      </c>
      <c r="AK72" s="73">
        <f t="shared" ref="AK72:AK135" si="48">IFERROR(IF(AJ72&gt;1,AJ72*0.9,""),"")</f>
        <v>2098.8000000000002</v>
      </c>
      <c r="AL72" s="73">
        <v>553</v>
      </c>
      <c r="AM72" s="74">
        <f t="shared" ref="AM72:AM135" si="49">IFERROR(IF(AL72&gt;1,($J72-AL72),""),"")</f>
        <v>1697</v>
      </c>
      <c r="AN72" s="18">
        <f t="shared" ref="AN72:AN135" si="50">IFERROR(IF((IFERROR(IF(AL72&gt;1,(AK72-AM72)/AK72,""),(($G72*0.9)-AM72)/($G72*0.9)))&gt;1%,IFERROR(IF(AL72&gt;1,(AK72-AM72)/AK72,""),(($G72*0.9)-AM72)/($G72*0.9)),""),"")</f>
        <v>0.1914427291785783</v>
      </c>
      <c r="AO72" s="69">
        <v>0</v>
      </c>
      <c r="AP72" s="70" t="str">
        <f t="shared" ref="AP72:AP135" si="51">IFERROR(IF(AO72&gt;1,AO72*0.9,""),"")</f>
        <v/>
      </c>
      <c r="AQ72" s="70">
        <v>0</v>
      </c>
      <c r="AR72" s="71" t="str">
        <f t="shared" ref="AR72:AR135" si="52">IFERROR(IF(AQ72&gt;1,($J72-AQ72),""),"")</f>
        <v/>
      </c>
      <c r="AS72" s="16" t="str">
        <f t="shared" ref="AS72:AS135" si="53">IFERROR(IF((IFERROR(IF(AQ72&gt;1,(AP72-AR72)/AP72,""),(($G72*0.9)-AR72)/($G72*0.9)))&gt;1%,IFERROR(IF(AQ72&gt;1,(AP72-AR72)/AP72,""),(($G72*0.9)-AR72)/($G72*0.9)),""),"")</f>
        <v/>
      </c>
      <c r="AT72" s="72">
        <v>2221</v>
      </c>
      <c r="AU72" s="73">
        <f t="shared" ref="AU72:AU135" si="54">IFERROR(IF(AT72&gt;1,AT72*0.9,""),"")</f>
        <v>1998.9</v>
      </c>
      <c r="AV72" s="73">
        <v>634</v>
      </c>
      <c r="AW72" s="74">
        <f t="shared" ref="AW72:AW135" si="55">IFERROR(IF(AV72&gt;1,($J72-AV72),""),"")</f>
        <v>1616</v>
      </c>
      <c r="AX72" s="18">
        <f t="shared" ref="AX72:AX135" si="56">IFERROR(IF((IFERROR(IF(AV72&gt;1,(AU72-AW72)/AU72,""),(($G72*0.9)-AW72)/($G72*0.9)))&gt;1%,IFERROR(IF(AV72&gt;1,(AU72-AW72)/AU72,""),(($G72*0.9)-AW72)/($G72*0.9)),""),"")</f>
        <v>0.19155535544549507</v>
      </c>
      <c r="AY72" s="69">
        <v>0</v>
      </c>
      <c r="AZ72" s="70" t="str">
        <f t="shared" ref="AZ72:AZ135" si="57">IFERROR(IF(AY72&gt;1,AY72*0.9,""),"")</f>
        <v/>
      </c>
      <c r="BA72" s="70">
        <v>0</v>
      </c>
      <c r="BB72" s="71" t="str">
        <f t="shared" ref="BB72:BB135" si="58">IFERROR(IF(BA72&gt;1,($J72-BA72),""),"")</f>
        <v/>
      </c>
      <c r="BC72" s="16" t="str">
        <f t="shared" ref="BC72:BC135" si="59">IFERROR(IF((IFERROR(IF(BA72&gt;1,(AZ72-BB72)/AZ72,""),(($G72*0.9)-BB72)/($G72*0.9)))&gt;1%,IFERROR(IF(BA72&gt;1,(AZ72-BB72)/AZ72,""),(($G72*0.9)-BB72)/($G72*0.9)),""),"")</f>
        <v/>
      </c>
      <c r="BD72" s="72">
        <v>2554</v>
      </c>
      <c r="BE72" s="73">
        <f t="shared" ref="BE72:BE135" si="60">IFERROR(IF(BD72&gt;1,BD72*0.9,""),"")</f>
        <v>2298.6</v>
      </c>
      <c r="BF72" s="73">
        <v>391</v>
      </c>
      <c r="BG72" s="74">
        <f t="shared" ref="BG72:BG135" si="61">IFERROR(IF(BF72&gt;1,($J72-BF72),""),"")</f>
        <v>1859</v>
      </c>
      <c r="BH72" s="18">
        <f t="shared" ref="BH72:BH135" si="62">IFERROR(IF((IFERROR(IF(BF72&gt;1,(BE72-BG72)/BE72,""),(($G72*0.9)-BG72)/($G72*0.9)))&gt;1%,IFERROR(IF(BF72&gt;1,(BE72-BG72)/BE72,""),(($G72*0.9)-BG72)/($G72*0.9)),""),"")</f>
        <v>0.19124684590620375</v>
      </c>
    </row>
    <row r="73" spans="1:60" s="5" customFormat="1" ht="12.75" customHeight="1">
      <c r="A73" s="42" t="s">
        <v>138</v>
      </c>
      <c r="B73" s="39" t="s">
        <v>143</v>
      </c>
      <c r="C73" s="4"/>
      <c r="D73" s="49">
        <v>4.16</v>
      </c>
      <c r="E73" s="40" t="s">
        <v>424</v>
      </c>
      <c r="F73" s="82">
        <v>3189</v>
      </c>
      <c r="G73" s="82">
        <v>2899</v>
      </c>
      <c r="H73" s="163">
        <v>2185</v>
      </c>
      <c r="I73" s="163">
        <v>79</v>
      </c>
      <c r="J73" s="95">
        <f t="shared" si="32"/>
        <v>2106</v>
      </c>
      <c r="K73" s="69">
        <v>0</v>
      </c>
      <c r="L73" s="70" t="str">
        <f t="shared" si="33"/>
        <v/>
      </c>
      <c r="M73" s="70">
        <v>0</v>
      </c>
      <c r="N73" s="71" t="str">
        <f t="shared" si="34"/>
        <v/>
      </c>
      <c r="O73" s="16" t="str">
        <f t="shared" si="35"/>
        <v/>
      </c>
      <c r="P73" s="72">
        <v>0</v>
      </c>
      <c r="Q73" s="73" t="str">
        <f t="shared" si="36"/>
        <v/>
      </c>
      <c r="R73" s="73">
        <v>0</v>
      </c>
      <c r="S73" s="74" t="str">
        <f t="shared" si="37"/>
        <v/>
      </c>
      <c r="T73" s="18" t="str">
        <f t="shared" si="38"/>
        <v/>
      </c>
      <c r="U73" s="69">
        <v>2332</v>
      </c>
      <c r="V73" s="70">
        <f t="shared" si="39"/>
        <v>2098.8000000000002</v>
      </c>
      <c r="W73" s="70">
        <v>408</v>
      </c>
      <c r="X73" s="71">
        <f t="shared" si="40"/>
        <v>1698</v>
      </c>
      <c r="Y73" s="16">
        <f t="shared" si="41"/>
        <v>0.19096626643796463</v>
      </c>
      <c r="Z73" s="72">
        <v>0</v>
      </c>
      <c r="AA73" s="73" t="str">
        <f t="shared" si="42"/>
        <v/>
      </c>
      <c r="AB73" s="73">
        <v>0</v>
      </c>
      <c r="AC73" s="74" t="str">
        <f t="shared" si="43"/>
        <v/>
      </c>
      <c r="AD73" s="18" t="str">
        <f t="shared" si="44"/>
        <v/>
      </c>
      <c r="AE73" s="69" t="s">
        <v>136</v>
      </c>
      <c r="AF73" s="70" t="str">
        <f t="shared" si="45"/>
        <v/>
      </c>
      <c r="AG73" s="70">
        <v>0</v>
      </c>
      <c r="AH73" s="71" t="str">
        <f t="shared" si="46"/>
        <v/>
      </c>
      <c r="AI73" s="16" t="str">
        <f t="shared" si="47"/>
        <v/>
      </c>
      <c r="AJ73" s="72">
        <v>2221</v>
      </c>
      <c r="AK73" s="73">
        <f t="shared" si="48"/>
        <v>1998.9</v>
      </c>
      <c r="AL73" s="73">
        <v>489</v>
      </c>
      <c r="AM73" s="74">
        <f t="shared" si="49"/>
        <v>1617</v>
      </c>
      <c r="AN73" s="18">
        <f t="shared" si="50"/>
        <v>0.19105508029416182</v>
      </c>
      <c r="AO73" s="69">
        <v>0</v>
      </c>
      <c r="AP73" s="70" t="str">
        <f t="shared" si="51"/>
        <v/>
      </c>
      <c r="AQ73" s="70">
        <v>0</v>
      </c>
      <c r="AR73" s="71" t="str">
        <f t="shared" si="52"/>
        <v/>
      </c>
      <c r="AS73" s="16" t="str">
        <f t="shared" si="53"/>
        <v/>
      </c>
      <c r="AT73" s="72">
        <v>2110</v>
      </c>
      <c r="AU73" s="73">
        <f t="shared" si="54"/>
        <v>1899</v>
      </c>
      <c r="AV73" s="73">
        <v>510</v>
      </c>
      <c r="AW73" s="74">
        <f t="shared" si="55"/>
        <v>1596</v>
      </c>
      <c r="AX73" s="18">
        <f t="shared" si="56"/>
        <v>0.15955766192733017</v>
      </c>
      <c r="AY73" s="69">
        <v>0</v>
      </c>
      <c r="AZ73" s="70" t="str">
        <f t="shared" si="57"/>
        <v/>
      </c>
      <c r="BA73" s="70">
        <v>0</v>
      </c>
      <c r="BB73" s="71" t="str">
        <f t="shared" si="58"/>
        <v/>
      </c>
      <c r="BC73" s="16" t="str">
        <f t="shared" si="59"/>
        <v/>
      </c>
      <c r="BD73" s="72">
        <v>2443</v>
      </c>
      <c r="BE73" s="73">
        <f t="shared" si="60"/>
        <v>2198.7000000000003</v>
      </c>
      <c r="BF73" s="73">
        <v>327</v>
      </c>
      <c r="BG73" s="74">
        <f t="shared" si="61"/>
        <v>1779</v>
      </c>
      <c r="BH73" s="18">
        <f t="shared" si="62"/>
        <v>0.19088552326374686</v>
      </c>
    </row>
    <row r="74" spans="1:60" s="5" customFormat="1" ht="12.75" customHeight="1">
      <c r="A74" s="42" t="s">
        <v>282</v>
      </c>
      <c r="B74" s="39" t="s">
        <v>143</v>
      </c>
      <c r="C74" s="4"/>
      <c r="D74" s="49">
        <v>4.16</v>
      </c>
      <c r="E74" s="40" t="s">
        <v>425</v>
      </c>
      <c r="F74" s="82">
        <v>4069</v>
      </c>
      <c r="G74" s="82">
        <v>3699</v>
      </c>
      <c r="H74" s="163">
        <v>2819</v>
      </c>
      <c r="I74" s="163">
        <v>56</v>
      </c>
      <c r="J74" s="95">
        <f t="shared" si="32"/>
        <v>2763</v>
      </c>
      <c r="K74" s="69">
        <v>0</v>
      </c>
      <c r="L74" s="70" t="str">
        <f t="shared" si="33"/>
        <v/>
      </c>
      <c r="M74" s="70">
        <v>0</v>
      </c>
      <c r="N74" s="71" t="str">
        <f t="shared" si="34"/>
        <v/>
      </c>
      <c r="O74" s="16" t="str">
        <f t="shared" si="35"/>
        <v/>
      </c>
      <c r="P74" s="72">
        <v>0</v>
      </c>
      <c r="Q74" s="73" t="str">
        <f t="shared" si="36"/>
        <v/>
      </c>
      <c r="R74" s="73">
        <v>0</v>
      </c>
      <c r="S74" s="74" t="str">
        <f t="shared" si="37"/>
        <v/>
      </c>
      <c r="T74" s="18" t="str">
        <f t="shared" si="38"/>
        <v/>
      </c>
      <c r="U74" s="69">
        <v>2888</v>
      </c>
      <c r="V74" s="70">
        <f t="shared" si="39"/>
        <v>2599.2000000000003</v>
      </c>
      <c r="W74" s="70">
        <v>601</v>
      </c>
      <c r="X74" s="71">
        <f t="shared" si="40"/>
        <v>2162</v>
      </c>
      <c r="Y74" s="16">
        <f t="shared" si="41"/>
        <v>0.16820560172360735</v>
      </c>
      <c r="Z74" s="72">
        <v>0</v>
      </c>
      <c r="AA74" s="73" t="str">
        <f t="shared" si="42"/>
        <v/>
      </c>
      <c r="AB74" s="73">
        <v>0</v>
      </c>
      <c r="AC74" s="74" t="str">
        <f t="shared" si="43"/>
        <v/>
      </c>
      <c r="AD74" s="18" t="str">
        <f t="shared" si="44"/>
        <v/>
      </c>
      <c r="AE74" s="69">
        <v>0</v>
      </c>
      <c r="AF74" s="70" t="str">
        <f t="shared" si="45"/>
        <v/>
      </c>
      <c r="AG74" s="70">
        <v>0</v>
      </c>
      <c r="AH74" s="71" t="str">
        <f t="shared" si="46"/>
        <v/>
      </c>
      <c r="AI74" s="16" t="str">
        <f t="shared" si="47"/>
        <v/>
      </c>
      <c r="AJ74" s="72">
        <v>2888</v>
      </c>
      <c r="AK74" s="73">
        <f t="shared" si="48"/>
        <v>2599.2000000000003</v>
      </c>
      <c r="AL74" s="73">
        <v>601</v>
      </c>
      <c r="AM74" s="74">
        <f t="shared" si="49"/>
        <v>2162</v>
      </c>
      <c r="AN74" s="18">
        <f t="shared" si="50"/>
        <v>0.16820560172360735</v>
      </c>
      <c r="AO74" s="69">
        <v>2666</v>
      </c>
      <c r="AP74" s="70">
        <f t="shared" si="51"/>
        <v>2399.4</v>
      </c>
      <c r="AQ74" s="70">
        <v>768</v>
      </c>
      <c r="AR74" s="71">
        <f t="shared" si="52"/>
        <v>1995</v>
      </c>
      <c r="AS74" s="16">
        <f t="shared" si="53"/>
        <v>0.1685421355338835</v>
      </c>
      <c r="AT74" s="72">
        <v>2666</v>
      </c>
      <c r="AU74" s="73">
        <f t="shared" si="54"/>
        <v>2399.4</v>
      </c>
      <c r="AV74" s="73">
        <v>768</v>
      </c>
      <c r="AW74" s="74">
        <f t="shared" si="55"/>
        <v>1995</v>
      </c>
      <c r="AX74" s="18">
        <f t="shared" si="56"/>
        <v>0.1685421355338835</v>
      </c>
      <c r="AY74" s="69">
        <v>0</v>
      </c>
      <c r="AZ74" s="70" t="str">
        <f t="shared" si="57"/>
        <v/>
      </c>
      <c r="BA74" s="70">
        <v>0</v>
      </c>
      <c r="BB74" s="71" t="str">
        <f t="shared" si="58"/>
        <v/>
      </c>
      <c r="BC74" s="16" t="str">
        <f t="shared" si="59"/>
        <v/>
      </c>
      <c r="BD74" s="72">
        <v>3110</v>
      </c>
      <c r="BE74" s="73">
        <f t="shared" si="60"/>
        <v>2799</v>
      </c>
      <c r="BF74" s="73">
        <v>435</v>
      </c>
      <c r="BG74" s="74">
        <f t="shared" si="61"/>
        <v>2328</v>
      </c>
      <c r="BH74" s="18">
        <f t="shared" si="62"/>
        <v>0.16827438370846731</v>
      </c>
    </row>
    <row r="75" spans="1:60" s="5" customFormat="1" ht="12.75" customHeight="1">
      <c r="A75" s="42" t="s">
        <v>283</v>
      </c>
      <c r="B75" s="39" t="s">
        <v>143</v>
      </c>
      <c r="C75" s="4"/>
      <c r="D75" s="49">
        <v>4.16</v>
      </c>
      <c r="E75" s="40" t="s">
        <v>425</v>
      </c>
      <c r="F75" s="82">
        <v>3849</v>
      </c>
      <c r="G75" s="82">
        <v>3499</v>
      </c>
      <c r="H75" s="163">
        <v>2668</v>
      </c>
      <c r="I75" s="163">
        <v>54</v>
      </c>
      <c r="J75" s="95">
        <f t="shared" si="32"/>
        <v>2614</v>
      </c>
      <c r="K75" s="69">
        <v>0</v>
      </c>
      <c r="L75" s="70" t="str">
        <f t="shared" si="33"/>
        <v/>
      </c>
      <c r="M75" s="70">
        <v>0</v>
      </c>
      <c r="N75" s="71" t="str">
        <f t="shared" si="34"/>
        <v/>
      </c>
      <c r="O75" s="16" t="str">
        <f t="shared" si="35"/>
        <v/>
      </c>
      <c r="P75" s="72">
        <v>0</v>
      </c>
      <c r="Q75" s="73" t="str">
        <f t="shared" si="36"/>
        <v/>
      </c>
      <c r="R75" s="73">
        <v>0</v>
      </c>
      <c r="S75" s="74" t="str">
        <f t="shared" si="37"/>
        <v/>
      </c>
      <c r="T75" s="18" t="str">
        <f t="shared" si="38"/>
        <v/>
      </c>
      <c r="U75" s="69">
        <v>2888</v>
      </c>
      <c r="V75" s="70">
        <f t="shared" si="39"/>
        <v>2599.2000000000003</v>
      </c>
      <c r="W75" s="70">
        <v>452</v>
      </c>
      <c r="X75" s="71">
        <f t="shared" si="40"/>
        <v>2162</v>
      </c>
      <c r="Y75" s="16">
        <f t="shared" si="41"/>
        <v>0.16820560172360735</v>
      </c>
      <c r="Z75" s="72">
        <v>0</v>
      </c>
      <c r="AA75" s="73" t="str">
        <f t="shared" si="42"/>
        <v/>
      </c>
      <c r="AB75" s="73">
        <v>0</v>
      </c>
      <c r="AC75" s="74" t="str">
        <f t="shared" si="43"/>
        <v/>
      </c>
      <c r="AD75" s="18" t="str">
        <f t="shared" si="44"/>
        <v/>
      </c>
      <c r="AE75" s="69">
        <v>0</v>
      </c>
      <c r="AF75" s="70" t="str">
        <f t="shared" si="45"/>
        <v/>
      </c>
      <c r="AG75" s="70">
        <v>0</v>
      </c>
      <c r="AH75" s="71" t="str">
        <f t="shared" si="46"/>
        <v/>
      </c>
      <c r="AI75" s="16" t="str">
        <f t="shared" si="47"/>
        <v/>
      </c>
      <c r="AJ75" s="72">
        <v>2777</v>
      </c>
      <c r="AK75" s="73">
        <f t="shared" si="48"/>
        <v>2499.3000000000002</v>
      </c>
      <c r="AL75" s="73">
        <v>535</v>
      </c>
      <c r="AM75" s="74">
        <f t="shared" si="49"/>
        <v>2079</v>
      </c>
      <c r="AN75" s="18">
        <f t="shared" si="50"/>
        <v>0.16816708678429967</v>
      </c>
      <c r="AO75" s="69">
        <v>2554</v>
      </c>
      <c r="AP75" s="70">
        <f t="shared" si="51"/>
        <v>2298.6</v>
      </c>
      <c r="AQ75" s="70">
        <v>702</v>
      </c>
      <c r="AR75" s="71">
        <f t="shared" si="52"/>
        <v>1912</v>
      </c>
      <c r="AS75" s="16">
        <f t="shared" si="53"/>
        <v>0.16818933263725744</v>
      </c>
      <c r="AT75" s="72">
        <v>2554</v>
      </c>
      <c r="AU75" s="73">
        <f t="shared" si="54"/>
        <v>2298.6</v>
      </c>
      <c r="AV75" s="73">
        <v>702</v>
      </c>
      <c r="AW75" s="74">
        <f t="shared" si="55"/>
        <v>1912</v>
      </c>
      <c r="AX75" s="18">
        <f t="shared" si="56"/>
        <v>0.16818933263725744</v>
      </c>
      <c r="AY75" s="69">
        <v>0</v>
      </c>
      <c r="AZ75" s="70" t="str">
        <f t="shared" si="57"/>
        <v/>
      </c>
      <c r="BA75" s="70">
        <v>0</v>
      </c>
      <c r="BB75" s="71" t="str">
        <f t="shared" si="58"/>
        <v/>
      </c>
      <c r="BC75" s="16" t="str">
        <f t="shared" si="59"/>
        <v/>
      </c>
      <c r="BD75" s="72">
        <v>2999</v>
      </c>
      <c r="BE75" s="73">
        <f t="shared" si="60"/>
        <v>2699.1</v>
      </c>
      <c r="BF75" s="73">
        <v>369</v>
      </c>
      <c r="BG75" s="74">
        <f t="shared" si="61"/>
        <v>2245</v>
      </c>
      <c r="BH75" s="18">
        <f t="shared" si="62"/>
        <v>0.16824126560705419</v>
      </c>
    </row>
    <row r="76" spans="1:60" s="5" customFormat="1" ht="12.75" customHeight="1">
      <c r="A76" s="42" t="s">
        <v>18</v>
      </c>
      <c r="B76" s="39" t="s">
        <v>143</v>
      </c>
      <c r="C76" s="201" t="s">
        <v>517</v>
      </c>
      <c r="D76" s="49">
        <v>4.54</v>
      </c>
      <c r="E76" s="40" t="s">
        <v>426</v>
      </c>
      <c r="F76" s="82">
        <v>4619</v>
      </c>
      <c r="G76" s="82">
        <v>4199</v>
      </c>
      <c r="H76" s="163">
        <v>3170</v>
      </c>
      <c r="I76" s="163">
        <v>117</v>
      </c>
      <c r="J76" s="95">
        <f t="shared" si="32"/>
        <v>3053</v>
      </c>
      <c r="K76" s="69">
        <v>2888</v>
      </c>
      <c r="L76" s="70">
        <f t="shared" si="33"/>
        <v>2599.2000000000003</v>
      </c>
      <c r="M76" s="70">
        <v>948</v>
      </c>
      <c r="N76" s="71">
        <f t="shared" si="34"/>
        <v>2105</v>
      </c>
      <c r="O76" s="16">
        <f t="shared" si="35"/>
        <v>0.19013542628501084</v>
      </c>
      <c r="P76" s="72">
        <v>0</v>
      </c>
      <c r="Q76" s="73" t="str">
        <f t="shared" si="36"/>
        <v/>
      </c>
      <c r="R76" s="73">
        <v>0</v>
      </c>
      <c r="S76" s="74" t="str">
        <f t="shared" si="37"/>
        <v/>
      </c>
      <c r="T76" s="18" t="str">
        <f t="shared" si="38"/>
        <v/>
      </c>
      <c r="U76" s="69">
        <v>2888</v>
      </c>
      <c r="V76" s="70">
        <f t="shared" si="39"/>
        <v>2599.2000000000003</v>
      </c>
      <c r="W76" s="70">
        <v>948</v>
      </c>
      <c r="X76" s="71">
        <f t="shared" si="40"/>
        <v>2105</v>
      </c>
      <c r="Y76" s="16">
        <f t="shared" si="41"/>
        <v>0.19013542628501084</v>
      </c>
      <c r="Z76" s="72">
        <v>0</v>
      </c>
      <c r="AA76" s="73" t="str">
        <f t="shared" si="42"/>
        <v/>
      </c>
      <c r="AB76" s="73">
        <v>0</v>
      </c>
      <c r="AC76" s="74" t="str">
        <f t="shared" si="43"/>
        <v/>
      </c>
      <c r="AD76" s="18" t="str">
        <f t="shared" si="44"/>
        <v/>
      </c>
      <c r="AE76" s="69">
        <v>0</v>
      </c>
      <c r="AF76" s="70" t="str">
        <f t="shared" si="45"/>
        <v/>
      </c>
      <c r="AG76" s="70">
        <v>0</v>
      </c>
      <c r="AH76" s="71" t="str">
        <f t="shared" si="46"/>
        <v/>
      </c>
      <c r="AI76" s="16" t="str">
        <f t="shared" si="47"/>
        <v/>
      </c>
      <c r="AJ76" s="72">
        <v>0</v>
      </c>
      <c r="AK76" s="73" t="str">
        <f t="shared" si="48"/>
        <v/>
      </c>
      <c r="AL76" s="73">
        <v>0</v>
      </c>
      <c r="AM76" s="74" t="str">
        <f t="shared" si="49"/>
        <v/>
      </c>
      <c r="AN76" s="18" t="str">
        <f t="shared" si="50"/>
        <v/>
      </c>
      <c r="AO76" s="69">
        <v>0</v>
      </c>
      <c r="AP76" s="70" t="str">
        <f t="shared" si="51"/>
        <v/>
      </c>
      <c r="AQ76" s="70">
        <v>0</v>
      </c>
      <c r="AR76" s="71" t="str">
        <f t="shared" si="52"/>
        <v/>
      </c>
      <c r="AS76" s="16" t="str">
        <f t="shared" si="53"/>
        <v/>
      </c>
      <c r="AT76" s="72">
        <v>0</v>
      </c>
      <c r="AU76" s="73" t="str">
        <f t="shared" si="54"/>
        <v/>
      </c>
      <c r="AV76" s="73">
        <v>0</v>
      </c>
      <c r="AW76" s="74" t="str">
        <f t="shared" si="55"/>
        <v/>
      </c>
      <c r="AX76" s="18" t="str">
        <f t="shared" si="56"/>
        <v/>
      </c>
      <c r="AY76" s="69">
        <v>0</v>
      </c>
      <c r="AZ76" s="70" t="str">
        <f t="shared" si="57"/>
        <v/>
      </c>
      <c r="BA76" s="70">
        <v>0</v>
      </c>
      <c r="BB76" s="71" t="str">
        <f t="shared" si="58"/>
        <v/>
      </c>
      <c r="BC76" s="16" t="str">
        <f t="shared" si="59"/>
        <v/>
      </c>
      <c r="BD76" s="72">
        <v>0</v>
      </c>
      <c r="BE76" s="73" t="str">
        <f t="shared" si="60"/>
        <v/>
      </c>
      <c r="BF76" s="73">
        <v>0</v>
      </c>
      <c r="BG76" s="74" t="str">
        <f t="shared" si="61"/>
        <v/>
      </c>
      <c r="BH76" s="18" t="str">
        <f t="shared" si="62"/>
        <v/>
      </c>
    </row>
    <row r="77" spans="1:60" s="5" customFormat="1" ht="12.75" customHeight="1">
      <c r="A77" s="42" t="s">
        <v>352</v>
      </c>
      <c r="B77" s="39" t="s">
        <v>143</v>
      </c>
      <c r="C77" s="4" t="s">
        <v>371</v>
      </c>
      <c r="D77" s="49">
        <v>4.54</v>
      </c>
      <c r="E77" s="40" t="s">
        <v>519</v>
      </c>
      <c r="F77" s="82">
        <v>4509</v>
      </c>
      <c r="G77" s="82">
        <v>4099</v>
      </c>
      <c r="H77" s="163">
        <v>3126</v>
      </c>
      <c r="I77" s="163">
        <v>117</v>
      </c>
      <c r="J77" s="95">
        <f t="shared" si="32"/>
        <v>3009</v>
      </c>
      <c r="K77" s="69">
        <v>0</v>
      </c>
      <c r="L77" s="70" t="str">
        <f t="shared" si="33"/>
        <v/>
      </c>
      <c r="M77" s="70">
        <v>0</v>
      </c>
      <c r="N77" s="71" t="str">
        <f t="shared" si="34"/>
        <v/>
      </c>
      <c r="O77" s="16" t="str">
        <f t="shared" si="35"/>
        <v/>
      </c>
      <c r="P77" s="72">
        <v>0</v>
      </c>
      <c r="Q77" s="73" t="str">
        <f t="shared" si="36"/>
        <v/>
      </c>
      <c r="R77" s="73">
        <v>0</v>
      </c>
      <c r="S77" s="74" t="str">
        <f t="shared" si="37"/>
        <v/>
      </c>
      <c r="T77" s="18" t="str">
        <f t="shared" si="38"/>
        <v/>
      </c>
      <c r="U77" s="69">
        <v>0</v>
      </c>
      <c r="V77" s="70" t="str">
        <f t="shared" si="39"/>
        <v/>
      </c>
      <c r="W77" s="70">
        <v>0</v>
      </c>
      <c r="X77" s="71" t="str">
        <f t="shared" si="40"/>
        <v/>
      </c>
      <c r="Y77" s="16" t="str">
        <f t="shared" si="41"/>
        <v/>
      </c>
      <c r="Z77" s="72">
        <v>0</v>
      </c>
      <c r="AA77" s="73" t="str">
        <f t="shared" si="42"/>
        <v/>
      </c>
      <c r="AB77" s="73">
        <v>0</v>
      </c>
      <c r="AC77" s="74" t="str">
        <f t="shared" si="43"/>
        <v/>
      </c>
      <c r="AD77" s="18" t="str">
        <f t="shared" si="44"/>
        <v/>
      </c>
      <c r="AE77" s="69">
        <v>0</v>
      </c>
      <c r="AF77" s="70" t="str">
        <f t="shared" si="45"/>
        <v/>
      </c>
      <c r="AG77" s="70">
        <v>0</v>
      </c>
      <c r="AH77" s="71" t="str">
        <f t="shared" si="46"/>
        <v/>
      </c>
      <c r="AI77" s="16" t="str">
        <f t="shared" si="47"/>
        <v/>
      </c>
      <c r="AJ77" s="72">
        <v>3443</v>
      </c>
      <c r="AK77" s="73">
        <f t="shared" si="48"/>
        <v>3098.7000000000003</v>
      </c>
      <c r="AL77" s="73">
        <v>476</v>
      </c>
      <c r="AM77" s="74">
        <f t="shared" si="49"/>
        <v>2533</v>
      </c>
      <c r="AN77" s="18">
        <f t="shared" si="50"/>
        <v>0.18256042856681842</v>
      </c>
      <c r="AO77" s="69">
        <v>3332</v>
      </c>
      <c r="AP77" s="70">
        <f t="shared" si="51"/>
        <v>2998.8</v>
      </c>
      <c r="AQ77" s="70">
        <v>558</v>
      </c>
      <c r="AR77" s="71">
        <f t="shared" si="52"/>
        <v>2451</v>
      </c>
      <c r="AS77" s="16">
        <f t="shared" si="53"/>
        <v>0.18267306922769114</v>
      </c>
      <c r="AT77" s="72">
        <v>3332</v>
      </c>
      <c r="AU77" s="73">
        <f t="shared" si="54"/>
        <v>2998.8</v>
      </c>
      <c r="AV77" s="73">
        <v>558</v>
      </c>
      <c r="AW77" s="74">
        <f t="shared" si="55"/>
        <v>2451</v>
      </c>
      <c r="AX77" s="18">
        <f t="shared" si="56"/>
        <v>0.18267306922769114</v>
      </c>
      <c r="AY77" s="69">
        <v>0</v>
      </c>
      <c r="AZ77" s="70" t="str">
        <f t="shared" si="57"/>
        <v/>
      </c>
      <c r="BA77" s="70">
        <v>0</v>
      </c>
      <c r="BB77" s="71" t="str">
        <f t="shared" si="58"/>
        <v/>
      </c>
      <c r="BC77" s="16" t="str">
        <f t="shared" si="59"/>
        <v/>
      </c>
      <c r="BD77" s="72">
        <v>3666</v>
      </c>
      <c r="BE77" s="73">
        <f t="shared" si="60"/>
        <v>3299.4</v>
      </c>
      <c r="BF77" s="73">
        <v>312</v>
      </c>
      <c r="BG77" s="74">
        <f t="shared" si="61"/>
        <v>2697</v>
      </c>
      <c r="BH77" s="18">
        <f t="shared" si="62"/>
        <v>0.18257865066375706</v>
      </c>
    </row>
    <row r="78" spans="1:60" s="5" customFormat="1" ht="12.75" customHeight="1">
      <c r="A78" s="42" t="s">
        <v>17</v>
      </c>
      <c r="B78" s="39" t="s">
        <v>143</v>
      </c>
      <c r="C78" s="201" t="s">
        <v>517</v>
      </c>
      <c r="D78" s="49">
        <v>4.54</v>
      </c>
      <c r="E78" s="40" t="s">
        <v>426</v>
      </c>
      <c r="F78" s="82">
        <v>4399</v>
      </c>
      <c r="G78" s="82">
        <v>3999</v>
      </c>
      <c r="H78" s="163">
        <v>3017</v>
      </c>
      <c r="I78" s="163">
        <v>110</v>
      </c>
      <c r="J78" s="95">
        <f t="shared" si="32"/>
        <v>2907</v>
      </c>
      <c r="K78" s="69">
        <v>2888</v>
      </c>
      <c r="L78" s="70">
        <f t="shared" si="33"/>
        <v>2599.2000000000003</v>
      </c>
      <c r="M78" s="70">
        <v>803</v>
      </c>
      <c r="N78" s="71">
        <f t="shared" si="34"/>
        <v>2104</v>
      </c>
      <c r="O78" s="16">
        <f t="shared" si="35"/>
        <v>0.19052016004924602</v>
      </c>
      <c r="P78" s="72">
        <v>0</v>
      </c>
      <c r="Q78" s="73" t="str">
        <f t="shared" si="36"/>
        <v/>
      </c>
      <c r="R78" s="73">
        <v>0</v>
      </c>
      <c r="S78" s="74" t="str">
        <f t="shared" si="37"/>
        <v/>
      </c>
      <c r="T78" s="18" t="str">
        <f t="shared" si="38"/>
        <v/>
      </c>
      <c r="U78" s="69">
        <v>2888</v>
      </c>
      <c r="V78" s="70">
        <f t="shared" si="39"/>
        <v>2599.2000000000003</v>
      </c>
      <c r="W78" s="70">
        <v>803</v>
      </c>
      <c r="X78" s="71">
        <f t="shared" si="40"/>
        <v>2104</v>
      </c>
      <c r="Y78" s="16">
        <f t="shared" si="41"/>
        <v>0.19052016004924602</v>
      </c>
      <c r="Z78" s="72">
        <v>0</v>
      </c>
      <c r="AA78" s="73" t="str">
        <f t="shared" si="42"/>
        <v/>
      </c>
      <c r="AB78" s="73">
        <v>0</v>
      </c>
      <c r="AC78" s="74" t="str">
        <f t="shared" si="43"/>
        <v/>
      </c>
      <c r="AD78" s="18" t="str">
        <f t="shared" si="44"/>
        <v/>
      </c>
      <c r="AE78" s="69">
        <v>0</v>
      </c>
      <c r="AF78" s="70" t="str">
        <f t="shared" si="45"/>
        <v/>
      </c>
      <c r="AG78" s="70">
        <v>0</v>
      </c>
      <c r="AH78" s="71" t="str">
        <f t="shared" si="46"/>
        <v/>
      </c>
      <c r="AI78" s="16" t="str">
        <f t="shared" si="47"/>
        <v/>
      </c>
      <c r="AJ78" s="72">
        <v>0</v>
      </c>
      <c r="AK78" s="73" t="str">
        <f t="shared" si="48"/>
        <v/>
      </c>
      <c r="AL78" s="73">
        <v>0</v>
      </c>
      <c r="AM78" s="74" t="str">
        <f t="shared" si="49"/>
        <v/>
      </c>
      <c r="AN78" s="18" t="str">
        <f t="shared" si="50"/>
        <v/>
      </c>
      <c r="AO78" s="69">
        <v>0</v>
      </c>
      <c r="AP78" s="70" t="str">
        <f t="shared" si="51"/>
        <v/>
      </c>
      <c r="AQ78" s="70">
        <v>0</v>
      </c>
      <c r="AR78" s="71" t="str">
        <f t="shared" si="52"/>
        <v/>
      </c>
      <c r="AS78" s="16" t="str">
        <f t="shared" si="53"/>
        <v/>
      </c>
      <c r="AT78" s="72">
        <v>0</v>
      </c>
      <c r="AU78" s="73" t="str">
        <f t="shared" si="54"/>
        <v/>
      </c>
      <c r="AV78" s="73">
        <v>0</v>
      </c>
      <c r="AW78" s="74" t="str">
        <f t="shared" si="55"/>
        <v/>
      </c>
      <c r="AX78" s="18" t="str">
        <f t="shared" si="56"/>
        <v/>
      </c>
      <c r="AY78" s="69">
        <v>0</v>
      </c>
      <c r="AZ78" s="70" t="str">
        <f t="shared" si="57"/>
        <v/>
      </c>
      <c r="BA78" s="70">
        <v>0</v>
      </c>
      <c r="BB78" s="71" t="str">
        <f t="shared" si="58"/>
        <v/>
      </c>
      <c r="BC78" s="16" t="str">
        <f t="shared" si="59"/>
        <v/>
      </c>
      <c r="BD78" s="72">
        <v>0</v>
      </c>
      <c r="BE78" s="73" t="str">
        <f t="shared" si="60"/>
        <v/>
      </c>
      <c r="BF78" s="73">
        <v>0</v>
      </c>
      <c r="BG78" s="74" t="str">
        <f t="shared" si="61"/>
        <v/>
      </c>
      <c r="BH78" s="18" t="str">
        <f t="shared" si="62"/>
        <v/>
      </c>
    </row>
    <row r="79" spans="1:60" s="5" customFormat="1" ht="12.75" customHeight="1">
      <c r="A79" s="42" t="s">
        <v>351</v>
      </c>
      <c r="B79" s="39" t="s">
        <v>143</v>
      </c>
      <c r="C79" s="4" t="s">
        <v>371</v>
      </c>
      <c r="D79" s="49">
        <v>4.54</v>
      </c>
      <c r="E79" s="40" t="s">
        <v>519</v>
      </c>
      <c r="F79" s="82">
        <v>4399</v>
      </c>
      <c r="G79" s="82">
        <v>3999</v>
      </c>
      <c r="H79" s="163">
        <v>3050</v>
      </c>
      <c r="I79" s="163">
        <v>110</v>
      </c>
      <c r="J79" s="95">
        <f t="shared" si="32"/>
        <v>2940</v>
      </c>
      <c r="K79" s="69">
        <v>0</v>
      </c>
      <c r="L79" s="70" t="str">
        <f t="shared" si="33"/>
        <v/>
      </c>
      <c r="M79" s="70">
        <v>0</v>
      </c>
      <c r="N79" s="71" t="str">
        <f t="shared" si="34"/>
        <v/>
      </c>
      <c r="O79" s="16" t="str">
        <f t="shared" si="35"/>
        <v/>
      </c>
      <c r="P79" s="72">
        <v>0</v>
      </c>
      <c r="Q79" s="73" t="str">
        <f t="shared" si="36"/>
        <v/>
      </c>
      <c r="R79" s="73">
        <v>0</v>
      </c>
      <c r="S79" s="74" t="str">
        <f t="shared" si="37"/>
        <v/>
      </c>
      <c r="T79" s="18" t="str">
        <f t="shared" si="38"/>
        <v/>
      </c>
      <c r="U79" s="69">
        <v>0</v>
      </c>
      <c r="V79" s="70" t="str">
        <f t="shared" si="39"/>
        <v/>
      </c>
      <c r="W79" s="70">
        <v>0</v>
      </c>
      <c r="X79" s="71" t="str">
        <f t="shared" si="40"/>
        <v/>
      </c>
      <c r="Y79" s="16" t="str">
        <f t="shared" si="41"/>
        <v/>
      </c>
      <c r="Z79" s="72">
        <v>0</v>
      </c>
      <c r="AA79" s="73" t="str">
        <f t="shared" si="42"/>
        <v/>
      </c>
      <c r="AB79" s="73">
        <v>0</v>
      </c>
      <c r="AC79" s="74" t="str">
        <f t="shared" si="43"/>
        <v/>
      </c>
      <c r="AD79" s="18" t="str">
        <f t="shared" si="44"/>
        <v/>
      </c>
      <c r="AE79" s="69">
        <v>0</v>
      </c>
      <c r="AF79" s="70" t="str">
        <f t="shared" si="45"/>
        <v/>
      </c>
      <c r="AG79" s="70">
        <v>0</v>
      </c>
      <c r="AH79" s="71" t="str">
        <f t="shared" si="46"/>
        <v/>
      </c>
      <c r="AI79" s="16" t="str">
        <f t="shared" si="47"/>
        <v/>
      </c>
      <c r="AJ79" s="72">
        <v>3443</v>
      </c>
      <c r="AK79" s="73">
        <f t="shared" si="48"/>
        <v>3098.7000000000003</v>
      </c>
      <c r="AL79" s="73">
        <v>403</v>
      </c>
      <c r="AM79" s="74">
        <f t="shared" si="49"/>
        <v>2537</v>
      </c>
      <c r="AN79" s="18">
        <f t="shared" si="50"/>
        <v>0.18126956465614619</v>
      </c>
      <c r="AO79" s="69">
        <v>3332</v>
      </c>
      <c r="AP79" s="70">
        <f t="shared" si="51"/>
        <v>2998.8</v>
      </c>
      <c r="AQ79" s="70">
        <v>485</v>
      </c>
      <c r="AR79" s="71">
        <f t="shared" si="52"/>
        <v>2455</v>
      </c>
      <c r="AS79" s="16">
        <f t="shared" si="53"/>
        <v>0.18133920234760575</v>
      </c>
      <c r="AT79" s="72">
        <v>3332</v>
      </c>
      <c r="AU79" s="73">
        <f t="shared" si="54"/>
        <v>2998.8</v>
      </c>
      <c r="AV79" s="73">
        <v>485</v>
      </c>
      <c r="AW79" s="74">
        <f t="shared" si="55"/>
        <v>2455</v>
      </c>
      <c r="AX79" s="18">
        <f t="shared" si="56"/>
        <v>0.18133920234760575</v>
      </c>
      <c r="AY79" s="69">
        <v>0</v>
      </c>
      <c r="AZ79" s="70" t="str">
        <f t="shared" si="57"/>
        <v/>
      </c>
      <c r="BA79" s="70">
        <v>0</v>
      </c>
      <c r="BB79" s="71" t="str">
        <f t="shared" si="58"/>
        <v/>
      </c>
      <c r="BC79" s="16" t="str">
        <f t="shared" si="59"/>
        <v/>
      </c>
      <c r="BD79" s="72">
        <v>3554</v>
      </c>
      <c r="BE79" s="73">
        <f t="shared" si="60"/>
        <v>3198.6</v>
      </c>
      <c r="BF79" s="73">
        <v>322</v>
      </c>
      <c r="BG79" s="74">
        <f t="shared" si="61"/>
        <v>2618</v>
      </c>
      <c r="BH79" s="18">
        <f t="shared" si="62"/>
        <v>0.18151691364972172</v>
      </c>
    </row>
    <row r="80" spans="1:60" s="5" customFormat="1" ht="12.75" customHeight="1">
      <c r="A80" s="42" t="s">
        <v>21</v>
      </c>
      <c r="B80" s="39" t="s">
        <v>143</v>
      </c>
      <c r="C80" s="201" t="s">
        <v>517</v>
      </c>
      <c r="D80" s="49">
        <v>4.54</v>
      </c>
      <c r="E80" s="40" t="s">
        <v>427</v>
      </c>
      <c r="F80" s="82">
        <v>4839</v>
      </c>
      <c r="G80" s="82">
        <v>4399</v>
      </c>
      <c r="H80" s="163">
        <v>3320</v>
      </c>
      <c r="I80" s="163">
        <v>0</v>
      </c>
      <c r="J80" s="95">
        <f t="shared" si="32"/>
        <v>3320</v>
      </c>
      <c r="K80" s="69">
        <v>3332</v>
      </c>
      <c r="L80" s="70">
        <f t="shared" si="33"/>
        <v>2998.8</v>
      </c>
      <c r="M80" s="70">
        <v>797</v>
      </c>
      <c r="N80" s="71">
        <f t="shared" si="34"/>
        <v>2523</v>
      </c>
      <c r="O80" s="16">
        <f t="shared" si="35"/>
        <v>0.1586634653861545</v>
      </c>
      <c r="P80" s="72">
        <v>0</v>
      </c>
      <c r="Q80" s="73" t="str">
        <f t="shared" si="36"/>
        <v/>
      </c>
      <c r="R80" s="73">
        <v>0</v>
      </c>
      <c r="S80" s="74" t="str">
        <f t="shared" si="37"/>
        <v/>
      </c>
      <c r="T80" s="18" t="str">
        <f t="shared" si="38"/>
        <v/>
      </c>
      <c r="U80" s="69">
        <v>3332</v>
      </c>
      <c r="V80" s="70">
        <f t="shared" si="39"/>
        <v>2998.8</v>
      </c>
      <c r="W80" s="70">
        <v>797</v>
      </c>
      <c r="X80" s="71">
        <f t="shared" si="40"/>
        <v>2523</v>
      </c>
      <c r="Y80" s="16">
        <f t="shared" si="41"/>
        <v>0.1586634653861545</v>
      </c>
      <c r="Z80" s="72">
        <v>0</v>
      </c>
      <c r="AA80" s="73" t="str">
        <f t="shared" si="42"/>
        <v/>
      </c>
      <c r="AB80" s="73">
        <v>0</v>
      </c>
      <c r="AC80" s="74" t="str">
        <f t="shared" si="43"/>
        <v/>
      </c>
      <c r="AD80" s="18" t="str">
        <f t="shared" si="44"/>
        <v/>
      </c>
      <c r="AE80" s="69">
        <v>0</v>
      </c>
      <c r="AF80" s="70" t="str">
        <f t="shared" si="45"/>
        <v/>
      </c>
      <c r="AG80" s="70">
        <v>0</v>
      </c>
      <c r="AH80" s="71" t="str">
        <f t="shared" si="46"/>
        <v/>
      </c>
      <c r="AI80" s="16" t="str">
        <f t="shared" si="47"/>
        <v/>
      </c>
      <c r="AJ80" s="72">
        <v>0</v>
      </c>
      <c r="AK80" s="73" t="str">
        <f t="shared" si="48"/>
        <v/>
      </c>
      <c r="AL80" s="73">
        <v>0</v>
      </c>
      <c r="AM80" s="74" t="str">
        <f t="shared" si="49"/>
        <v/>
      </c>
      <c r="AN80" s="18" t="str">
        <f t="shared" si="50"/>
        <v/>
      </c>
      <c r="AO80" s="69">
        <v>0</v>
      </c>
      <c r="AP80" s="70" t="str">
        <f t="shared" si="51"/>
        <v/>
      </c>
      <c r="AQ80" s="70">
        <v>0</v>
      </c>
      <c r="AR80" s="71" t="str">
        <f t="shared" si="52"/>
        <v/>
      </c>
      <c r="AS80" s="16" t="str">
        <f t="shared" si="53"/>
        <v/>
      </c>
      <c r="AT80" s="72">
        <v>0</v>
      </c>
      <c r="AU80" s="73" t="str">
        <f t="shared" si="54"/>
        <v/>
      </c>
      <c r="AV80" s="73">
        <v>0</v>
      </c>
      <c r="AW80" s="74" t="str">
        <f t="shared" si="55"/>
        <v/>
      </c>
      <c r="AX80" s="18" t="str">
        <f t="shared" si="56"/>
        <v/>
      </c>
      <c r="AY80" s="69">
        <v>0</v>
      </c>
      <c r="AZ80" s="70" t="str">
        <f t="shared" si="57"/>
        <v/>
      </c>
      <c r="BA80" s="70">
        <v>0</v>
      </c>
      <c r="BB80" s="71" t="str">
        <f t="shared" si="58"/>
        <v/>
      </c>
      <c r="BC80" s="16" t="str">
        <f t="shared" si="59"/>
        <v/>
      </c>
      <c r="BD80" s="72">
        <v>0</v>
      </c>
      <c r="BE80" s="73" t="str">
        <f t="shared" si="60"/>
        <v/>
      </c>
      <c r="BF80" s="73">
        <v>0</v>
      </c>
      <c r="BG80" s="74" t="str">
        <f t="shared" si="61"/>
        <v/>
      </c>
      <c r="BH80" s="18" t="str">
        <f t="shared" si="62"/>
        <v/>
      </c>
    </row>
    <row r="81" spans="1:60" s="5" customFormat="1" ht="12.75" customHeight="1">
      <c r="A81" s="42" t="s">
        <v>354</v>
      </c>
      <c r="B81" s="39" t="s">
        <v>143</v>
      </c>
      <c r="C81" s="4" t="s">
        <v>371</v>
      </c>
      <c r="D81" s="49" t="s">
        <v>537</v>
      </c>
      <c r="E81" s="40" t="s">
        <v>427</v>
      </c>
      <c r="F81" s="82">
        <v>4729</v>
      </c>
      <c r="G81" s="82">
        <v>4299</v>
      </c>
      <c r="H81" s="163">
        <v>3279</v>
      </c>
      <c r="I81" s="163">
        <v>0</v>
      </c>
      <c r="J81" s="95">
        <f t="shared" si="32"/>
        <v>3279</v>
      </c>
      <c r="K81" s="69">
        <v>0</v>
      </c>
      <c r="L81" s="70" t="str">
        <f t="shared" si="33"/>
        <v/>
      </c>
      <c r="M81" s="70">
        <v>0</v>
      </c>
      <c r="N81" s="71" t="str">
        <f t="shared" si="34"/>
        <v/>
      </c>
      <c r="O81" s="16" t="str">
        <f t="shared" si="35"/>
        <v/>
      </c>
      <c r="P81" s="72">
        <v>0</v>
      </c>
      <c r="Q81" s="73" t="str">
        <f t="shared" si="36"/>
        <v/>
      </c>
      <c r="R81" s="73">
        <v>0</v>
      </c>
      <c r="S81" s="74" t="str">
        <f t="shared" si="37"/>
        <v/>
      </c>
      <c r="T81" s="18" t="str">
        <f t="shared" si="38"/>
        <v/>
      </c>
      <c r="U81" s="69">
        <v>0</v>
      </c>
      <c r="V81" s="70" t="str">
        <f t="shared" si="39"/>
        <v/>
      </c>
      <c r="W81" s="70">
        <v>0</v>
      </c>
      <c r="X81" s="71" t="str">
        <f t="shared" si="40"/>
        <v/>
      </c>
      <c r="Y81" s="16" t="str">
        <f t="shared" si="41"/>
        <v/>
      </c>
      <c r="Z81" s="72">
        <v>0</v>
      </c>
      <c r="AA81" s="73" t="str">
        <f t="shared" si="42"/>
        <v/>
      </c>
      <c r="AB81" s="73">
        <v>0</v>
      </c>
      <c r="AC81" s="74" t="str">
        <f t="shared" si="43"/>
        <v/>
      </c>
      <c r="AD81" s="18" t="str">
        <f t="shared" si="44"/>
        <v/>
      </c>
      <c r="AE81" s="69">
        <v>0</v>
      </c>
      <c r="AF81" s="70" t="str">
        <f t="shared" si="45"/>
        <v/>
      </c>
      <c r="AG81" s="70">
        <v>0</v>
      </c>
      <c r="AH81" s="71" t="str">
        <f t="shared" si="46"/>
        <v/>
      </c>
      <c r="AI81" s="16" t="str">
        <f t="shared" si="47"/>
        <v/>
      </c>
      <c r="AJ81" s="72" t="s">
        <v>136</v>
      </c>
      <c r="AK81" s="73" t="str">
        <f t="shared" si="48"/>
        <v/>
      </c>
      <c r="AL81" s="73">
        <v>0</v>
      </c>
      <c r="AM81" s="74" t="str">
        <f t="shared" si="49"/>
        <v/>
      </c>
      <c r="AN81" s="18" t="str">
        <f t="shared" si="50"/>
        <v/>
      </c>
      <c r="AO81" s="69">
        <v>3666</v>
      </c>
      <c r="AP81" s="70">
        <f t="shared" si="51"/>
        <v>3299.4</v>
      </c>
      <c r="AQ81" s="70">
        <v>478</v>
      </c>
      <c r="AR81" s="71">
        <f t="shared" si="52"/>
        <v>2801</v>
      </c>
      <c r="AS81" s="16">
        <f t="shared" si="53"/>
        <v>0.1510577680790447</v>
      </c>
      <c r="AT81" s="72">
        <v>3666</v>
      </c>
      <c r="AU81" s="73">
        <f t="shared" si="54"/>
        <v>3299.4</v>
      </c>
      <c r="AV81" s="73">
        <v>478</v>
      </c>
      <c r="AW81" s="74">
        <f t="shared" si="55"/>
        <v>2801</v>
      </c>
      <c r="AX81" s="18">
        <f t="shared" si="56"/>
        <v>0.1510577680790447</v>
      </c>
      <c r="AY81" s="69">
        <v>0</v>
      </c>
      <c r="AZ81" s="70" t="str">
        <f t="shared" si="57"/>
        <v/>
      </c>
      <c r="BA81" s="70">
        <v>0</v>
      </c>
      <c r="BB81" s="71" t="str">
        <f t="shared" si="58"/>
        <v/>
      </c>
      <c r="BC81" s="16" t="str">
        <f t="shared" si="59"/>
        <v/>
      </c>
      <c r="BD81" s="72">
        <v>3999</v>
      </c>
      <c r="BE81" s="73">
        <f t="shared" si="60"/>
        <v>3599.1</v>
      </c>
      <c r="BF81" s="73">
        <v>223</v>
      </c>
      <c r="BG81" s="74">
        <f t="shared" si="61"/>
        <v>3056</v>
      </c>
      <c r="BH81" s="18">
        <f t="shared" si="62"/>
        <v>0.15089883582006611</v>
      </c>
    </row>
    <row r="82" spans="1:60" s="5" customFormat="1" ht="12.75" customHeight="1">
      <c r="A82" s="42" t="s">
        <v>19</v>
      </c>
      <c r="B82" s="39" t="s">
        <v>143</v>
      </c>
      <c r="C82" s="201" t="s">
        <v>517</v>
      </c>
      <c r="D82" s="49">
        <v>4.54</v>
      </c>
      <c r="E82" s="40" t="s">
        <v>427</v>
      </c>
      <c r="F82" s="82">
        <v>4619</v>
      </c>
      <c r="G82" s="82">
        <v>4199</v>
      </c>
      <c r="H82" s="163">
        <v>3170</v>
      </c>
      <c r="I82" s="163">
        <v>0</v>
      </c>
      <c r="J82" s="95">
        <f t="shared" si="32"/>
        <v>3170</v>
      </c>
      <c r="K82" s="69">
        <v>3332</v>
      </c>
      <c r="L82" s="70">
        <f t="shared" si="33"/>
        <v>2998.8</v>
      </c>
      <c r="M82" s="70">
        <v>650</v>
      </c>
      <c r="N82" s="71">
        <f t="shared" si="34"/>
        <v>2520</v>
      </c>
      <c r="O82" s="16">
        <f t="shared" si="35"/>
        <v>0.15966386554621853</v>
      </c>
      <c r="P82" s="72">
        <v>0</v>
      </c>
      <c r="Q82" s="73" t="str">
        <f t="shared" si="36"/>
        <v/>
      </c>
      <c r="R82" s="73">
        <v>0</v>
      </c>
      <c r="S82" s="74" t="str">
        <f t="shared" si="37"/>
        <v/>
      </c>
      <c r="T82" s="18" t="str">
        <f t="shared" si="38"/>
        <v/>
      </c>
      <c r="U82" s="69">
        <v>3332</v>
      </c>
      <c r="V82" s="70">
        <f t="shared" si="39"/>
        <v>2998.8</v>
      </c>
      <c r="W82" s="70">
        <v>650</v>
      </c>
      <c r="X82" s="71">
        <f t="shared" si="40"/>
        <v>2520</v>
      </c>
      <c r="Y82" s="16">
        <f t="shared" si="41"/>
        <v>0.15966386554621853</v>
      </c>
      <c r="Z82" s="72">
        <v>0</v>
      </c>
      <c r="AA82" s="73" t="str">
        <f t="shared" si="42"/>
        <v/>
      </c>
      <c r="AB82" s="73">
        <v>0</v>
      </c>
      <c r="AC82" s="74" t="str">
        <f t="shared" si="43"/>
        <v/>
      </c>
      <c r="AD82" s="18" t="str">
        <f t="shared" si="44"/>
        <v/>
      </c>
      <c r="AE82" s="69">
        <v>0</v>
      </c>
      <c r="AF82" s="70" t="str">
        <f t="shared" si="45"/>
        <v/>
      </c>
      <c r="AG82" s="70">
        <v>0</v>
      </c>
      <c r="AH82" s="71" t="str">
        <f t="shared" si="46"/>
        <v/>
      </c>
      <c r="AI82" s="16" t="str">
        <f t="shared" si="47"/>
        <v/>
      </c>
      <c r="AJ82" s="72">
        <v>0</v>
      </c>
      <c r="AK82" s="73" t="str">
        <f t="shared" si="48"/>
        <v/>
      </c>
      <c r="AL82" s="73">
        <v>0</v>
      </c>
      <c r="AM82" s="74" t="str">
        <f t="shared" si="49"/>
        <v/>
      </c>
      <c r="AN82" s="18" t="str">
        <f t="shared" si="50"/>
        <v/>
      </c>
      <c r="AO82" s="69">
        <v>0</v>
      </c>
      <c r="AP82" s="70" t="str">
        <f t="shared" si="51"/>
        <v/>
      </c>
      <c r="AQ82" s="70">
        <v>0</v>
      </c>
      <c r="AR82" s="71" t="str">
        <f t="shared" si="52"/>
        <v/>
      </c>
      <c r="AS82" s="16" t="str">
        <f t="shared" si="53"/>
        <v/>
      </c>
      <c r="AT82" s="72">
        <v>0</v>
      </c>
      <c r="AU82" s="73" t="str">
        <f t="shared" si="54"/>
        <v/>
      </c>
      <c r="AV82" s="73">
        <v>0</v>
      </c>
      <c r="AW82" s="74" t="str">
        <f t="shared" si="55"/>
        <v/>
      </c>
      <c r="AX82" s="18" t="str">
        <f t="shared" si="56"/>
        <v/>
      </c>
      <c r="AY82" s="69">
        <v>0</v>
      </c>
      <c r="AZ82" s="70" t="str">
        <f t="shared" si="57"/>
        <v/>
      </c>
      <c r="BA82" s="70">
        <v>0</v>
      </c>
      <c r="BB82" s="71" t="str">
        <f t="shared" si="58"/>
        <v/>
      </c>
      <c r="BC82" s="16" t="str">
        <f t="shared" si="59"/>
        <v/>
      </c>
      <c r="BD82" s="72">
        <v>0</v>
      </c>
      <c r="BE82" s="73" t="str">
        <f t="shared" si="60"/>
        <v/>
      </c>
      <c r="BF82" s="73">
        <v>0</v>
      </c>
      <c r="BG82" s="74" t="str">
        <f t="shared" si="61"/>
        <v/>
      </c>
      <c r="BH82" s="18" t="str">
        <f t="shared" si="62"/>
        <v/>
      </c>
    </row>
    <row r="83" spans="1:60" s="5" customFormat="1" ht="12.75" customHeight="1" thickBot="1">
      <c r="A83" s="43" t="s">
        <v>353</v>
      </c>
      <c r="B83" s="38" t="s">
        <v>143</v>
      </c>
      <c r="C83" s="9" t="s">
        <v>371</v>
      </c>
      <c r="D83" s="50" t="s">
        <v>537</v>
      </c>
      <c r="E83" s="2" t="s">
        <v>427</v>
      </c>
      <c r="F83" s="83">
        <v>4619</v>
      </c>
      <c r="G83" s="83">
        <v>4199</v>
      </c>
      <c r="H83" s="75">
        <v>3202</v>
      </c>
      <c r="I83" s="75">
        <v>0</v>
      </c>
      <c r="J83" s="97">
        <f t="shared" si="32"/>
        <v>3202</v>
      </c>
      <c r="K83" s="76">
        <v>0</v>
      </c>
      <c r="L83" s="77" t="str">
        <f t="shared" si="33"/>
        <v/>
      </c>
      <c r="M83" s="77">
        <v>0</v>
      </c>
      <c r="N83" s="78" t="str">
        <f t="shared" si="34"/>
        <v/>
      </c>
      <c r="O83" s="17" t="str">
        <f t="shared" si="35"/>
        <v/>
      </c>
      <c r="P83" s="79">
        <v>0</v>
      </c>
      <c r="Q83" s="80" t="str">
        <f t="shared" si="36"/>
        <v/>
      </c>
      <c r="R83" s="80">
        <v>0</v>
      </c>
      <c r="S83" s="81" t="str">
        <f t="shared" si="37"/>
        <v/>
      </c>
      <c r="T83" s="19" t="str">
        <f t="shared" si="38"/>
        <v/>
      </c>
      <c r="U83" s="76">
        <v>0</v>
      </c>
      <c r="V83" s="77" t="str">
        <f t="shared" si="39"/>
        <v/>
      </c>
      <c r="W83" s="77">
        <v>0</v>
      </c>
      <c r="X83" s="78" t="str">
        <f t="shared" si="40"/>
        <v/>
      </c>
      <c r="Y83" s="17" t="str">
        <f t="shared" si="41"/>
        <v/>
      </c>
      <c r="Z83" s="79">
        <v>0</v>
      </c>
      <c r="AA83" s="80" t="str">
        <f t="shared" si="42"/>
        <v/>
      </c>
      <c r="AB83" s="80">
        <v>0</v>
      </c>
      <c r="AC83" s="81" t="str">
        <f t="shared" si="43"/>
        <v/>
      </c>
      <c r="AD83" s="19" t="str">
        <f t="shared" si="44"/>
        <v/>
      </c>
      <c r="AE83" s="76">
        <v>0</v>
      </c>
      <c r="AF83" s="77" t="str">
        <f t="shared" si="45"/>
        <v/>
      </c>
      <c r="AG83" s="77">
        <v>0</v>
      </c>
      <c r="AH83" s="78" t="str">
        <f t="shared" si="46"/>
        <v/>
      </c>
      <c r="AI83" s="17" t="str">
        <f t="shared" si="47"/>
        <v/>
      </c>
      <c r="AJ83" s="79" t="s">
        <v>136</v>
      </c>
      <c r="AK83" s="80" t="str">
        <f t="shared" si="48"/>
        <v/>
      </c>
      <c r="AL83" s="80">
        <v>0</v>
      </c>
      <c r="AM83" s="81" t="str">
        <f t="shared" si="49"/>
        <v/>
      </c>
      <c r="AN83" s="19" t="str">
        <f t="shared" si="50"/>
        <v/>
      </c>
      <c r="AO83" s="76">
        <v>3666</v>
      </c>
      <c r="AP83" s="77">
        <f t="shared" si="51"/>
        <v>3299.4</v>
      </c>
      <c r="AQ83" s="77">
        <v>401</v>
      </c>
      <c r="AR83" s="78">
        <f t="shared" si="52"/>
        <v>2801</v>
      </c>
      <c r="AS83" s="17">
        <f t="shared" si="53"/>
        <v>0.1510577680790447</v>
      </c>
      <c r="AT83" s="79">
        <v>3666</v>
      </c>
      <c r="AU83" s="80">
        <f t="shared" si="54"/>
        <v>3299.4</v>
      </c>
      <c r="AV83" s="80">
        <v>401</v>
      </c>
      <c r="AW83" s="81">
        <f t="shared" si="55"/>
        <v>2801</v>
      </c>
      <c r="AX83" s="19">
        <f t="shared" si="56"/>
        <v>0.1510577680790447</v>
      </c>
      <c r="AY83" s="76">
        <v>0</v>
      </c>
      <c r="AZ83" s="77" t="str">
        <f t="shared" si="57"/>
        <v/>
      </c>
      <c r="BA83" s="77">
        <v>0</v>
      </c>
      <c r="BB83" s="78" t="str">
        <f t="shared" si="58"/>
        <v/>
      </c>
      <c r="BC83" s="17" t="str">
        <f t="shared" si="59"/>
        <v/>
      </c>
      <c r="BD83" s="79">
        <v>3888</v>
      </c>
      <c r="BE83" s="80">
        <f t="shared" si="60"/>
        <v>3499.2000000000003</v>
      </c>
      <c r="BF83" s="80">
        <v>232</v>
      </c>
      <c r="BG83" s="81">
        <f t="shared" si="61"/>
        <v>2970</v>
      </c>
      <c r="BH83" s="19">
        <f t="shared" si="62"/>
        <v>0.15123456790123463</v>
      </c>
    </row>
    <row r="84" spans="1:60" s="5" customFormat="1" ht="12.75" customHeight="1">
      <c r="A84" s="44" t="s">
        <v>149</v>
      </c>
      <c r="B84" s="36" t="s">
        <v>143</v>
      </c>
      <c r="C84" s="198" t="s">
        <v>5</v>
      </c>
      <c r="D84" s="51">
        <v>2.77</v>
      </c>
      <c r="E84" s="7" t="s">
        <v>428</v>
      </c>
      <c r="F84" s="84">
        <v>0</v>
      </c>
      <c r="G84" s="84">
        <v>0</v>
      </c>
      <c r="H84" s="164">
        <v>1838</v>
      </c>
      <c r="I84" s="164">
        <v>0</v>
      </c>
      <c r="J84" s="93">
        <f t="shared" si="32"/>
        <v>1838</v>
      </c>
      <c r="K84" s="106">
        <v>0</v>
      </c>
      <c r="L84" s="107" t="str">
        <f t="shared" si="33"/>
        <v/>
      </c>
      <c r="M84" s="107">
        <v>0</v>
      </c>
      <c r="N84" s="110" t="str">
        <f t="shared" si="34"/>
        <v/>
      </c>
      <c r="O84" s="15" t="str">
        <f t="shared" si="35"/>
        <v/>
      </c>
      <c r="P84" s="108">
        <v>0</v>
      </c>
      <c r="Q84" s="109" t="str">
        <f t="shared" si="36"/>
        <v/>
      </c>
      <c r="R84" s="109">
        <v>0</v>
      </c>
      <c r="S84" s="111" t="str">
        <f t="shared" si="37"/>
        <v/>
      </c>
      <c r="T84" s="20" t="str">
        <f t="shared" si="38"/>
        <v/>
      </c>
      <c r="U84" s="106">
        <v>0</v>
      </c>
      <c r="V84" s="107" t="str">
        <f t="shared" si="39"/>
        <v/>
      </c>
      <c r="W84" s="107">
        <v>0</v>
      </c>
      <c r="X84" s="110" t="str">
        <f t="shared" si="40"/>
        <v/>
      </c>
      <c r="Y84" s="15" t="str">
        <f t="shared" si="41"/>
        <v/>
      </c>
      <c r="Z84" s="108">
        <v>0</v>
      </c>
      <c r="AA84" s="109" t="str">
        <f t="shared" si="42"/>
        <v/>
      </c>
      <c r="AB84" s="109">
        <v>0</v>
      </c>
      <c r="AC84" s="111" t="str">
        <f t="shared" si="43"/>
        <v/>
      </c>
      <c r="AD84" s="20" t="str">
        <f t="shared" si="44"/>
        <v/>
      </c>
      <c r="AE84" s="106">
        <v>0</v>
      </c>
      <c r="AF84" s="107" t="str">
        <f t="shared" si="45"/>
        <v/>
      </c>
      <c r="AG84" s="107">
        <v>0</v>
      </c>
      <c r="AH84" s="110" t="str">
        <f t="shared" si="46"/>
        <v/>
      </c>
      <c r="AI84" s="15" t="str">
        <f t="shared" si="47"/>
        <v/>
      </c>
      <c r="AJ84" s="108">
        <v>0</v>
      </c>
      <c r="AK84" s="109" t="str">
        <f t="shared" si="48"/>
        <v/>
      </c>
      <c r="AL84" s="109">
        <v>0</v>
      </c>
      <c r="AM84" s="111" t="str">
        <f t="shared" si="49"/>
        <v/>
      </c>
      <c r="AN84" s="20" t="str">
        <f t="shared" si="50"/>
        <v/>
      </c>
      <c r="AO84" s="106">
        <v>0</v>
      </c>
      <c r="AP84" s="107" t="str">
        <f t="shared" si="51"/>
        <v/>
      </c>
      <c r="AQ84" s="107">
        <v>0</v>
      </c>
      <c r="AR84" s="110" t="str">
        <f t="shared" si="52"/>
        <v/>
      </c>
      <c r="AS84" s="15" t="str">
        <f t="shared" si="53"/>
        <v/>
      </c>
      <c r="AT84" s="108">
        <v>0</v>
      </c>
      <c r="AU84" s="109" t="str">
        <f t="shared" si="54"/>
        <v/>
      </c>
      <c r="AV84" s="109">
        <v>0</v>
      </c>
      <c r="AW84" s="111" t="str">
        <f t="shared" si="55"/>
        <v/>
      </c>
      <c r="AX84" s="20" t="str">
        <f t="shared" si="56"/>
        <v/>
      </c>
      <c r="AY84" s="106">
        <v>0</v>
      </c>
      <c r="AZ84" s="107" t="str">
        <f t="shared" si="57"/>
        <v/>
      </c>
      <c r="BA84" s="107">
        <v>0</v>
      </c>
      <c r="BB84" s="110" t="str">
        <f t="shared" si="58"/>
        <v/>
      </c>
      <c r="BC84" s="15" t="str">
        <f t="shared" si="59"/>
        <v/>
      </c>
      <c r="BD84" s="108">
        <v>0</v>
      </c>
      <c r="BE84" s="109" t="str">
        <f t="shared" si="60"/>
        <v/>
      </c>
      <c r="BF84" s="109">
        <v>0</v>
      </c>
      <c r="BG84" s="111" t="str">
        <f t="shared" si="61"/>
        <v/>
      </c>
      <c r="BH84" s="20" t="str">
        <f t="shared" si="62"/>
        <v/>
      </c>
    </row>
    <row r="85" spans="1:60" s="5" customFormat="1" ht="12.75" customHeight="1">
      <c r="A85" s="42" t="s">
        <v>29</v>
      </c>
      <c r="B85" s="39" t="s">
        <v>143</v>
      </c>
      <c r="C85" s="4"/>
      <c r="D85" s="49">
        <v>2.77</v>
      </c>
      <c r="E85" s="40" t="s">
        <v>428</v>
      </c>
      <c r="F85" s="82">
        <v>2529</v>
      </c>
      <c r="G85" s="82">
        <v>2299</v>
      </c>
      <c r="H85" s="163">
        <v>1762</v>
      </c>
      <c r="I85" s="163">
        <v>3</v>
      </c>
      <c r="J85" s="95">
        <f t="shared" si="32"/>
        <v>1759</v>
      </c>
      <c r="K85" s="69">
        <v>0</v>
      </c>
      <c r="L85" s="70" t="str">
        <f t="shared" si="33"/>
        <v/>
      </c>
      <c r="M85" s="70">
        <v>0</v>
      </c>
      <c r="N85" s="71" t="str">
        <f t="shared" si="34"/>
        <v/>
      </c>
      <c r="O85" s="16" t="str">
        <f t="shared" si="35"/>
        <v/>
      </c>
      <c r="P85" s="72">
        <v>0</v>
      </c>
      <c r="Q85" s="73" t="str">
        <f t="shared" si="36"/>
        <v/>
      </c>
      <c r="R85" s="73">
        <v>0</v>
      </c>
      <c r="S85" s="74" t="str">
        <f t="shared" si="37"/>
        <v/>
      </c>
      <c r="T85" s="18" t="str">
        <f t="shared" si="38"/>
        <v/>
      </c>
      <c r="U85" s="69" t="s">
        <v>136</v>
      </c>
      <c r="V85" s="70" t="str">
        <f t="shared" si="39"/>
        <v/>
      </c>
      <c r="W85" s="70">
        <v>0</v>
      </c>
      <c r="X85" s="71" t="str">
        <f t="shared" si="40"/>
        <v/>
      </c>
      <c r="Y85" s="16" t="str">
        <f t="shared" si="41"/>
        <v/>
      </c>
      <c r="Z85" s="72">
        <v>0</v>
      </c>
      <c r="AA85" s="73" t="str">
        <f t="shared" si="42"/>
        <v/>
      </c>
      <c r="AB85" s="73">
        <v>0</v>
      </c>
      <c r="AC85" s="74" t="str">
        <f t="shared" si="43"/>
        <v/>
      </c>
      <c r="AD85" s="18" t="str">
        <f t="shared" si="44"/>
        <v/>
      </c>
      <c r="AE85" s="69">
        <v>0</v>
      </c>
      <c r="AF85" s="70" t="str">
        <f t="shared" si="45"/>
        <v/>
      </c>
      <c r="AG85" s="70">
        <v>0</v>
      </c>
      <c r="AH85" s="71" t="str">
        <f t="shared" si="46"/>
        <v/>
      </c>
      <c r="AI85" s="16" t="str">
        <f t="shared" si="47"/>
        <v/>
      </c>
      <c r="AJ85" s="72" t="s">
        <v>136</v>
      </c>
      <c r="AK85" s="73" t="str">
        <f t="shared" si="48"/>
        <v/>
      </c>
      <c r="AL85" s="73">
        <v>0</v>
      </c>
      <c r="AM85" s="74" t="str">
        <f t="shared" si="49"/>
        <v/>
      </c>
      <c r="AN85" s="18" t="str">
        <f t="shared" si="50"/>
        <v/>
      </c>
      <c r="AO85" s="69">
        <v>0</v>
      </c>
      <c r="AP85" s="70" t="str">
        <f t="shared" si="51"/>
        <v/>
      </c>
      <c r="AQ85" s="70">
        <v>0</v>
      </c>
      <c r="AR85" s="71" t="str">
        <f t="shared" si="52"/>
        <v/>
      </c>
      <c r="AS85" s="16" t="str">
        <f t="shared" si="53"/>
        <v/>
      </c>
      <c r="AT85" s="72">
        <v>1888</v>
      </c>
      <c r="AU85" s="73">
        <f t="shared" si="54"/>
        <v>1699.2</v>
      </c>
      <c r="AV85" s="73">
        <v>312</v>
      </c>
      <c r="AW85" s="74">
        <f t="shared" si="55"/>
        <v>1447</v>
      </c>
      <c r="AX85" s="18">
        <f t="shared" si="56"/>
        <v>0.14842278719397367</v>
      </c>
      <c r="AY85" s="69">
        <v>0</v>
      </c>
      <c r="AZ85" s="70" t="str">
        <f t="shared" si="57"/>
        <v/>
      </c>
      <c r="BA85" s="70">
        <v>0</v>
      </c>
      <c r="BB85" s="71" t="str">
        <f t="shared" si="58"/>
        <v/>
      </c>
      <c r="BC85" s="16" t="str">
        <f t="shared" si="59"/>
        <v/>
      </c>
      <c r="BD85" s="72">
        <v>2110</v>
      </c>
      <c r="BE85" s="73">
        <f t="shared" si="60"/>
        <v>1899</v>
      </c>
      <c r="BF85" s="73">
        <v>142</v>
      </c>
      <c r="BG85" s="74">
        <f t="shared" si="61"/>
        <v>1617</v>
      </c>
      <c r="BH85" s="18">
        <f t="shared" si="62"/>
        <v>0.14849921011058451</v>
      </c>
    </row>
    <row r="86" spans="1:60" s="5" customFormat="1" ht="12.75" customHeight="1">
      <c r="A86" s="42" t="s">
        <v>26</v>
      </c>
      <c r="B86" s="39" t="s">
        <v>143</v>
      </c>
      <c r="C86" s="4"/>
      <c r="D86" s="49">
        <v>3.57</v>
      </c>
      <c r="E86" s="40" t="s">
        <v>429</v>
      </c>
      <c r="F86" s="82">
        <v>1869</v>
      </c>
      <c r="G86" s="82">
        <v>1699</v>
      </c>
      <c r="H86" s="163">
        <v>1340</v>
      </c>
      <c r="I86" s="163">
        <v>41</v>
      </c>
      <c r="J86" s="95">
        <f t="shared" si="32"/>
        <v>1299</v>
      </c>
      <c r="K86" s="69">
        <v>0</v>
      </c>
      <c r="L86" s="70" t="str">
        <f t="shared" si="33"/>
        <v/>
      </c>
      <c r="M86" s="70">
        <v>0</v>
      </c>
      <c r="N86" s="71" t="str">
        <f t="shared" si="34"/>
        <v/>
      </c>
      <c r="O86" s="16" t="str">
        <f t="shared" si="35"/>
        <v/>
      </c>
      <c r="P86" s="72">
        <v>0</v>
      </c>
      <c r="Q86" s="73" t="str">
        <f t="shared" si="36"/>
        <v/>
      </c>
      <c r="R86" s="73">
        <v>0</v>
      </c>
      <c r="S86" s="74" t="str">
        <f t="shared" si="37"/>
        <v/>
      </c>
      <c r="T86" s="18" t="str">
        <f t="shared" si="38"/>
        <v/>
      </c>
      <c r="U86" s="69">
        <v>1443</v>
      </c>
      <c r="V86" s="70">
        <f t="shared" si="39"/>
        <v>1298.7</v>
      </c>
      <c r="W86" s="70">
        <v>194</v>
      </c>
      <c r="X86" s="71">
        <f t="shared" si="40"/>
        <v>1105</v>
      </c>
      <c r="Y86" s="16">
        <f t="shared" si="41"/>
        <v>0.14914914914914917</v>
      </c>
      <c r="Z86" s="72">
        <v>0</v>
      </c>
      <c r="AA86" s="73" t="str">
        <f t="shared" si="42"/>
        <v/>
      </c>
      <c r="AB86" s="73">
        <v>0</v>
      </c>
      <c r="AC86" s="74" t="str">
        <f t="shared" si="43"/>
        <v/>
      </c>
      <c r="AD86" s="18" t="str">
        <f t="shared" si="44"/>
        <v/>
      </c>
      <c r="AE86" s="69">
        <v>0</v>
      </c>
      <c r="AF86" s="70" t="str">
        <f t="shared" si="45"/>
        <v/>
      </c>
      <c r="AG86" s="70">
        <v>0</v>
      </c>
      <c r="AH86" s="71" t="str">
        <f t="shared" si="46"/>
        <v/>
      </c>
      <c r="AI86" s="16" t="str">
        <f t="shared" si="47"/>
        <v/>
      </c>
      <c r="AJ86" s="72">
        <v>1554</v>
      </c>
      <c r="AK86" s="73">
        <f t="shared" si="48"/>
        <v>1398.6000000000001</v>
      </c>
      <c r="AL86" s="73">
        <v>109</v>
      </c>
      <c r="AM86" s="74">
        <f t="shared" si="49"/>
        <v>1190</v>
      </c>
      <c r="AN86" s="18">
        <f t="shared" si="50"/>
        <v>0.14914914914914923</v>
      </c>
      <c r="AO86" s="69">
        <v>0</v>
      </c>
      <c r="AP86" s="70" t="str">
        <f t="shared" si="51"/>
        <v/>
      </c>
      <c r="AQ86" s="70">
        <v>0</v>
      </c>
      <c r="AR86" s="71" t="str">
        <f t="shared" si="52"/>
        <v/>
      </c>
      <c r="AS86" s="16" t="str">
        <f t="shared" si="53"/>
        <v/>
      </c>
      <c r="AT86" s="72">
        <v>1332</v>
      </c>
      <c r="AU86" s="73">
        <f t="shared" si="54"/>
        <v>1198.8</v>
      </c>
      <c r="AV86" s="73">
        <v>279</v>
      </c>
      <c r="AW86" s="74">
        <f t="shared" si="55"/>
        <v>1020</v>
      </c>
      <c r="AX86" s="18">
        <f t="shared" si="56"/>
        <v>0.14914914914914912</v>
      </c>
      <c r="AY86" s="69">
        <v>0</v>
      </c>
      <c r="AZ86" s="70" t="str">
        <f t="shared" si="57"/>
        <v/>
      </c>
      <c r="BA86" s="70">
        <v>0</v>
      </c>
      <c r="BB86" s="71" t="str">
        <f t="shared" si="58"/>
        <v/>
      </c>
      <c r="BC86" s="16" t="str">
        <f t="shared" si="59"/>
        <v/>
      </c>
      <c r="BD86" s="72">
        <v>1554</v>
      </c>
      <c r="BE86" s="73">
        <f t="shared" si="60"/>
        <v>1398.6000000000001</v>
      </c>
      <c r="BF86" s="73">
        <v>109</v>
      </c>
      <c r="BG86" s="74">
        <f t="shared" si="61"/>
        <v>1190</v>
      </c>
      <c r="BH86" s="18">
        <f t="shared" si="62"/>
        <v>0.14914914914914923</v>
      </c>
    </row>
    <row r="87" spans="1:60" s="5" customFormat="1" ht="12.75" customHeight="1">
      <c r="A87" s="42" t="s">
        <v>27</v>
      </c>
      <c r="B87" s="39" t="s">
        <v>143</v>
      </c>
      <c r="C87" s="197" t="s">
        <v>5</v>
      </c>
      <c r="D87" s="49">
        <v>2.77</v>
      </c>
      <c r="E87" s="40" t="s">
        <v>430</v>
      </c>
      <c r="F87" s="82">
        <v>2199</v>
      </c>
      <c r="G87" s="82">
        <v>1999</v>
      </c>
      <c r="H87" s="163">
        <v>1529</v>
      </c>
      <c r="I87" s="163">
        <v>0</v>
      </c>
      <c r="J87" s="95">
        <f t="shared" si="32"/>
        <v>1529</v>
      </c>
      <c r="K87" s="69">
        <v>0</v>
      </c>
      <c r="L87" s="70" t="str">
        <f t="shared" si="33"/>
        <v/>
      </c>
      <c r="M87" s="70">
        <v>0</v>
      </c>
      <c r="N87" s="71" t="str">
        <f t="shared" si="34"/>
        <v/>
      </c>
      <c r="O87" s="16" t="str">
        <f t="shared" si="35"/>
        <v/>
      </c>
      <c r="P87" s="72">
        <v>0</v>
      </c>
      <c r="Q87" s="73" t="str">
        <f t="shared" si="36"/>
        <v/>
      </c>
      <c r="R87" s="73">
        <v>0</v>
      </c>
      <c r="S87" s="74" t="str">
        <f t="shared" si="37"/>
        <v/>
      </c>
      <c r="T87" s="18" t="str">
        <f t="shared" si="38"/>
        <v/>
      </c>
      <c r="U87" s="69">
        <v>0</v>
      </c>
      <c r="V87" s="70" t="str">
        <f t="shared" si="39"/>
        <v/>
      </c>
      <c r="W87" s="70">
        <v>0</v>
      </c>
      <c r="X87" s="71" t="str">
        <f t="shared" si="40"/>
        <v/>
      </c>
      <c r="Y87" s="16" t="str">
        <f t="shared" si="41"/>
        <v/>
      </c>
      <c r="Z87" s="72">
        <v>0</v>
      </c>
      <c r="AA87" s="73" t="str">
        <f t="shared" si="42"/>
        <v/>
      </c>
      <c r="AB87" s="73">
        <v>0</v>
      </c>
      <c r="AC87" s="74" t="str">
        <f t="shared" si="43"/>
        <v/>
      </c>
      <c r="AD87" s="18" t="str">
        <f t="shared" si="44"/>
        <v/>
      </c>
      <c r="AE87" s="69">
        <v>0</v>
      </c>
      <c r="AF87" s="70" t="str">
        <f t="shared" si="45"/>
        <v/>
      </c>
      <c r="AG87" s="70">
        <v>0</v>
      </c>
      <c r="AH87" s="71" t="str">
        <f t="shared" si="46"/>
        <v/>
      </c>
      <c r="AI87" s="16" t="str">
        <f t="shared" si="47"/>
        <v/>
      </c>
      <c r="AJ87" s="72">
        <v>0</v>
      </c>
      <c r="AK87" s="73" t="str">
        <f t="shared" si="48"/>
        <v/>
      </c>
      <c r="AL87" s="73">
        <v>0</v>
      </c>
      <c r="AM87" s="74" t="str">
        <f t="shared" si="49"/>
        <v/>
      </c>
      <c r="AN87" s="18" t="str">
        <f t="shared" si="50"/>
        <v/>
      </c>
      <c r="AO87" s="69">
        <v>0</v>
      </c>
      <c r="AP87" s="70" t="str">
        <f t="shared" si="51"/>
        <v/>
      </c>
      <c r="AQ87" s="70">
        <v>0</v>
      </c>
      <c r="AR87" s="71" t="str">
        <f t="shared" si="52"/>
        <v/>
      </c>
      <c r="AS87" s="16" t="str">
        <f t="shared" si="53"/>
        <v/>
      </c>
      <c r="AT87" s="72">
        <v>0</v>
      </c>
      <c r="AU87" s="73" t="str">
        <f t="shared" si="54"/>
        <v/>
      </c>
      <c r="AV87" s="73">
        <v>0</v>
      </c>
      <c r="AW87" s="74" t="str">
        <f t="shared" si="55"/>
        <v/>
      </c>
      <c r="AX87" s="18" t="str">
        <f t="shared" si="56"/>
        <v/>
      </c>
      <c r="AY87" s="69">
        <v>0</v>
      </c>
      <c r="AZ87" s="70" t="str">
        <f t="shared" si="57"/>
        <v/>
      </c>
      <c r="BA87" s="70">
        <v>0</v>
      </c>
      <c r="BB87" s="71" t="str">
        <f t="shared" si="58"/>
        <v/>
      </c>
      <c r="BC87" s="16" t="str">
        <f t="shared" si="59"/>
        <v/>
      </c>
      <c r="BD87" s="72">
        <v>0</v>
      </c>
      <c r="BE87" s="73" t="str">
        <f t="shared" si="60"/>
        <v/>
      </c>
      <c r="BF87" s="73">
        <v>0</v>
      </c>
      <c r="BG87" s="74" t="str">
        <f t="shared" si="61"/>
        <v/>
      </c>
      <c r="BH87" s="18" t="str">
        <f t="shared" si="62"/>
        <v/>
      </c>
    </row>
    <row r="88" spans="1:60" s="5" customFormat="1" ht="12.75" customHeight="1">
      <c r="A88" s="42" t="s">
        <v>355</v>
      </c>
      <c r="B88" s="39" t="s">
        <v>143</v>
      </c>
      <c r="C88" s="203" t="s">
        <v>6</v>
      </c>
      <c r="D88" s="49" t="s">
        <v>537</v>
      </c>
      <c r="E88" s="40" t="s">
        <v>520</v>
      </c>
      <c r="F88" s="82">
        <v>1869</v>
      </c>
      <c r="G88" s="82">
        <v>1699</v>
      </c>
      <c r="H88" s="163">
        <v>1379</v>
      </c>
      <c r="I88" s="163">
        <v>0</v>
      </c>
      <c r="J88" s="95">
        <f t="shared" si="32"/>
        <v>1379</v>
      </c>
      <c r="K88" s="69">
        <v>0</v>
      </c>
      <c r="L88" s="70" t="str">
        <f t="shared" si="33"/>
        <v/>
      </c>
      <c r="M88" s="70">
        <v>0</v>
      </c>
      <c r="N88" s="71" t="str">
        <f t="shared" si="34"/>
        <v/>
      </c>
      <c r="O88" s="16" t="str">
        <f t="shared" si="35"/>
        <v/>
      </c>
      <c r="P88" s="72">
        <v>0</v>
      </c>
      <c r="Q88" s="73" t="str">
        <f t="shared" si="36"/>
        <v/>
      </c>
      <c r="R88" s="73">
        <v>0</v>
      </c>
      <c r="S88" s="74" t="str">
        <f t="shared" si="37"/>
        <v/>
      </c>
      <c r="T88" s="18" t="str">
        <f t="shared" si="38"/>
        <v/>
      </c>
      <c r="U88" s="69">
        <v>1666</v>
      </c>
      <c r="V88" s="70">
        <f t="shared" si="39"/>
        <v>1499.4</v>
      </c>
      <c r="W88" s="70">
        <v>25</v>
      </c>
      <c r="X88" s="71">
        <f t="shared" si="40"/>
        <v>1354</v>
      </c>
      <c r="Y88" s="16">
        <f t="shared" si="41"/>
        <v>9.6972122182206272E-2</v>
      </c>
      <c r="Z88" s="72">
        <v>0</v>
      </c>
      <c r="AA88" s="73" t="str">
        <f t="shared" si="42"/>
        <v/>
      </c>
      <c r="AB88" s="73">
        <v>0</v>
      </c>
      <c r="AC88" s="74" t="str">
        <f t="shared" si="43"/>
        <v/>
      </c>
      <c r="AD88" s="18" t="str">
        <f t="shared" si="44"/>
        <v/>
      </c>
      <c r="AE88" s="69">
        <v>0</v>
      </c>
      <c r="AF88" s="70" t="str">
        <f t="shared" si="45"/>
        <v/>
      </c>
      <c r="AG88" s="70">
        <v>0</v>
      </c>
      <c r="AH88" s="71" t="str">
        <f t="shared" si="46"/>
        <v/>
      </c>
      <c r="AI88" s="16" t="str">
        <f t="shared" si="47"/>
        <v/>
      </c>
      <c r="AJ88" s="72">
        <v>1443</v>
      </c>
      <c r="AK88" s="73">
        <f t="shared" si="48"/>
        <v>1298.7</v>
      </c>
      <c r="AL88" s="73">
        <v>206</v>
      </c>
      <c r="AM88" s="74">
        <f t="shared" si="49"/>
        <v>1173</v>
      </c>
      <c r="AN88" s="18">
        <f t="shared" si="50"/>
        <v>9.6789096789096821E-2</v>
      </c>
      <c r="AO88" s="69">
        <v>1443</v>
      </c>
      <c r="AP88" s="70">
        <f t="shared" si="51"/>
        <v>1298.7</v>
      </c>
      <c r="AQ88" s="70">
        <v>206</v>
      </c>
      <c r="AR88" s="71">
        <f t="shared" si="52"/>
        <v>1173</v>
      </c>
      <c r="AS88" s="16">
        <f t="shared" si="53"/>
        <v>9.6789096789096821E-2</v>
      </c>
      <c r="AT88" s="72">
        <v>1443</v>
      </c>
      <c r="AU88" s="73">
        <f t="shared" si="54"/>
        <v>1298.7</v>
      </c>
      <c r="AV88" s="73">
        <v>175</v>
      </c>
      <c r="AW88" s="74">
        <f t="shared" si="55"/>
        <v>1204</v>
      </c>
      <c r="AX88" s="18">
        <f t="shared" si="56"/>
        <v>7.2919072919072958E-2</v>
      </c>
      <c r="AY88" s="69">
        <v>0</v>
      </c>
      <c r="AZ88" s="70" t="str">
        <f t="shared" si="57"/>
        <v/>
      </c>
      <c r="BA88" s="70">
        <v>0</v>
      </c>
      <c r="BB88" s="71" t="str">
        <f t="shared" si="58"/>
        <v/>
      </c>
      <c r="BC88" s="16" t="str">
        <f t="shared" si="59"/>
        <v/>
      </c>
      <c r="BD88" s="72">
        <v>1666</v>
      </c>
      <c r="BE88" s="73">
        <f t="shared" si="60"/>
        <v>1499.4</v>
      </c>
      <c r="BF88" s="73">
        <v>25</v>
      </c>
      <c r="BG88" s="74">
        <f t="shared" si="61"/>
        <v>1354</v>
      </c>
      <c r="BH88" s="18">
        <f t="shared" si="62"/>
        <v>9.6972122182206272E-2</v>
      </c>
    </row>
    <row r="89" spans="1:60" s="5" customFormat="1" ht="12.75" customHeight="1">
      <c r="A89" s="42" t="s">
        <v>23</v>
      </c>
      <c r="B89" s="39" t="s">
        <v>143</v>
      </c>
      <c r="C89" s="4"/>
      <c r="D89" s="49">
        <v>3.12</v>
      </c>
      <c r="E89" s="40" t="s">
        <v>330</v>
      </c>
      <c r="F89" s="82">
        <v>1649</v>
      </c>
      <c r="G89" s="82">
        <v>1499</v>
      </c>
      <c r="H89" s="163">
        <v>1169</v>
      </c>
      <c r="I89" s="163">
        <v>23</v>
      </c>
      <c r="J89" s="95">
        <f t="shared" si="32"/>
        <v>1146</v>
      </c>
      <c r="K89" s="69">
        <v>0</v>
      </c>
      <c r="L89" s="70" t="str">
        <f t="shared" si="33"/>
        <v/>
      </c>
      <c r="M89" s="70">
        <v>0</v>
      </c>
      <c r="N89" s="71" t="str">
        <f t="shared" si="34"/>
        <v/>
      </c>
      <c r="O89" s="16" t="str">
        <f t="shared" si="35"/>
        <v/>
      </c>
      <c r="P89" s="72">
        <v>0</v>
      </c>
      <c r="Q89" s="73" t="str">
        <f t="shared" si="36"/>
        <v/>
      </c>
      <c r="R89" s="73">
        <v>0</v>
      </c>
      <c r="S89" s="74" t="str">
        <f t="shared" si="37"/>
        <v/>
      </c>
      <c r="T89" s="18" t="str">
        <f t="shared" si="38"/>
        <v/>
      </c>
      <c r="U89" s="69">
        <v>1443</v>
      </c>
      <c r="V89" s="70">
        <f t="shared" si="39"/>
        <v>1298.7</v>
      </c>
      <c r="W89" s="70">
        <v>41</v>
      </c>
      <c r="X89" s="71">
        <f t="shared" si="40"/>
        <v>1105</v>
      </c>
      <c r="Y89" s="16">
        <f t="shared" si="41"/>
        <v>0.14914914914914917</v>
      </c>
      <c r="Z89" s="72">
        <v>0</v>
      </c>
      <c r="AA89" s="73" t="str">
        <f t="shared" si="42"/>
        <v/>
      </c>
      <c r="AB89" s="73">
        <v>0</v>
      </c>
      <c r="AC89" s="74" t="str">
        <f t="shared" si="43"/>
        <v/>
      </c>
      <c r="AD89" s="18" t="str">
        <f t="shared" si="44"/>
        <v/>
      </c>
      <c r="AE89" s="69">
        <v>0</v>
      </c>
      <c r="AF89" s="70" t="str">
        <f t="shared" si="45"/>
        <v/>
      </c>
      <c r="AG89" s="70">
        <v>0</v>
      </c>
      <c r="AH89" s="71" t="str">
        <f t="shared" si="46"/>
        <v/>
      </c>
      <c r="AI89" s="16" t="str">
        <f t="shared" si="47"/>
        <v/>
      </c>
      <c r="AJ89" s="72">
        <v>1443</v>
      </c>
      <c r="AK89" s="73">
        <f t="shared" si="48"/>
        <v>1298.7</v>
      </c>
      <c r="AL89" s="73">
        <v>41</v>
      </c>
      <c r="AM89" s="74">
        <f t="shared" si="49"/>
        <v>1105</v>
      </c>
      <c r="AN89" s="18">
        <f t="shared" si="50"/>
        <v>0.14914914914914917</v>
      </c>
      <c r="AO89" s="69">
        <v>1221</v>
      </c>
      <c r="AP89" s="70">
        <f t="shared" si="51"/>
        <v>1098.9000000000001</v>
      </c>
      <c r="AQ89" s="70">
        <v>211</v>
      </c>
      <c r="AR89" s="71">
        <f t="shared" si="52"/>
        <v>935</v>
      </c>
      <c r="AS89" s="16">
        <f t="shared" si="53"/>
        <v>0.14914914914914923</v>
      </c>
      <c r="AT89" s="72">
        <v>1221</v>
      </c>
      <c r="AU89" s="73">
        <f t="shared" si="54"/>
        <v>1098.9000000000001</v>
      </c>
      <c r="AV89" s="73">
        <v>180</v>
      </c>
      <c r="AW89" s="74">
        <f t="shared" si="55"/>
        <v>966</v>
      </c>
      <c r="AX89" s="18">
        <f t="shared" si="56"/>
        <v>0.12093912093912101</v>
      </c>
      <c r="AY89" s="69">
        <v>0</v>
      </c>
      <c r="AZ89" s="70" t="str">
        <f t="shared" si="57"/>
        <v/>
      </c>
      <c r="BA89" s="70">
        <v>0</v>
      </c>
      <c r="BB89" s="71" t="str">
        <f t="shared" si="58"/>
        <v/>
      </c>
      <c r="BC89" s="16" t="str">
        <f t="shared" si="59"/>
        <v/>
      </c>
      <c r="BD89" s="72">
        <v>1443</v>
      </c>
      <c r="BE89" s="73">
        <f t="shared" si="60"/>
        <v>1298.7</v>
      </c>
      <c r="BF89" s="73">
        <v>41</v>
      </c>
      <c r="BG89" s="74">
        <f t="shared" si="61"/>
        <v>1105</v>
      </c>
      <c r="BH89" s="18">
        <f t="shared" si="62"/>
        <v>0.14914914914914917</v>
      </c>
    </row>
    <row r="90" spans="1:60" s="5" customFormat="1" ht="12.75" customHeight="1">
      <c r="A90" s="42" t="s">
        <v>25</v>
      </c>
      <c r="B90" s="39" t="s">
        <v>143</v>
      </c>
      <c r="C90" s="4"/>
      <c r="D90" s="49">
        <v>3.12</v>
      </c>
      <c r="E90" s="40" t="s">
        <v>431</v>
      </c>
      <c r="F90" s="82">
        <v>2089</v>
      </c>
      <c r="G90" s="82">
        <v>1899</v>
      </c>
      <c r="H90" s="163">
        <v>1498</v>
      </c>
      <c r="I90" s="163">
        <v>53</v>
      </c>
      <c r="J90" s="95">
        <f t="shared" si="32"/>
        <v>1445</v>
      </c>
      <c r="K90" s="69">
        <v>0</v>
      </c>
      <c r="L90" s="70" t="str">
        <f t="shared" si="33"/>
        <v/>
      </c>
      <c r="M90" s="70">
        <v>0</v>
      </c>
      <c r="N90" s="71" t="str">
        <f t="shared" si="34"/>
        <v/>
      </c>
      <c r="O90" s="16" t="str">
        <f t="shared" si="35"/>
        <v/>
      </c>
      <c r="P90" s="72">
        <v>0</v>
      </c>
      <c r="Q90" s="73" t="str">
        <f t="shared" si="36"/>
        <v/>
      </c>
      <c r="R90" s="73">
        <v>0</v>
      </c>
      <c r="S90" s="74" t="str">
        <f t="shared" si="37"/>
        <v/>
      </c>
      <c r="T90" s="18" t="str">
        <f t="shared" si="38"/>
        <v/>
      </c>
      <c r="U90" s="69">
        <v>1777</v>
      </c>
      <c r="V90" s="70">
        <f t="shared" si="39"/>
        <v>1599.3</v>
      </c>
      <c r="W90" s="70">
        <v>90</v>
      </c>
      <c r="X90" s="71">
        <f t="shared" si="40"/>
        <v>1355</v>
      </c>
      <c r="Y90" s="16">
        <f t="shared" si="41"/>
        <v>0.15275433001938346</v>
      </c>
      <c r="Z90" s="72">
        <v>0</v>
      </c>
      <c r="AA90" s="73" t="str">
        <f t="shared" si="42"/>
        <v/>
      </c>
      <c r="AB90" s="73">
        <v>0</v>
      </c>
      <c r="AC90" s="74" t="str">
        <f t="shared" si="43"/>
        <v/>
      </c>
      <c r="AD90" s="18" t="str">
        <f t="shared" si="44"/>
        <v/>
      </c>
      <c r="AE90" s="69">
        <v>0</v>
      </c>
      <c r="AF90" s="70" t="str">
        <f t="shared" si="45"/>
        <v/>
      </c>
      <c r="AG90" s="70">
        <v>0</v>
      </c>
      <c r="AH90" s="71" t="str">
        <f t="shared" si="46"/>
        <v/>
      </c>
      <c r="AI90" s="16" t="str">
        <f t="shared" si="47"/>
        <v/>
      </c>
      <c r="AJ90" s="72">
        <v>1777</v>
      </c>
      <c r="AK90" s="73">
        <f t="shared" si="48"/>
        <v>1599.3</v>
      </c>
      <c r="AL90" s="73">
        <v>90</v>
      </c>
      <c r="AM90" s="74">
        <f t="shared" si="49"/>
        <v>1355</v>
      </c>
      <c r="AN90" s="18">
        <f t="shared" si="50"/>
        <v>0.15275433001938346</v>
      </c>
      <c r="AO90" s="69">
        <v>0</v>
      </c>
      <c r="AP90" s="70" t="str">
        <f t="shared" si="51"/>
        <v/>
      </c>
      <c r="AQ90" s="70">
        <v>0</v>
      </c>
      <c r="AR90" s="71" t="str">
        <f t="shared" si="52"/>
        <v/>
      </c>
      <c r="AS90" s="16" t="str">
        <f t="shared" si="53"/>
        <v/>
      </c>
      <c r="AT90" s="72">
        <v>1666</v>
      </c>
      <c r="AU90" s="73">
        <f t="shared" si="54"/>
        <v>1499.4</v>
      </c>
      <c r="AV90" s="73">
        <v>175</v>
      </c>
      <c r="AW90" s="74">
        <f t="shared" si="55"/>
        <v>1270</v>
      </c>
      <c r="AX90" s="18">
        <f t="shared" si="56"/>
        <v>0.1529945311457917</v>
      </c>
      <c r="AY90" s="69">
        <v>0</v>
      </c>
      <c r="AZ90" s="70" t="str">
        <f t="shared" si="57"/>
        <v/>
      </c>
      <c r="BA90" s="70">
        <v>0</v>
      </c>
      <c r="BB90" s="71" t="str">
        <f t="shared" si="58"/>
        <v/>
      </c>
      <c r="BC90" s="16" t="str">
        <f t="shared" si="59"/>
        <v/>
      </c>
      <c r="BD90" s="72">
        <v>1777</v>
      </c>
      <c r="BE90" s="73">
        <f t="shared" si="60"/>
        <v>1599.3</v>
      </c>
      <c r="BF90" s="73">
        <v>90</v>
      </c>
      <c r="BG90" s="74">
        <f t="shared" si="61"/>
        <v>1355</v>
      </c>
      <c r="BH90" s="18">
        <f t="shared" si="62"/>
        <v>0.15275433001938346</v>
      </c>
    </row>
    <row r="91" spans="1:60" s="5" customFormat="1" ht="12.75" customHeight="1">
      <c r="A91" s="42" t="s">
        <v>24</v>
      </c>
      <c r="B91" s="39" t="s">
        <v>143</v>
      </c>
      <c r="C91" s="4"/>
      <c r="D91" s="49">
        <v>3.12</v>
      </c>
      <c r="E91" s="40" t="s">
        <v>431</v>
      </c>
      <c r="F91" s="82">
        <v>1979</v>
      </c>
      <c r="G91" s="82">
        <v>1799</v>
      </c>
      <c r="H91" s="163">
        <v>1419</v>
      </c>
      <c r="I91" s="163">
        <v>51</v>
      </c>
      <c r="J91" s="95">
        <f t="shared" si="32"/>
        <v>1368</v>
      </c>
      <c r="K91" s="69">
        <v>0</v>
      </c>
      <c r="L91" s="70" t="str">
        <f t="shared" si="33"/>
        <v/>
      </c>
      <c r="M91" s="70">
        <v>0</v>
      </c>
      <c r="N91" s="71" t="str">
        <f t="shared" si="34"/>
        <v/>
      </c>
      <c r="O91" s="16" t="str">
        <f t="shared" si="35"/>
        <v/>
      </c>
      <c r="P91" s="72">
        <v>0</v>
      </c>
      <c r="Q91" s="73" t="str">
        <f t="shared" si="36"/>
        <v/>
      </c>
      <c r="R91" s="73">
        <v>0</v>
      </c>
      <c r="S91" s="74" t="str">
        <f t="shared" si="37"/>
        <v/>
      </c>
      <c r="T91" s="18" t="str">
        <f t="shared" si="38"/>
        <v/>
      </c>
      <c r="U91" s="69">
        <v>1666</v>
      </c>
      <c r="V91" s="70">
        <f t="shared" si="39"/>
        <v>1499.4</v>
      </c>
      <c r="W91" s="70">
        <v>99</v>
      </c>
      <c r="X91" s="71">
        <f t="shared" si="40"/>
        <v>1269</v>
      </c>
      <c r="Y91" s="16">
        <f t="shared" si="41"/>
        <v>0.15366146458583438</v>
      </c>
      <c r="Z91" s="72">
        <v>0</v>
      </c>
      <c r="AA91" s="73" t="str">
        <f t="shared" si="42"/>
        <v/>
      </c>
      <c r="AB91" s="73">
        <v>0</v>
      </c>
      <c r="AC91" s="74" t="str">
        <f t="shared" si="43"/>
        <v/>
      </c>
      <c r="AD91" s="18" t="str">
        <f t="shared" si="44"/>
        <v/>
      </c>
      <c r="AE91" s="69">
        <v>0</v>
      </c>
      <c r="AF91" s="70" t="str">
        <f t="shared" si="45"/>
        <v/>
      </c>
      <c r="AG91" s="70">
        <v>0</v>
      </c>
      <c r="AH91" s="71" t="str">
        <f t="shared" si="46"/>
        <v/>
      </c>
      <c r="AI91" s="16" t="str">
        <f t="shared" si="47"/>
        <v/>
      </c>
      <c r="AJ91" s="72">
        <v>1666</v>
      </c>
      <c r="AK91" s="73">
        <f t="shared" si="48"/>
        <v>1499.4</v>
      </c>
      <c r="AL91" s="73">
        <v>99</v>
      </c>
      <c r="AM91" s="74">
        <f t="shared" si="49"/>
        <v>1269</v>
      </c>
      <c r="AN91" s="18">
        <f t="shared" si="50"/>
        <v>0.15366146458583438</v>
      </c>
      <c r="AO91" s="69">
        <v>0</v>
      </c>
      <c r="AP91" s="70" t="str">
        <f t="shared" si="51"/>
        <v/>
      </c>
      <c r="AQ91" s="70">
        <v>0</v>
      </c>
      <c r="AR91" s="71" t="str">
        <f t="shared" si="52"/>
        <v/>
      </c>
      <c r="AS91" s="16" t="str">
        <f t="shared" si="53"/>
        <v/>
      </c>
      <c r="AT91" s="72">
        <v>1554</v>
      </c>
      <c r="AU91" s="73">
        <f t="shared" si="54"/>
        <v>1398.6000000000001</v>
      </c>
      <c r="AV91" s="73">
        <v>184</v>
      </c>
      <c r="AW91" s="74">
        <f t="shared" si="55"/>
        <v>1184</v>
      </c>
      <c r="AX91" s="18">
        <f t="shared" si="56"/>
        <v>0.15343915343915351</v>
      </c>
      <c r="AY91" s="69">
        <v>0</v>
      </c>
      <c r="AZ91" s="70" t="str">
        <f t="shared" si="57"/>
        <v/>
      </c>
      <c r="BA91" s="70">
        <v>0</v>
      </c>
      <c r="BB91" s="71" t="str">
        <f t="shared" si="58"/>
        <v/>
      </c>
      <c r="BC91" s="16" t="str">
        <f t="shared" si="59"/>
        <v/>
      </c>
      <c r="BD91" s="72">
        <v>1777</v>
      </c>
      <c r="BE91" s="73">
        <f t="shared" si="60"/>
        <v>1599.3</v>
      </c>
      <c r="BF91" s="73">
        <v>14</v>
      </c>
      <c r="BG91" s="74">
        <f t="shared" si="61"/>
        <v>1354</v>
      </c>
      <c r="BH91" s="18">
        <f t="shared" si="62"/>
        <v>0.15337960357656472</v>
      </c>
    </row>
    <row r="92" spans="1:60" s="5" customFormat="1" ht="12.75" customHeight="1" thickBot="1">
      <c r="A92" s="157" t="s">
        <v>28</v>
      </c>
      <c r="B92" s="165" t="s">
        <v>143</v>
      </c>
      <c r="C92" s="158"/>
      <c r="D92" s="166">
        <v>3.12</v>
      </c>
      <c r="E92" s="159" t="s">
        <v>432</v>
      </c>
      <c r="F92" s="167">
        <v>2419</v>
      </c>
      <c r="G92" s="167">
        <v>2199</v>
      </c>
      <c r="H92" s="168">
        <v>1734</v>
      </c>
      <c r="I92" s="168">
        <v>0</v>
      </c>
      <c r="J92" s="184">
        <f t="shared" si="32"/>
        <v>1734</v>
      </c>
      <c r="K92" s="190">
        <v>2110</v>
      </c>
      <c r="L92" s="169">
        <f t="shared" si="33"/>
        <v>1899</v>
      </c>
      <c r="M92" s="169">
        <v>68</v>
      </c>
      <c r="N92" s="170">
        <f t="shared" si="34"/>
        <v>1666</v>
      </c>
      <c r="O92" s="173">
        <f t="shared" si="35"/>
        <v>0.12269615587151132</v>
      </c>
      <c r="P92" s="195">
        <v>0</v>
      </c>
      <c r="Q92" s="171" t="str">
        <f t="shared" si="36"/>
        <v/>
      </c>
      <c r="R92" s="171">
        <v>0</v>
      </c>
      <c r="S92" s="172" t="str">
        <f t="shared" si="37"/>
        <v/>
      </c>
      <c r="T92" s="196" t="str">
        <f t="shared" si="38"/>
        <v/>
      </c>
      <c r="U92" s="190">
        <v>0</v>
      </c>
      <c r="V92" s="169" t="str">
        <f t="shared" si="39"/>
        <v/>
      </c>
      <c r="W92" s="169">
        <v>0</v>
      </c>
      <c r="X92" s="170" t="str">
        <f t="shared" si="40"/>
        <v/>
      </c>
      <c r="Y92" s="173" t="str">
        <f t="shared" si="41"/>
        <v/>
      </c>
      <c r="Z92" s="195">
        <v>0</v>
      </c>
      <c r="AA92" s="171" t="str">
        <f t="shared" si="42"/>
        <v/>
      </c>
      <c r="AB92" s="171">
        <v>0</v>
      </c>
      <c r="AC92" s="172" t="str">
        <f t="shared" si="43"/>
        <v/>
      </c>
      <c r="AD92" s="196" t="str">
        <f t="shared" si="44"/>
        <v/>
      </c>
      <c r="AE92" s="190" t="s">
        <v>136</v>
      </c>
      <c r="AF92" s="169" t="str">
        <f t="shared" si="45"/>
        <v/>
      </c>
      <c r="AG92" s="169">
        <v>0</v>
      </c>
      <c r="AH92" s="170" t="str">
        <f t="shared" si="46"/>
        <v/>
      </c>
      <c r="AI92" s="173" t="str">
        <f t="shared" si="47"/>
        <v/>
      </c>
      <c r="AJ92" s="195">
        <v>2110</v>
      </c>
      <c r="AK92" s="171">
        <f t="shared" si="48"/>
        <v>1899</v>
      </c>
      <c r="AL92" s="171">
        <v>68</v>
      </c>
      <c r="AM92" s="172">
        <f t="shared" si="49"/>
        <v>1666</v>
      </c>
      <c r="AN92" s="196">
        <f t="shared" si="50"/>
        <v>0.12269615587151132</v>
      </c>
      <c r="AO92" s="190">
        <v>0</v>
      </c>
      <c r="AP92" s="169" t="str">
        <f t="shared" si="51"/>
        <v/>
      </c>
      <c r="AQ92" s="169">
        <v>0</v>
      </c>
      <c r="AR92" s="170" t="str">
        <f t="shared" si="52"/>
        <v/>
      </c>
      <c r="AS92" s="173" t="str">
        <f t="shared" si="53"/>
        <v/>
      </c>
      <c r="AT92" s="195">
        <v>1888</v>
      </c>
      <c r="AU92" s="171">
        <f t="shared" si="54"/>
        <v>1699.2</v>
      </c>
      <c r="AV92" s="171">
        <v>243</v>
      </c>
      <c r="AW92" s="172">
        <f t="shared" si="55"/>
        <v>1491</v>
      </c>
      <c r="AX92" s="196">
        <f t="shared" si="56"/>
        <v>0.12252824858757065</v>
      </c>
      <c r="AY92" s="190">
        <v>0</v>
      </c>
      <c r="AZ92" s="169" t="str">
        <f t="shared" si="57"/>
        <v/>
      </c>
      <c r="BA92" s="169">
        <v>0</v>
      </c>
      <c r="BB92" s="170" t="str">
        <f t="shared" si="58"/>
        <v/>
      </c>
      <c r="BC92" s="173" t="str">
        <f t="shared" si="59"/>
        <v/>
      </c>
      <c r="BD92" s="195">
        <v>0</v>
      </c>
      <c r="BE92" s="171" t="str">
        <f t="shared" si="60"/>
        <v/>
      </c>
      <c r="BF92" s="171">
        <v>0</v>
      </c>
      <c r="BG92" s="172" t="str">
        <f t="shared" si="61"/>
        <v/>
      </c>
      <c r="BH92" s="196" t="str">
        <f t="shared" si="62"/>
        <v/>
      </c>
    </row>
    <row r="93" spans="1:60" s="5" customFormat="1" ht="12.75" customHeight="1">
      <c r="A93" s="177" t="s">
        <v>219</v>
      </c>
      <c r="B93" s="178" t="s">
        <v>143</v>
      </c>
      <c r="C93" s="205" t="s">
        <v>388</v>
      </c>
      <c r="D93" s="180" t="s">
        <v>537</v>
      </c>
      <c r="E93" s="181" t="s">
        <v>433</v>
      </c>
      <c r="F93" s="182">
        <v>1649</v>
      </c>
      <c r="G93" s="182">
        <v>1499</v>
      </c>
      <c r="H93" s="185">
        <v>1302</v>
      </c>
      <c r="I93" s="185">
        <v>0</v>
      </c>
      <c r="J93" s="183">
        <f t="shared" si="32"/>
        <v>1302</v>
      </c>
      <c r="K93" s="186">
        <v>0</v>
      </c>
      <c r="L93" s="187" t="str">
        <f t="shared" si="33"/>
        <v/>
      </c>
      <c r="M93" s="187">
        <v>0</v>
      </c>
      <c r="N93" s="188" t="str">
        <f t="shared" si="34"/>
        <v/>
      </c>
      <c r="O93" s="189" t="str">
        <f t="shared" si="35"/>
        <v/>
      </c>
      <c r="P93" s="191">
        <v>0</v>
      </c>
      <c r="Q93" s="192" t="str">
        <f t="shared" si="36"/>
        <v/>
      </c>
      <c r="R93" s="192">
        <v>0</v>
      </c>
      <c r="S93" s="193" t="str">
        <f t="shared" si="37"/>
        <v/>
      </c>
      <c r="T93" s="194" t="str">
        <f t="shared" si="38"/>
        <v/>
      </c>
      <c r="U93" s="186">
        <v>0</v>
      </c>
      <c r="V93" s="187" t="str">
        <f t="shared" si="39"/>
        <v/>
      </c>
      <c r="W93" s="187">
        <v>0</v>
      </c>
      <c r="X93" s="188" t="str">
        <f t="shared" si="40"/>
        <v/>
      </c>
      <c r="Y93" s="189" t="str">
        <f t="shared" si="41"/>
        <v/>
      </c>
      <c r="Z93" s="191">
        <v>0</v>
      </c>
      <c r="AA93" s="192" t="str">
        <f t="shared" si="42"/>
        <v/>
      </c>
      <c r="AB93" s="192">
        <v>0</v>
      </c>
      <c r="AC93" s="193" t="str">
        <f t="shared" si="43"/>
        <v/>
      </c>
      <c r="AD93" s="194" t="str">
        <f t="shared" si="44"/>
        <v/>
      </c>
      <c r="AE93" s="186">
        <v>0</v>
      </c>
      <c r="AF93" s="187" t="str">
        <f t="shared" si="45"/>
        <v/>
      </c>
      <c r="AG93" s="187">
        <v>0</v>
      </c>
      <c r="AH93" s="188" t="str">
        <f t="shared" si="46"/>
        <v/>
      </c>
      <c r="AI93" s="189" t="str">
        <f t="shared" si="47"/>
        <v/>
      </c>
      <c r="AJ93" s="191">
        <v>0</v>
      </c>
      <c r="AK93" s="192" t="str">
        <f t="shared" si="48"/>
        <v/>
      </c>
      <c r="AL93" s="192">
        <v>0</v>
      </c>
      <c r="AM93" s="193" t="str">
        <f t="shared" si="49"/>
        <v/>
      </c>
      <c r="AN93" s="194" t="str">
        <f t="shared" si="50"/>
        <v/>
      </c>
      <c r="AO93" s="186">
        <v>0</v>
      </c>
      <c r="AP93" s="187" t="str">
        <f t="shared" si="51"/>
        <v/>
      </c>
      <c r="AQ93" s="187">
        <v>0</v>
      </c>
      <c r="AR93" s="188" t="str">
        <f t="shared" si="52"/>
        <v/>
      </c>
      <c r="AS93" s="189" t="str">
        <f t="shared" si="53"/>
        <v/>
      </c>
      <c r="AT93" s="191">
        <v>0</v>
      </c>
      <c r="AU93" s="192" t="str">
        <f t="shared" si="54"/>
        <v/>
      </c>
      <c r="AV93" s="192">
        <v>0</v>
      </c>
      <c r="AW93" s="193" t="str">
        <f t="shared" si="55"/>
        <v/>
      </c>
      <c r="AX93" s="194" t="str">
        <f t="shared" si="56"/>
        <v/>
      </c>
      <c r="AY93" s="186">
        <v>0</v>
      </c>
      <c r="AZ93" s="187" t="str">
        <f t="shared" si="57"/>
        <v/>
      </c>
      <c r="BA93" s="187">
        <v>0</v>
      </c>
      <c r="BB93" s="188" t="str">
        <f t="shared" si="58"/>
        <v/>
      </c>
      <c r="BC93" s="189" t="str">
        <f t="shared" si="59"/>
        <v/>
      </c>
      <c r="BD93" s="191">
        <v>0</v>
      </c>
      <c r="BE93" s="192" t="str">
        <f t="shared" si="60"/>
        <v/>
      </c>
      <c r="BF93" s="192">
        <v>0</v>
      </c>
      <c r="BG93" s="193" t="str">
        <f t="shared" si="61"/>
        <v/>
      </c>
      <c r="BH93" s="194" t="str">
        <f t="shared" si="62"/>
        <v/>
      </c>
    </row>
    <row r="94" spans="1:60" s="5" customFormat="1" ht="12.75" customHeight="1" thickBot="1">
      <c r="A94" s="43" t="s">
        <v>220</v>
      </c>
      <c r="B94" s="38" t="s">
        <v>143</v>
      </c>
      <c r="C94" s="9"/>
      <c r="D94" s="50" t="s">
        <v>537</v>
      </c>
      <c r="E94" s="2" t="s">
        <v>434</v>
      </c>
      <c r="F94" s="83">
        <v>3299</v>
      </c>
      <c r="G94" s="83">
        <v>2999</v>
      </c>
      <c r="H94" s="75">
        <v>2499</v>
      </c>
      <c r="I94" s="75">
        <v>0</v>
      </c>
      <c r="J94" s="97">
        <f t="shared" si="32"/>
        <v>2499</v>
      </c>
      <c r="K94" s="76">
        <v>0</v>
      </c>
      <c r="L94" s="77" t="str">
        <f t="shared" si="33"/>
        <v/>
      </c>
      <c r="M94" s="77">
        <v>0</v>
      </c>
      <c r="N94" s="78" t="str">
        <f t="shared" si="34"/>
        <v/>
      </c>
      <c r="O94" s="17" t="str">
        <f t="shared" si="35"/>
        <v/>
      </c>
      <c r="P94" s="79">
        <v>0</v>
      </c>
      <c r="Q94" s="80" t="str">
        <f t="shared" si="36"/>
        <v/>
      </c>
      <c r="R94" s="80">
        <v>0</v>
      </c>
      <c r="S94" s="81" t="str">
        <f t="shared" si="37"/>
        <v/>
      </c>
      <c r="T94" s="19" t="str">
        <f t="shared" si="38"/>
        <v/>
      </c>
      <c r="U94" s="76">
        <v>0</v>
      </c>
      <c r="V94" s="77" t="str">
        <f t="shared" si="39"/>
        <v/>
      </c>
      <c r="W94" s="77">
        <v>0</v>
      </c>
      <c r="X94" s="78" t="str">
        <f t="shared" si="40"/>
        <v/>
      </c>
      <c r="Y94" s="17" t="str">
        <f t="shared" si="41"/>
        <v/>
      </c>
      <c r="Z94" s="79">
        <v>0</v>
      </c>
      <c r="AA94" s="80" t="str">
        <f t="shared" si="42"/>
        <v/>
      </c>
      <c r="AB94" s="80">
        <v>0</v>
      </c>
      <c r="AC94" s="81" t="str">
        <f t="shared" si="43"/>
        <v/>
      </c>
      <c r="AD94" s="19" t="str">
        <f t="shared" si="44"/>
        <v/>
      </c>
      <c r="AE94" s="76">
        <v>0</v>
      </c>
      <c r="AF94" s="77" t="str">
        <f t="shared" si="45"/>
        <v/>
      </c>
      <c r="AG94" s="77">
        <v>0</v>
      </c>
      <c r="AH94" s="78" t="str">
        <f t="shared" si="46"/>
        <v/>
      </c>
      <c r="AI94" s="17" t="str">
        <f t="shared" si="47"/>
        <v/>
      </c>
      <c r="AJ94" s="79">
        <v>0</v>
      </c>
      <c r="AK94" s="80" t="str">
        <f t="shared" si="48"/>
        <v/>
      </c>
      <c r="AL94" s="80">
        <v>0</v>
      </c>
      <c r="AM94" s="81" t="str">
        <f t="shared" si="49"/>
        <v/>
      </c>
      <c r="AN94" s="19" t="str">
        <f t="shared" si="50"/>
        <v/>
      </c>
      <c r="AO94" s="76">
        <v>0</v>
      </c>
      <c r="AP94" s="77" t="str">
        <f t="shared" si="51"/>
        <v/>
      </c>
      <c r="AQ94" s="77">
        <v>0</v>
      </c>
      <c r="AR94" s="78" t="str">
        <f t="shared" si="52"/>
        <v/>
      </c>
      <c r="AS94" s="17" t="str">
        <f t="shared" si="53"/>
        <v/>
      </c>
      <c r="AT94" s="79">
        <v>0</v>
      </c>
      <c r="AU94" s="80" t="str">
        <f t="shared" si="54"/>
        <v/>
      </c>
      <c r="AV94" s="80">
        <v>0</v>
      </c>
      <c r="AW94" s="81" t="str">
        <f t="shared" si="55"/>
        <v/>
      </c>
      <c r="AX94" s="19" t="str">
        <f t="shared" si="56"/>
        <v/>
      </c>
      <c r="AY94" s="76">
        <v>0</v>
      </c>
      <c r="AZ94" s="77" t="str">
        <f t="shared" si="57"/>
        <v/>
      </c>
      <c r="BA94" s="77">
        <v>0</v>
      </c>
      <c r="BB94" s="78" t="str">
        <f t="shared" si="58"/>
        <v/>
      </c>
      <c r="BC94" s="17" t="str">
        <f t="shared" si="59"/>
        <v/>
      </c>
      <c r="BD94" s="79">
        <v>0</v>
      </c>
      <c r="BE94" s="80" t="str">
        <f t="shared" si="60"/>
        <v/>
      </c>
      <c r="BF94" s="80">
        <v>0</v>
      </c>
      <c r="BG94" s="81" t="str">
        <f t="shared" si="61"/>
        <v/>
      </c>
      <c r="BH94" s="19" t="str">
        <f t="shared" si="62"/>
        <v/>
      </c>
    </row>
    <row r="95" spans="1:60" s="5" customFormat="1" ht="12.75" customHeight="1">
      <c r="A95" s="177" t="s">
        <v>37</v>
      </c>
      <c r="B95" s="178" t="s">
        <v>145</v>
      </c>
      <c r="C95" s="179"/>
      <c r="D95" s="180">
        <v>0.71</v>
      </c>
      <c r="E95" s="181" t="s">
        <v>435</v>
      </c>
      <c r="F95" s="182">
        <v>714</v>
      </c>
      <c r="G95" s="182">
        <v>649</v>
      </c>
      <c r="H95" s="185">
        <v>506</v>
      </c>
      <c r="I95" s="185">
        <v>0</v>
      </c>
      <c r="J95" s="183">
        <f t="shared" ref="J95:J119" si="63">IFERROR(H95-I95,H95)</f>
        <v>506</v>
      </c>
      <c r="K95" s="186">
        <v>532</v>
      </c>
      <c r="L95" s="187">
        <f t="shared" si="33"/>
        <v>478.8</v>
      </c>
      <c r="M95" s="187">
        <v>91</v>
      </c>
      <c r="N95" s="188">
        <f t="shared" si="34"/>
        <v>415</v>
      </c>
      <c r="O95" s="189">
        <f t="shared" si="35"/>
        <v>0.13324979114452801</v>
      </c>
      <c r="P95" s="191">
        <v>0</v>
      </c>
      <c r="Q95" s="192" t="str">
        <f t="shared" si="36"/>
        <v/>
      </c>
      <c r="R95" s="192">
        <v>0</v>
      </c>
      <c r="S95" s="193" t="str">
        <f t="shared" si="37"/>
        <v/>
      </c>
      <c r="T95" s="194" t="str">
        <f t="shared" si="38"/>
        <v/>
      </c>
      <c r="U95" s="186">
        <v>532</v>
      </c>
      <c r="V95" s="187">
        <f t="shared" si="39"/>
        <v>478.8</v>
      </c>
      <c r="W95" s="187">
        <v>91</v>
      </c>
      <c r="X95" s="188">
        <f t="shared" si="40"/>
        <v>415</v>
      </c>
      <c r="Y95" s="189">
        <f t="shared" si="41"/>
        <v>0.13324979114452801</v>
      </c>
      <c r="Z95" s="191">
        <v>0</v>
      </c>
      <c r="AA95" s="192" t="str">
        <f t="shared" si="42"/>
        <v/>
      </c>
      <c r="AB95" s="192">
        <v>0</v>
      </c>
      <c r="AC95" s="193" t="str">
        <f t="shared" si="43"/>
        <v/>
      </c>
      <c r="AD95" s="194" t="str">
        <f t="shared" si="44"/>
        <v/>
      </c>
      <c r="AE95" s="186">
        <v>0</v>
      </c>
      <c r="AF95" s="187" t="str">
        <f t="shared" si="45"/>
        <v/>
      </c>
      <c r="AG95" s="187">
        <v>0</v>
      </c>
      <c r="AH95" s="188" t="str">
        <f t="shared" si="46"/>
        <v/>
      </c>
      <c r="AI95" s="189" t="str">
        <f t="shared" si="47"/>
        <v/>
      </c>
      <c r="AJ95" s="191">
        <v>532</v>
      </c>
      <c r="AK95" s="192">
        <f t="shared" si="48"/>
        <v>478.8</v>
      </c>
      <c r="AL95" s="192">
        <v>91</v>
      </c>
      <c r="AM95" s="193">
        <f t="shared" si="49"/>
        <v>415</v>
      </c>
      <c r="AN95" s="194">
        <f t="shared" si="50"/>
        <v>0.13324979114452801</v>
      </c>
      <c r="AO95" s="186" t="s">
        <v>136</v>
      </c>
      <c r="AP95" s="187" t="str">
        <f t="shared" si="51"/>
        <v/>
      </c>
      <c r="AQ95" s="187">
        <v>0</v>
      </c>
      <c r="AR95" s="188" t="str">
        <f t="shared" si="52"/>
        <v/>
      </c>
      <c r="AS95" s="189" t="str">
        <f t="shared" si="53"/>
        <v/>
      </c>
      <c r="AT95" s="191" t="s">
        <v>136</v>
      </c>
      <c r="AU95" s="192" t="str">
        <f t="shared" si="54"/>
        <v/>
      </c>
      <c r="AV95" s="192">
        <v>0</v>
      </c>
      <c r="AW95" s="193" t="str">
        <f t="shared" si="55"/>
        <v/>
      </c>
      <c r="AX95" s="194" t="str">
        <f t="shared" si="56"/>
        <v/>
      </c>
      <c r="AY95" s="186">
        <v>0</v>
      </c>
      <c r="AZ95" s="187" t="str">
        <f t="shared" si="57"/>
        <v/>
      </c>
      <c r="BA95" s="187">
        <v>0</v>
      </c>
      <c r="BB95" s="188" t="str">
        <f t="shared" si="58"/>
        <v/>
      </c>
      <c r="BC95" s="189" t="str">
        <f t="shared" si="59"/>
        <v/>
      </c>
      <c r="BD95" s="191">
        <v>554</v>
      </c>
      <c r="BE95" s="192">
        <f t="shared" si="60"/>
        <v>498.6</v>
      </c>
      <c r="BF95" s="192">
        <v>73</v>
      </c>
      <c r="BG95" s="193">
        <f t="shared" si="61"/>
        <v>433</v>
      </c>
      <c r="BH95" s="194">
        <f t="shared" si="62"/>
        <v>0.13156839149618937</v>
      </c>
    </row>
    <row r="96" spans="1:60" s="5" customFormat="1" ht="12.75" customHeight="1">
      <c r="A96" s="42" t="s">
        <v>39</v>
      </c>
      <c r="B96" s="39" t="s">
        <v>145</v>
      </c>
      <c r="C96" s="4"/>
      <c r="D96" s="49">
        <v>0.71</v>
      </c>
      <c r="E96" s="40" t="s">
        <v>435</v>
      </c>
      <c r="F96" s="82">
        <v>879</v>
      </c>
      <c r="G96" s="82">
        <v>799</v>
      </c>
      <c r="H96" s="163">
        <v>623</v>
      </c>
      <c r="I96" s="163">
        <v>12</v>
      </c>
      <c r="J96" s="95">
        <f t="shared" si="63"/>
        <v>611</v>
      </c>
      <c r="K96" s="69">
        <v>699</v>
      </c>
      <c r="L96" s="70">
        <f t="shared" si="33"/>
        <v>629.1</v>
      </c>
      <c r="M96" s="70">
        <v>74</v>
      </c>
      <c r="N96" s="71">
        <f t="shared" si="34"/>
        <v>537</v>
      </c>
      <c r="O96" s="16">
        <f t="shared" si="35"/>
        <v>0.14639961850262281</v>
      </c>
      <c r="P96" s="72">
        <v>0</v>
      </c>
      <c r="Q96" s="73" t="str">
        <f t="shared" si="36"/>
        <v/>
      </c>
      <c r="R96" s="73">
        <v>0</v>
      </c>
      <c r="S96" s="74" t="str">
        <f t="shared" si="37"/>
        <v/>
      </c>
      <c r="T96" s="18" t="str">
        <f t="shared" si="38"/>
        <v/>
      </c>
      <c r="U96" s="69">
        <v>699</v>
      </c>
      <c r="V96" s="70">
        <f t="shared" si="39"/>
        <v>629.1</v>
      </c>
      <c r="W96" s="70">
        <v>74</v>
      </c>
      <c r="X96" s="71">
        <f t="shared" si="40"/>
        <v>537</v>
      </c>
      <c r="Y96" s="16">
        <f t="shared" si="41"/>
        <v>0.14639961850262281</v>
      </c>
      <c r="Z96" s="72">
        <v>0</v>
      </c>
      <c r="AA96" s="73" t="str">
        <f t="shared" si="42"/>
        <v/>
      </c>
      <c r="AB96" s="73">
        <v>0</v>
      </c>
      <c r="AC96" s="74" t="str">
        <f t="shared" si="43"/>
        <v/>
      </c>
      <c r="AD96" s="18" t="str">
        <f t="shared" si="44"/>
        <v/>
      </c>
      <c r="AE96" s="69">
        <v>0</v>
      </c>
      <c r="AF96" s="70" t="str">
        <f t="shared" si="45"/>
        <v/>
      </c>
      <c r="AG96" s="70">
        <v>0</v>
      </c>
      <c r="AH96" s="71" t="str">
        <f t="shared" si="46"/>
        <v/>
      </c>
      <c r="AI96" s="16" t="str">
        <f t="shared" si="47"/>
        <v/>
      </c>
      <c r="AJ96" s="72">
        <v>666</v>
      </c>
      <c r="AK96" s="73">
        <f t="shared" si="48"/>
        <v>599.4</v>
      </c>
      <c r="AL96" s="73">
        <v>101</v>
      </c>
      <c r="AM96" s="74">
        <f t="shared" si="49"/>
        <v>510</v>
      </c>
      <c r="AN96" s="18">
        <f t="shared" si="50"/>
        <v>0.14914914914914912</v>
      </c>
      <c r="AO96" s="69">
        <v>666</v>
      </c>
      <c r="AP96" s="70">
        <f t="shared" si="51"/>
        <v>599.4</v>
      </c>
      <c r="AQ96" s="70">
        <v>101</v>
      </c>
      <c r="AR96" s="71">
        <f t="shared" si="52"/>
        <v>510</v>
      </c>
      <c r="AS96" s="16">
        <f t="shared" si="53"/>
        <v>0.14914914914914912</v>
      </c>
      <c r="AT96" s="72">
        <v>666</v>
      </c>
      <c r="AU96" s="73">
        <f t="shared" si="54"/>
        <v>599.4</v>
      </c>
      <c r="AV96" s="73">
        <v>98</v>
      </c>
      <c r="AW96" s="74">
        <f t="shared" si="55"/>
        <v>513</v>
      </c>
      <c r="AX96" s="18">
        <f t="shared" si="56"/>
        <v>0.14414414414414412</v>
      </c>
      <c r="AY96" s="69">
        <v>0</v>
      </c>
      <c r="AZ96" s="70" t="str">
        <f t="shared" si="57"/>
        <v/>
      </c>
      <c r="BA96" s="70">
        <v>0</v>
      </c>
      <c r="BB96" s="71" t="str">
        <f t="shared" si="58"/>
        <v/>
      </c>
      <c r="BC96" s="16" t="str">
        <f t="shared" si="59"/>
        <v/>
      </c>
      <c r="BD96" s="72">
        <v>666</v>
      </c>
      <c r="BE96" s="73">
        <f t="shared" si="60"/>
        <v>599.4</v>
      </c>
      <c r="BF96" s="73">
        <v>98</v>
      </c>
      <c r="BG96" s="74">
        <f t="shared" si="61"/>
        <v>513</v>
      </c>
      <c r="BH96" s="18">
        <f t="shared" si="62"/>
        <v>0.14414414414414412</v>
      </c>
    </row>
    <row r="97" spans="1:60" s="5" customFormat="1" ht="12.75" customHeight="1">
      <c r="A97" s="42" t="s">
        <v>38</v>
      </c>
      <c r="B97" s="39" t="s">
        <v>145</v>
      </c>
      <c r="C97" s="201" t="s">
        <v>339</v>
      </c>
      <c r="D97" s="49">
        <v>0.71</v>
      </c>
      <c r="E97" s="40" t="s">
        <v>435</v>
      </c>
      <c r="F97" s="82">
        <v>769</v>
      </c>
      <c r="G97" s="82">
        <v>699</v>
      </c>
      <c r="H97" s="163">
        <v>545</v>
      </c>
      <c r="I97" s="163">
        <v>10</v>
      </c>
      <c r="J97" s="95">
        <f t="shared" si="63"/>
        <v>535</v>
      </c>
      <c r="K97" s="69">
        <v>588</v>
      </c>
      <c r="L97" s="70">
        <f t="shared" si="33"/>
        <v>529.20000000000005</v>
      </c>
      <c r="M97" s="70">
        <v>84</v>
      </c>
      <c r="N97" s="71">
        <f t="shared" si="34"/>
        <v>451</v>
      </c>
      <c r="O97" s="16">
        <f t="shared" si="35"/>
        <v>0.14777021919879071</v>
      </c>
      <c r="P97" s="72">
        <v>0</v>
      </c>
      <c r="Q97" s="73" t="str">
        <f t="shared" si="36"/>
        <v/>
      </c>
      <c r="R97" s="73">
        <v>0</v>
      </c>
      <c r="S97" s="74" t="str">
        <f t="shared" si="37"/>
        <v/>
      </c>
      <c r="T97" s="18" t="str">
        <f t="shared" si="38"/>
        <v/>
      </c>
      <c r="U97" s="69">
        <v>588</v>
      </c>
      <c r="V97" s="70">
        <f t="shared" si="39"/>
        <v>529.20000000000005</v>
      </c>
      <c r="W97" s="70">
        <v>84</v>
      </c>
      <c r="X97" s="71">
        <f t="shared" si="40"/>
        <v>451</v>
      </c>
      <c r="Y97" s="16">
        <f t="shared" si="41"/>
        <v>0.14777021919879071</v>
      </c>
      <c r="Z97" s="72">
        <v>0</v>
      </c>
      <c r="AA97" s="73" t="str">
        <f t="shared" si="42"/>
        <v/>
      </c>
      <c r="AB97" s="73">
        <v>0</v>
      </c>
      <c r="AC97" s="74" t="str">
        <f t="shared" si="43"/>
        <v/>
      </c>
      <c r="AD97" s="18" t="str">
        <f t="shared" si="44"/>
        <v/>
      </c>
      <c r="AE97" s="69">
        <v>0</v>
      </c>
      <c r="AF97" s="70" t="str">
        <f t="shared" si="45"/>
        <v/>
      </c>
      <c r="AG97" s="70">
        <v>0</v>
      </c>
      <c r="AH97" s="71" t="str">
        <f t="shared" si="46"/>
        <v/>
      </c>
      <c r="AI97" s="16" t="str">
        <f t="shared" si="47"/>
        <v/>
      </c>
      <c r="AJ97" s="72">
        <v>554</v>
      </c>
      <c r="AK97" s="73">
        <f t="shared" si="48"/>
        <v>498.6</v>
      </c>
      <c r="AL97" s="73">
        <v>110</v>
      </c>
      <c r="AM97" s="74">
        <f t="shared" si="49"/>
        <v>425</v>
      </c>
      <c r="AN97" s="18">
        <f t="shared" si="50"/>
        <v>0.14761331728840757</v>
      </c>
      <c r="AO97" s="69">
        <v>554</v>
      </c>
      <c r="AP97" s="70">
        <f t="shared" si="51"/>
        <v>498.6</v>
      </c>
      <c r="AQ97" s="70">
        <v>110</v>
      </c>
      <c r="AR97" s="71">
        <f t="shared" si="52"/>
        <v>425</v>
      </c>
      <c r="AS97" s="16">
        <f t="shared" si="53"/>
        <v>0.14761331728840757</v>
      </c>
      <c r="AT97" s="72">
        <v>532</v>
      </c>
      <c r="AU97" s="73">
        <f t="shared" si="54"/>
        <v>478.8</v>
      </c>
      <c r="AV97" s="73">
        <v>127</v>
      </c>
      <c r="AW97" s="74">
        <f t="shared" si="55"/>
        <v>408</v>
      </c>
      <c r="AX97" s="18">
        <f t="shared" si="56"/>
        <v>0.14786967418546368</v>
      </c>
      <c r="AY97" s="69">
        <v>0</v>
      </c>
      <c r="AZ97" s="70" t="str">
        <f t="shared" si="57"/>
        <v/>
      </c>
      <c r="BA97" s="70">
        <v>0</v>
      </c>
      <c r="BB97" s="71" t="str">
        <f t="shared" si="58"/>
        <v/>
      </c>
      <c r="BC97" s="16" t="str">
        <f t="shared" si="59"/>
        <v/>
      </c>
      <c r="BD97" s="72">
        <v>0</v>
      </c>
      <c r="BE97" s="73" t="str">
        <f t="shared" si="60"/>
        <v/>
      </c>
      <c r="BF97" s="73">
        <v>0</v>
      </c>
      <c r="BG97" s="74" t="str">
        <f t="shared" si="61"/>
        <v/>
      </c>
      <c r="BH97" s="18" t="str">
        <f t="shared" si="62"/>
        <v/>
      </c>
    </row>
    <row r="98" spans="1:60" s="5" customFormat="1" ht="12.75" customHeight="1">
      <c r="A98" s="42" t="s">
        <v>299</v>
      </c>
      <c r="B98" s="39" t="s">
        <v>145</v>
      </c>
      <c r="C98" s="4"/>
      <c r="D98" s="49">
        <v>0.71</v>
      </c>
      <c r="E98" s="40" t="s">
        <v>435</v>
      </c>
      <c r="F98" s="82">
        <v>824</v>
      </c>
      <c r="G98" s="82">
        <v>749</v>
      </c>
      <c r="H98" s="163">
        <v>585</v>
      </c>
      <c r="I98" s="163">
        <v>12</v>
      </c>
      <c r="J98" s="95">
        <f t="shared" si="63"/>
        <v>573</v>
      </c>
      <c r="K98" s="69">
        <v>643</v>
      </c>
      <c r="L98" s="70">
        <f t="shared" si="33"/>
        <v>578.70000000000005</v>
      </c>
      <c r="M98" s="70">
        <v>80</v>
      </c>
      <c r="N98" s="71">
        <f t="shared" si="34"/>
        <v>493</v>
      </c>
      <c r="O98" s="16">
        <f t="shared" si="35"/>
        <v>0.14809054777950587</v>
      </c>
      <c r="P98" s="72">
        <v>0</v>
      </c>
      <c r="Q98" s="73" t="str">
        <f t="shared" si="36"/>
        <v/>
      </c>
      <c r="R98" s="73">
        <v>0</v>
      </c>
      <c r="S98" s="74" t="str">
        <f t="shared" si="37"/>
        <v/>
      </c>
      <c r="T98" s="18" t="str">
        <f t="shared" si="38"/>
        <v/>
      </c>
      <c r="U98" s="69">
        <v>643</v>
      </c>
      <c r="V98" s="70">
        <f t="shared" si="39"/>
        <v>578.70000000000005</v>
      </c>
      <c r="W98" s="70">
        <v>80</v>
      </c>
      <c r="X98" s="71">
        <f t="shared" si="40"/>
        <v>493</v>
      </c>
      <c r="Y98" s="16">
        <f t="shared" si="41"/>
        <v>0.14809054777950587</v>
      </c>
      <c r="Z98" s="72">
        <v>0</v>
      </c>
      <c r="AA98" s="73" t="str">
        <f t="shared" si="42"/>
        <v/>
      </c>
      <c r="AB98" s="73">
        <v>0</v>
      </c>
      <c r="AC98" s="74" t="str">
        <f t="shared" si="43"/>
        <v/>
      </c>
      <c r="AD98" s="18" t="str">
        <f t="shared" si="44"/>
        <v/>
      </c>
      <c r="AE98" s="69">
        <v>0</v>
      </c>
      <c r="AF98" s="70" t="str">
        <f t="shared" si="45"/>
        <v/>
      </c>
      <c r="AG98" s="70">
        <v>0</v>
      </c>
      <c r="AH98" s="71" t="str">
        <f t="shared" si="46"/>
        <v/>
      </c>
      <c r="AI98" s="16" t="str">
        <f t="shared" si="47"/>
        <v/>
      </c>
      <c r="AJ98" s="72">
        <v>610</v>
      </c>
      <c r="AK98" s="73">
        <f t="shared" si="48"/>
        <v>549</v>
      </c>
      <c r="AL98" s="73">
        <v>105</v>
      </c>
      <c r="AM98" s="74">
        <f t="shared" si="49"/>
        <v>468</v>
      </c>
      <c r="AN98" s="18">
        <f t="shared" si="50"/>
        <v>0.14754098360655737</v>
      </c>
      <c r="AO98" s="69">
        <v>610</v>
      </c>
      <c r="AP98" s="70">
        <f t="shared" si="51"/>
        <v>549</v>
      </c>
      <c r="AQ98" s="70">
        <v>105</v>
      </c>
      <c r="AR98" s="71">
        <f t="shared" si="52"/>
        <v>468</v>
      </c>
      <c r="AS98" s="16">
        <f t="shared" si="53"/>
        <v>0.14754098360655737</v>
      </c>
      <c r="AT98" s="72">
        <v>554</v>
      </c>
      <c r="AU98" s="73">
        <f t="shared" si="54"/>
        <v>498.6</v>
      </c>
      <c r="AV98" s="73">
        <v>147</v>
      </c>
      <c r="AW98" s="74">
        <f t="shared" si="55"/>
        <v>426</v>
      </c>
      <c r="AX98" s="18">
        <f t="shared" si="56"/>
        <v>0.1456077015643803</v>
      </c>
      <c r="AY98" s="69">
        <v>0</v>
      </c>
      <c r="AZ98" s="70" t="str">
        <f t="shared" si="57"/>
        <v/>
      </c>
      <c r="BA98" s="70">
        <v>0</v>
      </c>
      <c r="BB98" s="71" t="str">
        <f t="shared" si="58"/>
        <v/>
      </c>
      <c r="BC98" s="16" t="str">
        <f t="shared" si="59"/>
        <v/>
      </c>
      <c r="BD98" s="72">
        <v>610</v>
      </c>
      <c r="BE98" s="73">
        <f t="shared" si="60"/>
        <v>549</v>
      </c>
      <c r="BF98" s="73">
        <v>105</v>
      </c>
      <c r="BG98" s="74">
        <f t="shared" si="61"/>
        <v>468</v>
      </c>
      <c r="BH98" s="18">
        <f t="shared" si="62"/>
        <v>0.14754098360655737</v>
      </c>
    </row>
    <row r="99" spans="1:60" s="5" customFormat="1" ht="12.75" customHeight="1" thickBot="1">
      <c r="A99" s="43" t="s">
        <v>36</v>
      </c>
      <c r="B99" s="38" t="s">
        <v>145</v>
      </c>
      <c r="C99" s="9"/>
      <c r="D99" s="50">
        <v>0.71</v>
      </c>
      <c r="E99" s="2" t="s">
        <v>435</v>
      </c>
      <c r="F99" s="83">
        <v>714</v>
      </c>
      <c r="G99" s="83">
        <v>649</v>
      </c>
      <c r="H99" s="75">
        <v>506</v>
      </c>
      <c r="I99" s="75">
        <v>0</v>
      </c>
      <c r="J99" s="97">
        <f t="shared" si="63"/>
        <v>506</v>
      </c>
      <c r="K99" s="76">
        <v>532</v>
      </c>
      <c r="L99" s="77">
        <f t="shared" si="33"/>
        <v>478.8</v>
      </c>
      <c r="M99" s="77">
        <v>91</v>
      </c>
      <c r="N99" s="78">
        <f t="shared" si="34"/>
        <v>415</v>
      </c>
      <c r="O99" s="17">
        <f t="shared" si="35"/>
        <v>0.13324979114452801</v>
      </c>
      <c r="P99" s="79">
        <v>0</v>
      </c>
      <c r="Q99" s="80" t="str">
        <f t="shared" si="36"/>
        <v/>
      </c>
      <c r="R99" s="80">
        <v>0</v>
      </c>
      <c r="S99" s="81" t="str">
        <f t="shared" si="37"/>
        <v/>
      </c>
      <c r="T99" s="19" t="str">
        <f t="shared" si="38"/>
        <v/>
      </c>
      <c r="U99" s="76">
        <v>532</v>
      </c>
      <c r="V99" s="77">
        <f t="shared" si="39"/>
        <v>478.8</v>
      </c>
      <c r="W99" s="77">
        <v>91</v>
      </c>
      <c r="X99" s="78">
        <f t="shared" si="40"/>
        <v>415</v>
      </c>
      <c r="Y99" s="17">
        <f t="shared" si="41"/>
        <v>0.13324979114452801</v>
      </c>
      <c r="Z99" s="79">
        <v>0</v>
      </c>
      <c r="AA99" s="80" t="str">
        <f t="shared" si="42"/>
        <v/>
      </c>
      <c r="AB99" s="80">
        <v>0</v>
      </c>
      <c r="AC99" s="81" t="str">
        <f t="shared" si="43"/>
        <v/>
      </c>
      <c r="AD99" s="19" t="str">
        <f t="shared" si="44"/>
        <v/>
      </c>
      <c r="AE99" s="76">
        <v>0</v>
      </c>
      <c r="AF99" s="77" t="str">
        <f t="shared" si="45"/>
        <v/>
      </c>
      <c r="AG99" s="77">
        <v>0</v>
      </c>
      <c r="AH99" s="78" t="str">
        <f t="shared" si="46"/>
        <v/>
      </c>
      <c r="AI99" s="17" t="str">
        <f t="shared" si="47"/>
        <v/>
      </c>
      <c r="AJ99" s="79">
        <v>532</v>
      </c>
      <c r="AK99" s="80">
        <f t="shared" si="48"/>
        <v>478.8</v>
      </c>
      <c r="AL99" s="80">
        <v>91</v>
      </c>
      <c r="AM99" s="81">
        <f t="shared" si="49"/>
        <v>415</v>
      </c>
      <c r="AN99" s="19">
        <f t="shared" si="50"/>
        <v>0.13324979114452801</v>
      </c>
      <c r="AO99" s="76" t="s">
        <v>136</v>
      </c>
      <c r="AP99" s="77" t="str">
        <f t="shared" si="51"/>
        <v/>
      </c>
      <c r="AQ99" s="77">
        <v>0</v>
      </c>
      <c r="AR99" s="78" t="str">
        <f t="shared" si="52"/>
        <v/>
      </c>
      <c r="AS99" s="17" t="str">
        <f t="shared" si="53"/>
        <v/>
      </c>
      <c r="AT99" s="79" t="s">
        <v>136</v>
      </c>
      <c r="AU99" s="80" t="str">
        <f t="shared" si="54"/>
        <v/>
      </c>
      <c r="AV99" s="80">
        <v>0</v>
      </c>
      <c r="AW99" s="81" t="str">
        <f t="shared" si="55"/>
        <v/>
      </c>
      <c r="AX99" s="19" t="str">
        <f t="shared" si="56"/>
        <v/>
      </c>
      <c r="AY99" s="76">
        <v>0</v>
      </c>
      <c r="AZ99" s="77" t="str">
        <f t="shared" si="57"/>
        <v/>
      </c>
      <c r="BA99" s="77">
        <v>0</v>
      </c>
      <c r="BB99" s="78" t="str">
        <f t="shared" si="58"/>
        <v/>
      </c>
      <c r="BC99" s="17" t="str">
        <f t="shared" si="59"/>
        <v/>
      </c>
      <c r="BD99" s="79">
        <v>554</v>
      </c>
      <c r="BE99" s="80">
        <f t="shared" si="60"/>
        <v>498.6</v>
      </c>
      <c r="BF99" s="80">
        <v>73</v>
      </c>
      <c r="BG99" s="81">
        <f t="shared" si="61"/>
        <v>433</v>
      </c>
      <c r="BH99" s="19">
        <f t="shared" si="62"/>
        <v>0.13156839149618937</v>
      </c>
    </row>
    <row r="100" spans="1:60" s="5" customFormat="1" ht="12.75" customHeight="1">
      <c r="A100" s="42" t="s">
        <v>182</v>
      </c>
      <c r="B100" s="39" t="s">
        <v>145</v>
      </c>
      <c r="C100" s="4"/>
      <c r="D100" s="49">
        <v>0.71</v>
      </c>
      <c r="E100" s="40" t="s">
        <v>436</v>
      </c>
      <c r="F100" s="82">
        <v>989</v>
      </c>
      <c r="G100" s="82">
        <v>899</v>
      </c>
      <c r="H100" s="163">
        <v>688</v>
      </c>
      <c r="I100" s="163">
        <v>8</v>
      </c>
      <c r="J100" s="95">
        <f t="shared" si="63"/>
        <v>680</v>
      </c>
      <c r="K100" s="69">
        <v>0</v>
      </c>
      <c r="L100" s="70" t="str">
        <f t="shared" si="33"/>
        <v/>
      </c>
      <c r="M100" s="70">
        <v>0</v>
      </c>
      <c r="N100" s="71" t="str">
        <f t="shared" si="34"/>
        <v/>
      </c>
      <c r="O100" s="16" t="str">
        <f t="shared" si="35"/>
        <v/>
      </c>
      <c r="P100" s="72">
        <v>0</v>
      </c>
      <c r="Q100" s="73" t="str">
        <f t="shared" si="36"/>
        <v/>
      </c>
      <c r="R100" s="73">
        <v>0</v>
      </c>
      <c r="S100" s="74" t="str">
        <f t="shared" si="37"/>
        <v/>
      </c>
      <c r="T100" s="18" t="str">
        <f t="shared" si="38"/>
        <v/>
      </c>
      <c r="U100" s="69">
        <v>754</v>
      </c>
      <c r="V100" s="70">
        <f t="shared" si="39"/>
        <v>678.6</v>
      </c>
      <c r="W100" s="70">
        <v>109</v>
      </c>
      <c r="X100" s="71">
        <f t="shared" si="40"/>
        <v>571</v>
      </c>
      <c r="Y100" s="16">
        <f t="shared" si="41"/>
        <v>0.15856174476864135</v>
      </c>
      <c r="Z100" s="72">
        <v>0</v>
      </c>
      <c r="AA100" s="73" t="str">
        <f t="shared" si="42"/>
        <v/>
      </c>
      <c r="AB100" s="73">
        <v>0</v>
      </c>
      <c r="AC100" s="74" t="str">
        <f t="shared" si="43"/>
        <v/>
      </c>
      <c r="AD100" s="18" t="str">
        <f t="shared" si="44"/>
        <v/>
      </c>
      <c r="AE100" s="69">
        <v>754</v>
      </c>
      <c r="AF100" s="70">
        <f t="shared" si="45"/>
        <v>678.6</v>
      </c>
      <c r="AG100" s="70">
        <v>109</v>
      </c>
      <c r="AH100" s="71">
        <f t="shared" si="46"/>
        <v>571</v>
      </c>
      <c r="AI100" s="16">
        <f t="shared" si="47"/>
        <v>0.15856174476864135</v>
      </c>
      <c r="AJ100" s="72">
        <v>754</v>
      </c>
      <c r="AK100" s="73">
        <f t="shared" si="48"/>
        <v>678.6</v>
      </c>
      <c r="AL100" s="73">
        <v>109</v>
      </c>
      <c r="AM100" s="74">
        <f t="shared" si="49"/>
        <v>571</v>
      </c>
      <c r="AN100" s="18">
        <f t="shared" si="50"/>
        <v>0.15856174476864135</v>
      </c>
      <c r="AO100" s="69">
        <v>0</v>
      </c>
      <c r="AP100" s="70" t="str">
        <f t="shared" si="51"/>
        <v/>
      </c>
      <c r="AQ100" s="70">
        <v>0</v>
      </c>
      <c r="AR100" s="71" t="str">
        <f t="shared" si="52"/>
        <v/>
      </c>
      <c r="AS100" s="16" t="str">
        <f t="shared" si="53"/>
        <v/>
      </c>
      <c r="AT100" s="72">
        <v>721</v>
      </c>
      <c r="AU100" s="73">
        <f t="shared" si="54"/>
        <v>648.9</v>
      </c>
      <c r="AV100" s="73">
        <v>134</v>
      </c>
      <c r="AW100" s="74">
        <f t="shared" si="55"/>
        <v>546</v>
      </c>
      <c r="AX100" s="18">
        <f t="shared" si="56"/>
        <v>0.15857605177993525</v>
      </c>
      <c r="AY100" s="69">
        <v>0</v>
      </c>
      <c r="AZ100" s="70" t="str">
        <f t="shared" si="57"/>
        <v/>
      </c>
      <c r="BA100" s="70">
        <v>0</v>
      </c>
      <c r="BB100" s="71" t="str">
        <f t="shared" si="58"/>
        <v/>
      </c>
      <c r="BC100" s="16" t="str">
        <f t="shared" si="59"/>
        <v/>
      </c>
      <c r="BD100" s="72">
        <v>777</v>
      </c>
      <c r="BE100" s="73">
        <f t="shared" si="60"/>
        <v>699.30000000000007</v>
      </c>
      <c r="BF100" s="73">
        <v>91</v>
      </c>
      <c r="BG100" s="74">
        <f t="shared" si="61"/>
        <v>589</v>
      </c>
      <c r="BH100" s="18">
        <f t="shared" si="62"/>
        <v>0.1577291577291578</v>
      </c>
    </row>
    <row r="101" spans="1:60" s="5" customFormat="1" ht="12.75" customHeight="1">
      <c r="A101" s="42" t="s">
        <v>236</v>
      </c>
      <c r="B101" s="39" t="s">
        <v>145</v>
      </c>
      <c r="C101" s="4"/>
      <c r="D101" s="49">
        <v>0.71</v>
      </c>
      <c r="E101" s="40" t="s">
        <v>439</v>
      </c>
      <c r="F101" s="82">
        <v>989</v>
      </c>
      <c r="G101" s="82">
        <v>899</v>
      </c>
      <c r="H101" s="163">
        <v>688</v>
      </c>
      <c r="I101" s="163">
        <v>4</v>
      </c>
      <c r="J101" s="95">
        <f t="shared" si="63"/>
        <v>684</v>
      </c>
      <c r="K101" s="69">
        <v>0</v>
      </c>
      <c r="L101" s="70" t="str">
        <f t="shared" si="33"/>
        <v/>
      </c>
      <c r="M101" s="70">
        <v>0</v>
      </c>
      <c r="N101" s="71" t="str">
        <f t="shared" si="34"/>
        <v/>
      </c>
      <c r="O101" s="16" t="str">
        <f t="shared" si="35"/>
        <v/>
      </c>
      <c r="P101" s="72">
        <v>0</v>
      </c>
      <c r="Q101" s="73" t="str">
        <f t="shared" si="36"/>
        <v/>
      </c>
      <c r="R101" s="73">
        <v>0</v>
      </c>
      <c r="S101" s="74" t="str">
        <f t="shared" si="37"/>
        <v/>
      </c>
      <c r="T101" s="18" t="str">
        <f t="shared" si="38"/>
        <v/>
      </c>
      <c r="U101" s="69">
        <v>754</v>
      </c>
      <c r="V101" s="70">
        <f t="shared" si="39"/>
        <v>678.6</v>
      </c>
      <c r="W101" s="70">
        <v>109</v>
      </c>
      <c r="X101" s="71">
        <f t="shared" si="40"/>
        <v>575</v>
      </c>
      <c r="Y101" s="16">
        <f t="shared" si="41"/>
        <v>0.152667256115532</v>
      </c>
      <c r="Z101" s="72">
        <v>0</v>
      </c>
      <c r="AA101" s="73" t="str">
        <f t="shared" si="42"/>
        <v/>
      </c>
      <c r="AB101" s="73">
        <v>0</v>
      </c>
      <c r="AC101" s="74" t="str">
        <f t="shared" si="43"/>
        <v/>
      </c>
      <c r="AD101" s="18" t="str">
        <f t="shared" si="44"/>
        <v/>
      </c>
      <c r="AE101" s="69">
        <v>754</v>
      </c>
      <c r="AF101" s="70">
        <f t="shared" si="45"/>
        <v>678.6</v>
      </c>
      <c r="AG101" s="70">
        <v>109</v>
      </c>
      <c r="AH101" s="71">
        <f t="shared" si="46"/>
        <v>575</v>
      </c>
      <c r="AI101" s="16">
        <f t="shared" si="47"/>
        <v>0.152667256115532</v>
      </c>
      <c r="AJ101" s="72">
        <v>754</v>
      </c>
      <c r="AK101" s="73">
        <f t="shared" si="48"/>
        <v>678.6</v>
      </c>
      <c r="AL101" s="73">
        <v>109</v>
      </c>
      <c r="AM101" s="74">
        <f t="shared" si="49"/>
        <v>575</v>
      </c>
      <c r="AN101" s="18">
        <f t="shared" si="50"/>
        <v>0.152667256115532</v>
      </c>
      <c r="AO101" s="69">
        <v>0</v>
      </c>
      <c r="AP101" s="70" t="str">
        <f t="shared" si="51"/>
        <v/>
      </c>
      <c r="AQ101" s="70">
        <v>0</v>
      </c>
      <c r="AR101" s="71" t="str">
        <f t="shared" si="52"/>
        <v/>
      </c>
      <c r="AS101" s="16" t="str">
        <f t="shared" si="53"/>
        <v/>
      </c>
      <c r="AT101" s="72">
        <v>721</v>
      </c>
      <c r="AU101" s="73">
        <f t="shared" si="54"/>
        <v>648.9</v>
      </c>
      <c r="AV101" s="73">
        <v>134</v>
      </c>
      <c r="AW101" s="74">
        <f t="shared" si="55"/>
        <v>550</v>
      </c>
      <c r="AX101" s="18">
        <f t="shared" si="56"/>
        <v>0.15241177377099704</v>
      </c>
      <c r="AY101" s="69">
        <v>0</v>
      </c>
      <c r="AZ101" s="70" t="str">
        <f t="shared" si="57"/>
        <v/>
      </c>
      <c r="BA101" s="70">
        <v>0</v>
      </c>
      <c r="BB101" s="71" t="str">
        <f t="shared" si="58"/>
        <v/>
      </c>
      <c r="BC101" s="16" t="str">
        <f t="shared" si="59"/>
        <v/>
      </c>
      <c r="BD101" s="72">
        <v>777</v>
      </c>
      <c r="BE101" s="73">
        <f t="shared" si="60"/>
        <v>699.30000000000007</v>
      </c>
      <c r="BF101" s="73">
        <v>92</v>
      </c>
      <c r="BG101" s="74">
        <f t="shared" si="61"/>
        <v>592</v>
      </c>
      <c r="BH101" s="18">
        <f t="shared" si="62"/>
        <v>0.15343915343915351</v>
      </c>
    </row>
    <row r="102" spans="1:60" s="5" customFormat="1" ht="12.75" customHeight="1">
      <c r="A102" s="42" t="s">
        <v>183</v>
      </c>
      <c r="B102" s="39" t="s">
        <v>145</v>
      </c>
      <c r="C102" s="201" t="s">
        <v>386</v>
      </c>
      <c r="D102" s="49">
        <v>0.71</v>
      </c>
      <c r="E102" s="40" t="s">
        <v>436</v>
      </c>
      <c r="F102" s="82">
        <v>879</v>
      </c>
      <c r="G102" s="82">
        <v>799</v>
      </c>
      <c r="H102" s="163">
        <v>629</v>
      </c>
      <c r="I102" s="163">
        <v>0</v>
      </c>
      <c r="J102" s="95">
        <f t="shared" si="63"/>
        <v>629</v>
      </c>
      <c r="K102" s="69">
        <v>0</v>
      </c>
      <c r="L102" s="70" t="str">
        <f t="shared" si="33"/>
        <v/>
      </c>
      <c r="M102" s="70">
        <v>0</v>
      </c>
      <c r="N102" s="71" t="str">
        <f t="shared" si="34"/>
        <v/>
      </c>
      <c r="O102" s="16" t="str">
        <f t="shared" si="35"/>
        <v/>
      </c>
      <c r="P102" s="72">
        <v>0</v>
      </c>
      <c r="Q102" s="73" t="str">
        <f t="shared" si="36"/>
        <v/>
      </c>
      <c r="R102" s="73">
        <v>0</v>
      </c>
      <c r="S102" s="74" t="str">
        <f t="shared" si="37"/>
        <v/>
      </c>
      <c r="T102" s="18" t="str">
        <f t="shared" si="38"/>
        <v/>
      </c>
      <c r="U102" s="69">
        <v>0</v>
      </c>
      <c r="V102" s="70" t="str">
        <f t="shared" si="39"/>
        <v/>
      </c>
      <c r="W102" s="70">
        <v>0</v>
      </c>
      <c r="X102" s="71" t="str">
        <f t="shared" si="40"/>
        <v/>
      </c>
      <c r="Y102" s="16" t="str">
        <f t="shared" si="41"/>
        <v/>
      </c>
      <c r="Z102" s="72">
        <v>0</v>
      </c>
      <c r="AA102" s="73" t="str">
        <f t="shared" si="42"/>
        <v/>
      </c>
      <c r="AB102" s="73">
        <v>0</v>
      </c>
      <c r="AC102" s="74" t="str">
        <f t="shared" si="43"/>
        <v/>
      </c>
      <c r="AD102" s="18" t="str">
        <f t="shared" si="44"/>
        <v/>
      </c>
      <c r="AE102" s="69">
        <v>0</v>
      </c>
      <c r="AF102" s="70" t="str">
        <f t="shared" si="45"/>
        <v/>
      </c>
      <c r="AG102" s="70">
        <v>0</v>
      </c>
      <c r="AH102" s="71" t="str">
        <f t="shared" si="46"/>
        <v/>
      </c>
      <c r="AI102" s="16" t="str">
        <f t="shared" si="47"/>
        <v/>
      </c>
      <c r="AJ102" s="72">
        <v>0</v>
      </c>
      <c r="AK102" s="73" t="str">
        <f t="shared" si="48"/>
        <v/>
      </c>
      <c r="AL102" s="73">
        <v>0</v>
      </c>
      <c r="AM102" s="74" t="str">
        <f t="shared" si="49"/>
        <v/>
      </c>
      <c r="AN102" s="18" t="str">
        <f t="shared" si="50"/>
        <v/>
      </c>
      <c r="AO102" s="69">
        <v>0</v>
      </c>
      <c r="AP102" s="70" t="str">
        <f t="shared" si="51"/>
        <v/>
      </c>
      <c r="AQ102" s="70">
        <v>0</v>
      </c>
      <c r="AR102" s="71" t="str">
        <f t="shared" si="52"/>
        <v/>
      </c>
      <c r="AS102" s="16" t="str">
        <f t="shared" si="53"/>
        <v/>
      </c>
      <c r="AT102" s="72">
        <v>0</v>
      </c>
      <c r="AU102" s="73" t="str">
        <f t="shared" si="54"/>
        <v/>
      </c>
      <c r="AV102" s="73">
        <v>0</v>
      </c>
      <c r="AW102" s="74" t="str">
        <f t="shared" si="55"/>
        <v/>
      </c>
      <c r="AX102" s="18" t="str">
        <f t="shared" si="56"/>
        <v/>
      </c>
      <c r="AY102" s="69">
        <v>0</v>
      </c>
      <c r="AZ102" s="70" t="str">
        <f t="shared" si="57"/>
        <v/>
      </c>
      <c r="BA102" s="70">
        <v>0</v>
      </c>
      <c r="BB102" s="71" t="str">
        <f t="shared" si="58"/>
        <v/>
      </c>
      <c r="BC102" s="16" t="str">
        <f t="shared" si="59"/>
        <v/>
      </c>
      <c r="BD102" s="72">
        <v>0</v>
      </c>
      <c r="BE102" s="73" t="str">
        <f t="shared" si="60"/>
        <v/>
      </c>
      <c r="BF102" s="73">
        <v>0</v>
      </c>
      <c r="BG102" s="74" t="str">
        <f t="shared" si="61"/>
        <v/>
      </c>
      <c r="BH102" s="18" t="str">
        <f t="shared" si="62"/>
        <v/>
      </c>
    </row>
    <row r="103" spans="1:60" s="5" customFormat="1" ht="12.75" customHeight="1">
      <c r="A103" s="42" t="s">
        <v>235</v>
      </c>
      <c r="B103" s="39" t="s">
        <v>145</v>
      </c>
      <c r="C103" s="201" t="s">
        <v>386</v>
      </c>
      <c r="D103" s="49">
        <v>0.71</v>
      </c>
      <c r="E103" s="40" t="s">
        <v>439</v>
      </c>
      <c r="F103" s="82">
        <v>879</v>
      </c>
      <c r="G103" s="82">
        <v>799</v>
      </c>
      <c r="H103" s="163">
        <v>629</v>
      </c>
      <c r="I103" s="163">
        <v>0</v>
      </c>
      <c r="J103" s="95">
        <f t="shared" si="63"/>
        <v>629</v>
      </c>
      <c r="K103" s="69">
        <v>0</v>
      </c>
      <c r="L103" s="70" t="str">
        <f t="shared" si="33"/>
        <v/>
      </c>
      <c r="M103" s="70">
        <v>0</v>
      </c>
      <c r="N103" s="71" t="str">
        <f t="shared" si="34"/>
        <v/>
      </c>
      <c r="O103" s="16" t="str">
        <f t="shared" si="35"/>
        <v/>
      </c>
      <c r="P103" s="72">
        <v>0</v>
      </c>
      <c r="Q103" s="73" t="str">
        <f t="shared" si="36"/>
        <v/>
      </c>
      <c r="R103" s="73">
        <v>0</v>
      </c>
      <c r="S103" s="74" t="str">
        <f t="shared" si="37"/>
        <v/>
      </c>
      <c r="T103" s="18" t="str">
        <f t="shared" si="38"/>
        <v/>
      </c>
      <c r="U103" s="69">
        <v>0</v>
      </c>
      <c r="V103" s="70" t="str">
        <f t="shared" si="39"/>
        <v/>
      </c>
      <c r="W103" s="70">
        <v>0</v>
      </c>
      <c r="X103" s="71" t="str">
        <f t="shared" si="40"/>
        <v/>
      </c>
      <c r="Y103" s="16" t="str">
        <f t="shared" si="41"/>
        <v/>
      </c>
      <c r="Z103" s="72">
        <v>0</v>
      </c>
      <c r="AA103" s="73" t="str">
        <f t="shared" si="42"/>
        <v/>
      </c>
      <c r="AB103" s="73">
        <v>0</v>
      </c>
      <c r="AC103" s="74" t="str">
        <f t="shared" si="43"/>
        <v/>
      </c>
      <c r="AD103" s="18" t="str">
        <f t="shared" si="44"/>
        <v/>
      </c>
      <c r="AE103" s="69">
        <v>0</v>
      </c>
      <c r="AF103" s="70" t="str">
        <f t="shared" si="45"/>
        <v/>
      </c>
      <c r="AG103" s="70">
        <v>0</v>
      </c>
      <c r="AH103" s="71" t="str">
        <f t="shared" si="46"/>
        <v/>
      </c>
      <c r="AI103" s="16" t="str">
        <f t="shared" si="47"/>
        <v/>
      </c>
      <c r="AJ103" s="72">
        <v>0</v>
      </c>
      <c r="AK103" s="73" t="str">
        <f t="shared" si="48"/>
        <v/>
      </c>
      <c r="AL103" s="73">
        <v>0</v>
      </c>
      <c r="AM103" s="74" t="str">
        <f t="shared" si="49"/>
        <v/>
      </c>
      <c r="AN103" s="18" t="str">
        <f t="shared" si="50"/>
        <v/>
      </c>
      <c r="AO103" s="69">
        <v>0</v>
      </c>
      <c r="AP103" s="70" t="str">
        <f t="shared" si="51"/>
        <v/>
      </c>
      <c r="AQ103" s="70">
        <v>0</v>
      </c>
      <c r="AR103" s="71" t="str">
        <f t="shared" si="52"/>
        <v/>
      </c>
      <c r="AS103" s="16" t="str">
        <f t="shared" si="53"/>
        <v/>
      </c>
      <c r="AT103" s="72">
        <v>0</v>
      </c>
      <c r="AU103" s="73" t="str">
        <f t="shared" si="54"/>
        <v/>
      </c>
      <c r="AV103" s="73">
        <v>0</v>
      </c>
      <c r="AW103" s="74" t="str">
        <f t="shared" si="55"/>
        <v/>
      </c>
      <c r="AX103" s="18" t="str">
        <f t="shared" si="56"/>
        <v/>
      </c>
      <c r="AY103" s="69">
        <v>0</v>
      </c>
      <c r="AZ103" s="70" t="str">
        <f t="shared" si="57"/>
        <v/>
      </c>
      <c r="BA103" s="70">
        <v>0</v>
      </c>
      <c r="BB103" s="71" t="str">
        <f t="shared" si="58"/>
        <v/>
      </c>
      <c r="BC103" s="16" t="str">
        <f t="shared" si="59"/>
        <v/>
      </c>
      <c r="BD103" s="72">
        <v>0</v>
      </c>
      <c r="BE103" s="73" t="str">
        <f t="shared" si="60"/>
        <v/>
      </c>
      <c r="BF103" s="73">
        <v>0</v>
      </c>
      <c r="BG103" s="74" t="str">
        <f t="shared" si="61"/>
        <v/>
      </c>
      <c r="BH103" s="18" t="str">
        <f t="shared" si="62"/>
        <v/>
      </c>
    </row>
    <row r="104" spans="1:60" s="5" customFormat="1" ht="12.75" customHeight="1">
      <c r="A104" s="42" t="s">
        <v>319</v>
      </c>
      <c r="B104" s="39" t="s">
        <v>145</v>
      </c>
      <c r="C104" s="4"/>
      <c r="D104" s="49">
        <v>0.71</v>
      </c>
      <c r="E104" s="40" t="s">
        <v>436</v>
      </c>
      <c r="F104" s="82">
        <v>934</v>
      </c>
      <c r="G104" s="82">
        <v>849</v>
      </c>
      <c r="H104" s="163">
        <v>668</v>
      </c>
      <c r="I104" s="163">
        <v>18</v>
      </c>
      <c r="J104" s="95">
        <f t="shared" si="63"/>
        <v>650</v>
      </c>
      <c r="K104" s="69">
        <v>0</v>
      </c>
      <c r="L104" s="70" t="str">
        <f t="shared" si="33"/>
        <v/>
      </c>
      <c r="M104" s="70">
        <v>0</v>
      </c>
      <c r="N104" s="71" t="str">
        <f t="shared" si="34"/>
        <v/>
      </c>
      <c r="O104" s="16" t="str">
        <f t="shared" si="35"/>
        <v/>
      </c>
      <c r="P104" s="72">
        <v>0</v>
      </c>
      <c r="Q104" s="73" t="str">
        <f t="shared" si="36"/>
        <v/>
      </c>
      <c r="R104" s="73">
        <v>0</v>
      </c>
      <c r="S104" s="74" t="str">
        <f t="shared" si="37"/>
        <v/>
      </c>
      <c r="T104" s="18" t="str">
        <f t="shared" si="38"/>
        <v/>
      </c>
      <c r="U104" s="69">
        <v>699</v>
      </c>
      <c r="V104" s="70">
        <f t="shared" si="39"/>
        <v>629.1</v>
      </c>
      <c r="W104" s="70">
        <v>114</v>
      </c>
      <c r="X104" s="71">
        <f t="shared" si="40"/>
        <v>536</v>
      </c>
      <c r="Y104" s="16">
        <f t="shared" si="41"/>
        <v>0.14798919090764587</v>
      </c>
      <c r="Z104" s="72">
        <v>0</v>
      </c>
      <c r="AA104" s="73" t="str">
        <f t="shared" si="42"/>
        <v/>
      </c>
      <c r="AB104" s="73">
        <v>0</v>
      </c>
      <c r="AC104" s="74" t="str">
        <f t="shared" si="43"/>
        <v/>
      </c>
      <c r="AD104" s="18" t="str">
        <f t="shared" si="44"/>
        <v/>
      </c>
      <c r="AE104" s="69">
        <v>699</v>
      </c>
      <c r="AF104" s="70">
        <f t="shared" si="45"/>
        <v>629.1</v>
      </c>
      <c r="AG104" s="70">
        <v>114</v>
      </c>
      <c r="AH104" s="71">
        <f t="shared" si="46"/>
        <v>536</v>
      </c>
      <c r="AI104" s="16">
        <f t="shared" si="47"/>
        <v>0.14798919090764587</v>
      </c>
      <c r="AJ104" s="72">
        <v>699</v>
      </c>
      <c r="AK104" s="73">
        <f t="shared" si="48"/>
        <v>629.1</v>
      </c>
      <c r="AL104" s="73">
        <v>114</v>
      </c>
      <c r="AM104" s="74">
        <f t="shared" si="49"/>
        <v>536</v>
      </c>
      <c r="AN104" s="18">
        <f t="shared" si="50"/>
        <v>0.14798919090764587</v>
      </c>
      <c r="AO104" s="69">
        <v>0</v>
      </c>
      <c r="AP104" s="70" t="str">
        <f t="shared" si="51"/>
        <v/>
      </c>
      <c r="AQ104" s="70">
        <v>0</v>
      </c>
      <c r="AR104" s="71" t="str">
        <f t="shared" si="52"/>
        <v/>
      </c>
      <c r="AS104" s="16" t="str">
        <f t="shared" si="53"/>
        <v/>
      </c>
      <c r="AT104" s="72">
        <v>666</v>
      </c>
      <c r="AU104" s="73">
        <f t="shared" si="54"/>
        <v>599.4</v>
      </c>
      <c r="AV104" s="73">
        <v>138</v>
      </c>
      <c r="AW104" s="74">
        <f t="shared" si="55"/>
        <v>512</v>
      </c>
      <c r="AX104" s="18">
        <f t="shared" si="56"/>
        <v>0.14581247914581244</v>
      </c>
      <c r="AY104" s="69">
        <v>0</v>
      </c>
      <c r="AZ104" s="70" t="str">
        <f t="shared" si="57"/>
        <v/>
      </c>
      <c r="BA104" s="70">
        <v>0</v>
      </c>
      <c r="BB104" s="71" t="str">
        <f t="shared" si="58"/>
        <v/>
      </c>
      <c r="BC104" s="16" t="str">
        <f t="shared" si="59"/>
        <v/>
      </c>
      <c r="BD104" s="72">
        <v>721</v>
      </c>
      <c r="BE104" s="73">
        <f t="shared" si="60"/>
        <v>648.9</v>
      </c>
      <c r="BF104" s="73">
        <v>97</v>
      </c>
      <c r="BG104" s="74">
        <f t="shared" si="61"/>
        <v>553</v>
      </c>
      <c r="BH104" s="18">
        <f t="shared" si="62"/>
        <v>0.1477885652642934</v>
      </c>
    </row>
    <row r="105" spans="1:60" s="5" customFormat="1" ht="12.75" customHeight="1" thickBot="1">
      <c r="A105" s="43" t="s">
        <v>320</v>
      </c>
      <c r="B105" s="38" t="s">
        <v>145</v>
      </c>
      <c r="C105" s="9"/>
      <c r="D105" s="50">
        <v>0.71</v>
      </c>
      <c r="E105" s="2" t="s">
        <v>439</v>
      </c>
      <c r="F105" s="83">
        <v>934</v>
      </c>
      <c r="G105" s="83">
        <v>849</v>
      </c>
      <c r="H105" s="75">
        <v>668</v>
      </c>
      <c r="I105" s="75">
        <v>21</v>
      </c>
      <c r="J105" s="97">
        <f t="shared" si="63"/>
        <v>647</v>
      </c>
      <c r="K105" s="76">
        <v>0</v>
      </c>
      <c r="L105" s="77" t="str">
        <f t="shared" si="33"/>
        <v/>
      </c>
      <c r="M105" s="77">
        <v>0</v>
      </c>
      <c r="N105" s="78" t="str">
        <f t="shared" si="34"/>
        <v/>
      </c>
      <c r="O105" s="17" t="str">
        <f t="shared" si="35"/>
        <v/>
      </c>
      <c r="P105" s="79">
        <v>0</v>
      </c>
      <c r="Q105" s="80" t="str">
        <f t="shared" si="36"/>
        <v/>
      </c>
      <c r="R105" s="80">
        <v>0</v>
      </c>
      <c r="S105" s="81" t="str">
        <f t="shared" si="37"/>
        <v/>
      </c>
      <c r="T105" s="19" t="str">
        <f t="shared" si="38"/>
        <v/>
      </c>
      <c r="U105" s="76">
        <v>699</v>
      </c>
      <c r="V105" s="77">
        <f t="shared" si="39"/>
        <v>629.1</v>
      </c>
      <c r="W105" s="77">
        <v>113</v>
      </c>
      <c r="X105" s="78">
        <f t="shared" si="40"/>
        <v>534</v>
      </c>
      <c r="Y105" s="17">
        <f t="shared" si="41"/>
        <v>0.15116833571769198</v>
      </c>
      <c r="Z105" s="79">
        <v>0</v>
      </c>
      <c r="AA105" s="80" t="str">
        <f t="shared" si="42"/>
        <v/>
      </c>
      <c r="AB105" s="80">
        <v>0</v>
      </c>
      <c r="AC105" s="81" t="str">
        <f t="shared" si="43"/>
        <v/>
      </c>
      <c r="AD105" s="19" t="str">
        <f t="shared" si="44"/>
        <v/>
      </c>
      <c r="AE105" s="76">
        <v>699</v>
      </c>
      <c r="AF105" s="77">
        <f t="shared" si="45"/>
        <v>629.1</v>
      </c>
      <c r="AG105" s="77">
        <v>113</v>
      </c>
      <c r="AH105" s="78">
        <f t="shared" si="46"/>
        <v>534</v>
      </c>
      <c r="AI105" s="17">
        <f t="shared" si="47"/>
        <v>0.15116833571769198</v>
      </c>
      <c r="AJ105" s="79">
        <v>699</v>
      </c>
      <c r="AK105" s="80">
        <f t="shared" si="48"/>
        <v>629.1</v>
      </c>
      <c r="AL105" s="80">
        <v>113</v>
      </c>
      <c r="AM105" s="81">
        <f t="shared" si="49"/>
        <v>534</v>
      </c>
      <c r="AN105" s="19">
        <f t="shared" si="50"/>
        <v>0.15116833571769198</v>
      </c>
      <c r="AO105" s="76">
        <v>0</v>
      </c>
      <c r="AP105" s="77" t="str">
        <f t="shared" si="51"/>
        <v/>
      </c>
      <c r="AQ105" s="77">
        <v>0</v>
      </c>
      <c r="AR105" s="78" t="str">
        <f t="shared" si="52"/>
        <v/>
      </c>
      <c r="AS105" s="17" t="str">
        <f t="shared" si="53"/>
        <v/>
      </c>
      <c r="AT105" s="79">
        <v>666</v>
      </c>
      <c r="AU105" s="80">
        <f t="shared" si="54"/>
        <v>599.4</v>
      </c>
      <c r="AV105" s="80">
        <v>135</v>
      </c>
      <c r="AW105" s="81">
        <f t="shared" si="55"/>
        <v>512</v>
      </c>
      <c r="AX105" s="19">
        <f t="shared" si="56"/>
        <v>0.14581247914581244</v>
      </c>
      <c r="AY105" s="76">
        <v>0</v>
      </c>
      <c r="AZ105" s="77" t="str">
        <f t="shared" si="57"/>
        <v/>
      </c>
      <c r="BA105" s="77">
        <v>0</v>
      </c>
      <c r="BB105" s="78" t="str">
        <f t="shared" si="58"/>
        <v/>
      </c>
      <c r="BC105" s="17" t="str">
        <f t="shared" si="59"/>
        <v/>
      </c>
      <c r="BD105" s="79">
        <v>721</v>
      </c>
      <c r="BE105" s="80">
        <f t="shared" si="60"/>
        <v>648.9</v>
      </c>
      <c r="BF105" s="80">
        <v>97</v>
      </c>
      <c r="BG105" s="81">
        <f t="shared" si="61"/>
        <v>550</v>
      </c>
      <c r="BH105" s="19">
        <f t="shared" si="62"/>
        <v>0.15241177377099704</v>
      </c>
    </row>
    <row r="106" spans="1:60" s="5" customFormat="1" ht="12.75" customHeight="1">
      <c r="A106" s="44" t="s">
        <v>40</v>
      </c>
      <c r="B106" s="36" t="s">
        <v>145</v>
      </c>
      <c r="C106" s="198" t="s">
        <v>5</v>
      </c>
      <c r="D106" s="51">
        <v>0.71</v>
      </c>
      <c r="E106" s="7" t="s">
        <v>331</v>
      </c>
      <c r="F106" s="84">
        <v>934</v>
      </c>
      <c r="G106" s="84">
        <v>0</v>
      </c>
      <c r="H106" s="164">
        <v>648</v>
      </c>
      <c r="I106" s="164">
        <v>0</v>
      </c>
      <c r="J106" s="93">
        <f t="shared" si="63"/>
        <v>648</v>
      </c>
      <c r="K106" s="106">
        <v>0</v>
      </c>
      <c r="L106" s="107" t="str">
        <f t="shared" si="33"/>
        <v/>
      </c>
      <c r="M106" s="107">
        <v>0</v>
      </c>
      <c r="N106" s="110" t="str">
        <f t="shared" si="34"/>
        <v/>
      </c>
      <c r="O106" s="15" t="str">
        <f t="shared" si="35"/>
        <v/>
      </c>
      <c r="P106" s="108">
        <v>0</v>
      </c>
      <c r="Q106" s="109" t="str">
        <f t="shared" si="36"/>
        <v/>
      </c>
      <c r="R106" s="109">
        <v>0</v>
      </c>
      <c r="S106" s="111" t="str">
        <f t="shared" si="37"/>
        <v/>
      </c>
      <c r="T106" s="20" t="str">
        <f t="shared" si="38"/>
        <v/>
      </c>
      <c r="U106" s="106">
        <v>0</v>
      </c>
      <c r="V106" s="107" t="str">
        <f t="shared" si="39"/>
        <v/>
      </c>
      <c r="W106" s="107">
        <v>0</v>
      </c>
      <c r="X106" s="110" t="str">
        <f t="shared" si="40"/>
        <v/>
      </c>
      <c r="Y106" s="15" t="str">
        <f t="shared" si="41"/>
        <v/>
      </c>
      <c r="Z106" s="108">
        <v>0</v>
      </c>
      <c r="AA106" s="109" t="str">
        <f t="shared" si="42"/>
        <v/>
      </c>
      <c r="AB106" s="109">
        <v>0</v>
      </c>
      <c r="AC106" s="111" t="str">
        <f t="shared" si="43"/>
        <v/>
      </c>
      <c r="AD106" s="20" t="str">
        <f t="shared" si="44"/>
        <v/>
      </c>
      <c r="AE106" s="106">
        <v>0</v>
      </c>
      <c r="AF106" s="107" t="str">
        <f t="shared" si="45"/>
        <v/>
      </c>
      <c r="AG106" s="107">
        <v>0</v>
      </c>
      <c r="AH106" s="110" t="str">
        <f t="shared" si="46"/>
        <v/>
      </c>
      <c r="AI106" s="15" t="str">
        <f t="shared" si="47"/>
        <v/>
      </c>
      <c r="AJ106" s="108">
        <v>0</v>
      </c>
      <c r="AK106" s="109" t="str">
        <f t="shared" si="48"/>
        <v/>
      </c>
      <c r="AL106" s="109">
        <v>0</v>
      </c>
      <c r="AM106" s="111" t="str">
        <f t="shared" si="49"/>
        <v/>
      </c>
      <c r="AN106" s="20" t="str">
        <f t="shared" si="50"/>
        <v/>
      </c>
      <c r="AO106" s="106">
        <v>0</v>
      </c>
      <c r="AP106" s="107" t="str">
        <f t="shared" si="51"/>
        <v/>
      </c>
      <c r="AQ106" s="107">
        <v>0</v>
      </c>
      <c r="AR106" s="110" t="str">
        <f t="shared" si="52"/>
        <v/>
      </c>
      <c r="AS106" s="15" t="str">
        <f t="shared" si="53"/>
        <v/>
      </c>
      <c r="AT106" s="108">
        <v>0</v>
      </c>
      <c r="AU106" s="109" t="str">
        <f t="shared" si="54"/>
        <v/>
      </c>
      <c r="AV106" s="109">
        <v>0</v>
      </c>
      <c r="AW106" s="111" t="str">
        <f t="shared" si="55"/>
        <v/>
      </c>
      <c r="AX106" s="20" t="str">
        <f t="shared" si="56"/>
        <v/>
      </c>
      <c r="AY106" s="106">
        <v>0</v>
      </c>
      <c r="AZ106" s="107" t="str">
        <f t="shared" si="57"/>
        <v/>
      </c>
      <c r="BA106" s="107">
        <v>0</v>
      </c>
      <c r="BB106" s="110" t="str">
        <f t="shared" si="58"/>
        <v/>
      </c>
      <c r="BC106" s="15" t="str">
        <f t="shared" si="59"/>
        <v/>
      </c>
      <c r="BD106" s="108">
        <v>0</v>
      </c>
      <c r="BE106" s="109" t="str">
        <f t="shared" si="60"/>
        <v/>
      </c>
      <c r="BF106" s="109">
        <v>0</v>
      </c>
      <c r="BG106" s="111" t="str">
        <f t="shared" si="61"/>
        <v/>
      </c>
      <c r="BH106" s="20" t="str">
        <f t="shared" si="62"/>
        <v/>
      </c>
    </row>
    <row r="107" spans="1:60" s="5" customFormat="1" ht="12.75" customHeight="1">
      <c r="A107" s="42" t="s">
        <v>42</v>
      </c>
      <c r="B107" s="39" t="s">
        <v>145</v>
      </c>
      <c r="C107" s="201" t="s">
        <v>339</v>
      </c>
      <c r="D107" s="49">
        <v>0.71</v>
      </c>
      <c r="E107" s="40" t="s">
        <v>331</v>
      </c>
      <c r="F107" s="82">
        <v>1099</v>
      </c>
      <c r="G107" s="82">
        <v>999</v>
      </c>
      <c r="H107" s="163">
        <v>765</v>
      </c>
      <c r="I107" s="163">
        <v>0</v>
      </c>
      <c r="J107" s="95">
        <f t="shared" si="63"/>
        <v>765</v>
      </c>
      <c r="K107" s="69">
        <v>810</v>
      </c>
      <c r="L107" s="70">
        <f t="shared" si="33"/>
        <v>729</v>
      </c>
      <c r="M107" s="70">
        <v>144</v>
      </c>
      <c r="N107" s="71">
        <f t="shared" si="34"/>
        <v>621</v>
      </c>
      <c r="O107" s="16">
        <f t="shared" si="35"/>
        <v>0.14814814814814814</v>
      </c>
      <c r="P107" s="72">
        <v>0</v>
      </c>
      <c r="Q107" s="73" t="str">
        <f t="shared" si="36"/>
        <v/>
      </c>
      <c r="R107" s="73">
        <v>0</v>
      </c>
      <c r="S107" s="74" t="str">
        <f t="shared" si="37"/>
        <v/>
      </c>
      <c r="T107" s="18" t="str">
        <f t="shared" si="38"/>
        <v/>
      </c>
      <c r="U107" s="69">
        <v>810</v>
      </c>
      <c r="V107" s="70">
        <f t="shared" si="39"/>
        <v>729</v>
      </c>
      <c r="W107" s="70">
        <v>144</v>
      </c>
      <c r="X107" s="71">
        <f t="shared" si="40"/>
        <v>621</v>
      </c>
      <c r="Y107" s="16">
        <f t="shared" si="41"/>
        <v>0.14814814814814814</v>
      </c>
      <c r="Z107" s="72">
        <v>0</v>
      </c>
      <c r="AA107" s="73" t="str">
        <f t="shared" si="42"/>
        <v/>
      </c>
      <c r="AB107" s="73">
        <v>0</v>
      </c>
      <c r="AC107" s="74" t="str">
        <f t="shared" si="43"/>
        <v/>
      </c>
      <c r="AD107" s="18" t="str">
        <f t="shared" si="44"/>
        <v/>
      </c>
      <c r="AE107" s="69">
        <v>0</v>
      </c>
      <c r="AF107" s="70" t="str">
        <f t="shared" si="45"/>
        <v/>
      </c>
      <c r="AG107" s="70">
        <v>0</v>
      </c>
      <c r="AH107" s="71" t="str">
        <f t="shared" si="46"/>
        <v/>
      </c>
      <c r="AI107" s="16" t="str">
        <f t="shared" si="47"/>
        <v/>
      </c>
      <c r="AJ107" s="72">
        <v>810</v>
      </c>
      <c r="AK107" s="73">
        <f t="shared" si="48"/>
        <v>729</v>
      </c>
      <c r="AL107" s="73">
        <v>144</v>
      </c>
      <c r="AM107" s="74">
        <f t="shared" si="49"/>
        <v>621</v>
      </c>
      <c r="AN107" s="18">
        <f t="shared" si="50"/>
        <v>0.14814814814814814</v>
      </c>
      <c r="AO107" s="69" t="s">
        <v>136</v>
      </c>
      <c r="AP107" s="70" t="str">
        <f t="shared" si="51"/>
        <v/>
      </c>
      <c r="AQ107" s="70">
        <v>0</v>
      </c>
      <c r="AR107" s="71" t="str">
        <f t="shared" si="52"/>
        <v/>
      </c>
      <c r="AS107" s="16" t="str">
        <f t="shared" si="53"/>
        <v/>
      </c>
      <c r="AT107" s="72">
        <v>777</v>
      </c>
      <c r="AU107" s="73">
        <f t="shared" si="54"/>
        <v>699.30000000000007</v>
      </c>
      <c r="AV107" s="73">
        <v>165</v>
      </c>
      <c r="AW107" s="74">
        <f t="shared" si="55"/>
        <v>600</v>
      </c>
      <c r="AX107" s="18">
        <f t="shared" si="56"/>
        <v>0.14199914199914207</v>
      </c>
      <c r="AY107" s="69">
        <v>777</v>
      </c>
      <c r="AZ107" s="70">
        <f t="shared" si="57"/>
        <v>699.30000000000007</v>
      </c>
      <c r="BA107" s="70">
        <v>165</v>
      </c>
      <c r="BB107" s="71">
        <f t="shared" si="58"/>
        <v>600</v>
      </c>
      <c r="BC107" s="16">
        <f t="shared" si="59"/>
        <v>0.14199914199914207</v>
      </c>
      <c r="BD107" s="72">
        <v>777</v>
      </c>
      <c r="BE107" s="73">
        <f t="shared" si="60"/>
        <v>699.30000000000007</v>
      </c>
      <c r="BF107" s="73">
        <v>165</v>
      </c>
      <c r="BG107" s="74">
        <f t="shared" si="61"/>
        <v>600</v>
      </c>
      <c r="BH107" s="18">
        <f t="shared" si="62"/>
        <v>0.14199914199914207</v>
      </c>
    </row>
    <row r="108" spans="1:60" s="5" customFormat="1" ht="12.75" customHeight="1" thickBot="1">
      <c r="A108" s="43" t="s">
        <v>41</v>
      </c>
      <c r="B108" s="38" t="s">
        <v>145</v>
      </c>
      <c r="C108" s="200" t="s">
        <v>339</v>
      </c>
      <c r="D108" s="50">
        <v>0.71</v>
      </c>
      <c r="E108" s="2" t="s">
        <v>331</v>
      </c>
      <c r="F108" s="83">
        <v>989</v>
      </c>
      <c r="G108" s="83">
        <v>899</v>
      </c>
      <c r="H108" s="75">
        <v>688</v>
      </c>
      <c r="I108" s="75">
        <v>0</v>
      </c>
      <c r="J108" s="97">
        <f t="shared" si="63"/>
        <v>688</v>
      </c>
      <c r="K108" s="76">
        <v>754</v>
      </c>
      <c r="L108" s="77">
        <f t="shared" si="33"/>
        <v>678.6</v>
      </c>
      <c r="M108" s="77">
        <v>110</v>
      </c>
      <c r="N108" s="78">
        <f t="shared" si="34"/>
        <v>578</v>
      </c>
      <c r="O108" s="17">
        <f t="shared" si="35"/>
        <v>0.1482463896257</v>
      </c>
      <c r="P108" s="79">
        <v>0</v>
      </c>
      <c r="Q108" s="80" t="str">
        <f t="shared" si="36"/>
        <v/>
      </c>
      <c r="R108" s="80">
        <v>0</v>
      </c>
      <c r="S108" s="81" t="str">
        <f t="shared" si="37"/>
        <v/>
      </c>
      <c r="T108" s="19" t="str">
        <f t="shared" si="38"/>
        <v/>
      </c>
      <c r="U108" s="76">
        <v>754</v>
      </c>
      <c r="V108" s="77">
        <f t="shared" si="39"/>
        <v>678.6</v>
      </c>
      <c r="W108" s="77">
        <v>110</v>
      </c>
      <c r="X108" s="78">
        <f t="shared" si="40"/>
        <v>578</v>
      </c>
      <c r="Y108" s="17">
        <f t="shared" si="41"/>
        <v>0.1482463896257</v>
      </c>
      <c r="Z108" s="79">
        <v>0</v>
      </c>
      <c r="AA108" s="80" t="str">
        <f t="shared" si="42"/>
        <v/>
      </c>
      <c r="AB108" s="80">
        <v>0</v>
      </c>
      <c r="AC108" s="81" t="str">
        <f t="shared" si="43"/>
        <v/>
      </c>
      <c r="AD108" s="19" t="str">
        <f t="shared" si="44"/>
        <v/>
      </c>
      <c r="AE108" s="76">
        <v>0</v>
      </c>
      <c r="AF108" s="77" t="str">
        <f t="shared" si="45"/>
        <v/>
      </c>
      <c r="AG108" s="77">
        <v>0</v>
      </c>
      <c r="AH108" s="78" t="str">
        <f t="shared" si="46"/>
        <v/>
      </c>
      <c r="AI108" s="17" t="str">
        <f t="shared" si="47"/>
        <v/>
      </c>
      <c r="AJ108" s="79">
        <v>754</v>
      </c>
      <c r="AK108" s="80">
        <f t="shared" si="48"/>
        <v>678.6</v>
      </c>
      <c r="AL108" s="80">
        <v>110</v>
      </c>
      <c r="AM108" s="81">
        <f t="shared" si="49"/>
        <v>578</v>
      </c>
      <c r="AN108" s="19">
        <f t="shared" si="50"/>
        <v>0.1482463896257</v>
      </c>
      <c r="AO108" s="76" t="s">
        <v>136</v>
      </c>
      <c r="AP108" s="77" t="str">
        <f t="shared" si="51"/>
        <v/>
      </c>
      <c r="AQ108" s="77">
        <v>0</v>
      </c>
      <c r="AR108" s="78" t="str">
        <f t="shared" si="52"/>
        <v/>
      </c>
      <c r="AS108" s="17" t="str">
        <f t="shared" si="53"/>
        <v/>
      </c>
      <c r="AT108" s="79">
        <v>721</v>
      </c>
      <c r="AU108" s="80">
        <f t="shared" si="54"/>
        <v>648.9</v>
      </c>
      <c r="AV108" s="80">
        <v>132</v>
      </c>
      <c r="AW108" s="81">
        <f t="shared" si="55"/>
        <v>556</v>
      </c>
      <c r="AX108" s="19">
        <f t="shared" si="56"/>
        <v>0.14316535675758973</v>
      </c>
      <c r="AY108" s="76">
        <v>721</v>
      </c>
      <c r="AZ108" s="77">
        <f t="shared" si="57"/>
        <v>648.9</v>
      </c>
      <c r="BA108" s="77">
        <v>132</v>
      </c>
      <c r="BB108" s="78">
        <f t="shared" si="58"/>
        <v>556</v>
      </c>
      <c r="BC108" s="17">
        <f t="shared" si="59"/>
        <v>0.14316535675758973</v>
      </c>
      <c r="BD108" s="79">
        <v>721</v>
      </c>
      <c r="BE108" s="80">
        <f t="shared" si="60"/>
        <v>648.9</v>
      </c>
      <c r="BF108" s="80">
        <v>132</v>
      </c>
      <c r="BG108" s="81">
        <f t="shared" si="61"/>
        <v>556</v>
      </c>
      <c r="BH108" s="19">
        <f t="shared" si="62"/>
        <v>0.14316535675758973</v>
      </c>
    </row>
    <row r="109" spans="1:60" s="5" customFormat="1" ht="12.75" customHeight="1">
      <c r="A109" s="42" t="s">
        <v>284</v>
      </c>
      <c r="B109" s="39" t="s">
        <v>145</v>
      </c>
      <c r="C109" s="201" t="s">
        <v>339</v>
      </c>
      <c r="D109" s="49">
        <v>0.71</v>
      </c>
      <c r="E109" s="40" t="s">
        <v>437</v>
      </c>
      <c r="F109" s="82">
        <v>1154</v>
      </c>
      <c r="G109" s="82">
        <v>1049</v>
      </c>
      <c r="H109" s="163">
        <v>813</v>
      </c>
      <c r="I109" s="163">
        <v>20</v>
      </c>
      <c r="J109" s="95">
        <f t="shared" si="63"/>
        <v>793</v>
      </c>
      <c r="K109" s="69">
        <v>866</v>
      </c>
      <c r="L109" s="70">
        <f t="shared" si="33"/>
        <v>779.4</v>
      </c>
      <c r="M109" s="70">
        <v>137</v>
      </c>
      <c r="N109" s="71">
        <f t="shared" si="34"/>
        <v>656</v>
      </c>
      <c r="O109" s="16">
        <f t="shared" si="35"/>
        <v>0.1583269181421606</v>
      </c>
      <c r="P109" s="72">
        <v>0</v>
      </c>
      <c r="Q109" s="73" t="str">
        <f t="shared" si="36"/>
        <v/>
      </c>
      <c r="R109" s="73">
        <v>0</v>
      </c>
      <c r="S109" s="74" t="str">
        <f t="shared" si="37"/>
        <v/>
      </c>
      <c r="T109" s="18" t="str">
        <f t="shared" si="38"/>
        <v/>
      </c>
      <c r="U109" s="69">
        <v>888</v>
      </c>
      <c r="V109" s="70">
        <f t="shared" si="39"/>
        <v>799.2</v>
      </c>
      <c r="W109" s="70">
        <v>120</v>
      </c>
      <c r="X109" s="71">
        <f t="shared" si="40"/>
        <v>673</v>
      </c>
      <c r="Y109" s="16">
        <f t="shared" si="41"/>
        <v>0.15790790790790796</v>
      </c>
      <c r="Z109" s="72">
        <v>0</v>
      </c>
      <c r="AA109" s="73" t="str">
        <f t="shared" si="42"/>
        <v/>
      </c>
      <c r="AB109" s="73">
        <v>0</v>
      </c>
      <c r="AC109" s="74" t="str">
        <f t="shared" si="43"/>
        <v/>
      </c>
      <c r="AD109" s="18" t="str">
        <f t="shared" si="44"/>
        <v/>
      </c>
      <c r="AE109" s="69">
        <v>910</v>
      </c>
      <c r="AF109" s="70">
        <f t="shared" si="45"/>
        <v>819</v>
      </c>
      <c r="AG109" s="70">
        <v>103</v>
      </c>
      <c r="AH109" s="71">
        <f t="shared" si="46"/>
        <v>690</v>
      </c>
      <c r="AI109" s="16">
        <f t="shared" si="47"/>
        <v>0.1575091575091575</v>
      </c>
      <c r="AJ109" s="72">
        <v>866</v>
      </c>
      <c r="AK109" s="73">
        <f t="shared" si="48"/>
        <v>779.4</v>
      </c>
      <c r="AL109" s="73">
        <v>137</v>
      </c>
      <c r="AM109" s="74">
        <f t="shared" si="49"/>
        <v>656</v>
      </c>
      <c r="AN109" s="18">
        <f t="shared" si="50"/>
        <v>0.1583269181421606</v>
      </c>
      <c r="AO109" s="69" t="s">
        <v>136</v>
      </c>
      <c r="AP109" s="70" t="str">
        <f t="shared" si="51"/>
        <v/>
      </c>
      <c r="AQ109" s="70">
        <v>0</v>
      </c>
      <c r="AR109" s="71" t="str">
        <f t="shared" si="52"/>
        <v/>
      </c>
      <c r="AS109" s="16" t="str">
        <f t="shared" si="53"/>
        <v/>
      </c>
      <c r="AT109" s="72">
        <v>832</v>
      </c>
      <c r="AU109" s="73">
        <f t="shared" si="54"/>
        <v>748.80000000000007</v>
      </c>
      <c r="AV109" s="73">
        <v>163</v>
      </c>
      <c r="AW109" s="74">
        <f t="shared" si="55"/>
        <v>630</v>
      </c>
      <c r="AX109" s="18">
        <f t="shared" si="56"/>
        <v>0.15865384615384623</v>
      </c>
      <c r="AY109" s="69">
        <v>832</v>
      </c>
      <c r="AZ109" s="70">
        <f t="shared" si="57"/>
        <v>748.80000000000007</v>
      </c>
      <c r="BA109" s="70">
        <v>163</v>
      </c>
      <c r="BB109" s="71">
        <f t="shared" si="58"/>
        <v>630</v>
      </c>
      <c r="BC109" s="16">
        <f t="shared" si="59"/>
        <v>0.15865384615384623</v>
      </c>
      <c r="BD109" s="72">
        <v>0</v>
      </c>
      <c r="BE109" s="73" t="str">
        <f t="shared" si="60"/>
        <v/>
      </c>
      <c r="BF109" s="73">
        <v>0</v>
      </c>
      <c r="BG109" s="74" t="str">
        <f t="shared" si="61"/>
        <v/>
      </c>
      <c r="BH109" s="18" t="str">
        <f t="shared" si="62"/>
        <v/>
      </c>
    </row>
    <row r="110" spans="1:60" s="5" customFormat="1" ht="12.75" customHeight="1">
      <c r="A110" s="42" t="s">
        <v>285</v>
      </c>
      <c r="B110" s="39" t="s">
        <v>145</v>
      </c>
      <c r="C110" s="201" t="s">
        <v>339</v>
      </c>
      <c r="D110" s="49">
        <v>0.71</v>
      </c>
      <c r="E110" s="40" t="s">
        <v>437</v>
      </c>
      <c r="F110" s="82">
        <v>1099</v>
      </c>
      <c r="G110" s="82">
        <v>999</v>
      </c>
      <c r="H110" s="163">
        <v>775</v>
      </c>
      <c r="I110" s="163">
        <v>19</v>
      </c>
      <c r="J110" s="95">
        <f t="shared" si="63"/>
        <v>756</v>
      </c>
      <c r="K110" s="69">
        <v>810</v>
      </c>
      <c r="L110" s="70">
        <f t="shared" si="33"/>
        <v>729</v>
      </c>
      <c r="M110" s="70">
        <v>142</v>
      </c>
      <c r="N110" s="71">
        <f t="shared" si="34"/>
        <v>614</v>
      </c>
      <c r="O110" s="16">
        <f t="shared" si="35"/>
        <v>0.15775034293552812</v>
      </c>
      <c r="P110" s="72">
        <v>0</v>
      </c>
      <c r="Q110" s="73" t="str">
        <f t="shared" si="36"/>
        <v/>
      </c>
      <c r="R110" s="73">
        <v>0</v>
      </c>
      <c r="S110" s="74" t="str">
        <f t="shared" si="37"/>
        <v/>
      </c>
      <c r="T110" s="18" t="str">
        <f t="shared" si="38"/>
        <v/>
      </c>
      <c r="U110" s="69">
        <v>832</v>
      </c>
      <c r="V110" s="70">
        <f t="shared" si="39"/>
        <v>748.80000000000007</v>
      </c>
      <c r="W110" s="70">
        <v>125</v>
      </c>
      <c r="X110" s="71">
        <f t="shared" si="40"/>
        <v>631</v>
      </c>
      <c r="Y110" s="16">
        <f t="shared" si="41"/>
        <v>0.15731837606837615</v>
      </c>
      <c r="Z110" s="72">
        <v>0</v>
      </c>
      <c r="AA110" s="73" t="str">
        <f t="shared" si="42"/>
        <v/>
      </c>
      <c r="AB110" s="73">
        <v>0</v>
      </c>
      <c r="AC110" s="74" t="str">
        <f t="shared" si="43"/>
        <v/>
      </c>
      <c r="AD110" s="18" t="str">
        <f t="shared" si="44"/>
        <v/>
      </c>
      <c r="AE110" s="69">
        <v>854</v>
      </c>
      <c r="AF110" s="70">
        <f t="shared" si="45"/>
        <v>768.6</v>
      </c>
      <c r="AG110" s="70">
        <v>108</v>
      </c>
      <c r="AH110" s="71">
        <f t="shared" si="46"/>
        <v>648</v>
      </c>
      <c r="AI110" s="16">
        <f t="shared" si="47"/>
        <v>0.15690866510538645</v>
      </c>
      <c r="AJ110" s="72">
        <v>810</v>
      </c>
      <c r="AK110" s="73">
        <f t="shared" si="48"/>
        <v>729</v>
      </c>
      <c r="AL110" s="73">
        <v>142</v>
      </c>
      <c r="AM110" s="74">
        <f t="shared" si="49"/>
        <v>614</v>
      </c>
      <c r="AN110" s="18">
        <f t="shared" si="50"/>
        <v>0.15775034293552812</v>
      </c>
      <c r="AO110" s="69" t="s">
        <v>136</v>
      </c>
      <c r="AP110" s="70" t="str">
        <f t="shared" si="51"/>
        <v/>
      </c>
      <c r="AQ110" s="70">
        <v>0</v>
      </c>
      <c r="AR110" s="71" t="str">
        <f t="shared" si="52"/>
        <v/>
      </c>
      <c r="AS110" s="16" t="str">
        <f t="shared" si="53"/>
        <v/>
      </c>
      <c r="AT110" s="72">
        <v>777</v>
      </c>
      <c r="AU110" s="73">
        <f t="shared" si="54"/>
        <v>699.30000000000007</v>
      </c>
      <c r="AV110" s="73">
        <v>167</v>
      </c>
      <c r="AW110" s="74">
        <f t="shared" si="55"/>
        <v>589</v>
      </c>
      <c r="AX110" s="18">
        <f t="shared" si="56"/>
        <v>0.1577291577291578</v>
      </c>
      <c r="AY110" s="69">
        <v>777</v>
      </c>
      <c r="AZ110" s="70">
        <f t="shared" si="57"/>
        <v>699.30000000000007</v>
      </c>
      <c r="BA110" s="70">
        <v>167</v>
      </c>
      <c r="BB110" s="71">
        <f t="shared" si="58"/>
        <v>589</v>
      </c>
      <c r="BC110" s="16">
        <f t="shared" si="59"/>
        <v>0.1577291577291578</v>
      </c>
      <c r="BD110" s="72">
        <v>0</v>
      </c>
      <c r="BE110" s="73" t="str">
        <f t="shared" si="60"/>
        <v/>
      </c>
      <c r="BF110" s="73">
        <v>0</v>
      </c>
      <c r="BG110" s="74" t="str">
        <f t="shared" si="61"/>
        <v/>
      </c>
      <c r="BH110" s="18" t="str">
        <f t="shared" si="62"/>
        <v/>
      </c>
    </row>
    <row r="111" spans="1:60" s="5" customFormat="1" ht="12.75" customHeight="1">
      <c r="A111" s="42" t="s">
        <v>531</v>
      </c>
      <c r="B111" s="39" t="s">
        <v>145</v>
      </c>
      <c r="C111" s="4" t="s">
        <v>532</v>
      </c>
      <c r="D111" s="49">
        <v>0.71</v>
      </c>
      <c r="E111" s="40" t="s">
        <v>437</v>
      </c>
      <c r="F111" s="82">
        <v>1154</v>
      </c>
      <c r="G111" s="82">
        <v>1049</v>
      </c>
      <c r="H111" s="163">
        <v>813</v>
      </c>
      <c r="I111" s="163">
        <v>0</v>
      </c>
      <c r="J111" s="95">
        <f t="shared" si="63"/>
        <v>813</v>
      </c>
      <c r="K111" s="69">
        <v>0</v>
      </c>
      <c r="L111" s="70" t="str">
        <f t="shared" si="33"/>
        <v/>
      </c>
      <c r="M111" s="70">
        <v>0</v>
      </c>
      <c r="N111" s="71" t="str">
        <f t="shared" si="34"/>
        <v/>
      </c>
      <c r="O111" s="16" t="str">
        <f t="shared" si="35"/>
        <v/>
      </c>
      <c r="P111" s="72">
        <v>0</v>
      </c>
      <c r="Q111" s="73" t="str">
        <f t="shared" si="36"/>
        <v/>
      </c>
      <c r="R111" s="73">
        <v>0</v>
      </c>
      <c r="S111" s="74" t="str">
        <f t="shared" si="37"/>
        <v/>
      </c>
      <c r="T111" s="18" t="str">
        <f t="shared" si="38"/>
        <v/>
      </c>
      <c r="U111" s="69">
        <v>0</v>
      </c>
      <c r="V111" s="70" t="str">
        <f t="shared" si="39"/>
        <v/>
      </c>
      <c r="W111" s="70">
        <v>0</v>
      </c>
      <c r="X111" s="71" t="str">
        <f t="shared" si="40"/>
        <v/>
      </c>
      <c r="Y111" s="16" t="str">
        <f t="shared" si="41"/>
        <v/>
      </c>
      <c r="Z111" s="72">
        <v>0</v>
      </c>
      <c r="AA111" s="73" t="str">
        <f t="shared" si="42"/>
        <v/>
      </c>
      <c r="AB111" s="73">
        <v>0</v>
      </c>
      <c r="AC111" s="74" t="str">
        <f t="shared" si="43"/>
        <v/>
      </c>
      <c r="AD111" s="18" t="str">
        <f t="shared" si="44"/>
        <v/>
      </c>
      <c r="AE111" s="69">
        <v>0</v>
      </c>
      <c r="AF111" s="70" t="str">
        <f t="shared" si="45"/>
        <v/>
      </c>
      <c r="AG111" s="70">
        <v>0</v>
      </c>
      <c r="AH111" s="71" t="str">
        <f t="shared" si="46"/>
        <v/>
      </c>
      <c r="AI111" s="16" t="str">
        <f t="shared" si="47"/>
        <v/>
      </c>
      <c r="AJ111" s="72">
        <v>0</v>
      </c>
      <c r="AK111" s="73" t="str">
        <f t="shared" si="48"/>
        <v/>
      </c>
      <c r="AL111" s="73">
        <v>0</v>
      </c>
      <c r="AM111" s="74" t="str">
        <f t="shared" si="49"/>
        <v/>
      </c>
      <c r="AN111" s="18" t="str">
        <f t="shared" si="50"/>
        <v/>
      </c>
      <c r="AO111" s="69">
        <v>0</v>
      </c>
      <c r="AP111" s="70" t="str">
        <f t="shared" si="51"/>
        <v/>
      </c>
      <c r="AQ111" s="70">
        <v>0</v>
      </c>
      <c r="AR111" s="71" t="str">
        <f t="shared" si="52"/>
        <v/>
      </c>
      <c r="AS111" s="16" t="str">
        <f t="shared" si="53"/>
        <v/>
      </c>
      <c r="AT111" s="72">
        <v>0</v>
      </c>
      <c r="AU111" s="73" t="str">
        <f t="shared" si="54"/>
        <v/>
      </c>
      <c r="AV111" s="73">
        <v>0</v>
      </c>
      <c r="AW111" s="74" t="str">
        <f t="shared" si="55"/>
        <v/>
      </c>
      <c r="AX111" s="18" t="str">
        <f t="shared" si="56"/>
        <v/>
      </c>
      <c r="AY111" s="69">
        <v>0</v>
      </c>
      <c r="AZ111" s="70" t="str">
        <f t="shared" si="57"/>
        <v/>
      </c>
      <c r="BA111" s="70">
        <v>0</v>
      </c>
      <c r="BB111" s="71" t="str">
        <f t="shared" si="58"/>
        <v/>
      </c>
      <c r="BC111" s="16" t="str">
        <f t="shared" si="59"/>
        <v/>
      </c>
      <c r="BD111" s="72">
        <v>0</v>
      </c>
      <c r="BE111" s="73" t="str">
        <f t="shared" si="60"/>
        <v/>
      </c>
      <c r="BF111" s="73">
        <v>0</v>
      </c>
      <c r="BG111" s="74" t="str">
        <f t="shared" si="61"/>
        <v/>
      </c>
      <c r="BH111" s="18" t="str">
        <f t="shared" si="62"/>
        <v/>
      </c>
    </row>
    <row r="112" spans="1:60" s="5" customFormat="1" ht="12.75" customHeight="1">
      <c r="A112" s="42" t="s">
        <v>530</v>
      </c>
      <c r="B112" s="39" t="s">
        <v>145</v>
      </c>
      <c r="C112" s="4" t="s">
        <v>532</v>
      </c>
      <c r="D112" s="49">
        <v>0.71</v>
      </c>
      <c r="E112" s="40" t="s">
        <v>437</v>
      </c>
      <c r="F112" s="82">
        <v>1099</v>
      </c>
      <c r="G112" s="82">
        <v>999</v>
      </c>
      <c r="H112" s="163">
        <v>775</v>
      </c>
      <c r="I112" s="163">
        <v>0</v>
      </c>
      <c r="J112" s="95">
        <f t="shared" si="63"/>
        <v>775</v>
      </c>
      <c r="K112" s="69">
        <v>0</v>
      </c>
      <c r="L112" s="70" t="str">
        <f t="shared" si="33"/>
        <v/>
      </c>
      <c r="M112" s="70">
        <v>0</v>
      </c>
      <c r="N112" s="71" t="str">
        <f t="shared" si="34"/>
        <v/>
      </c>
      <c r="O112" s="16" t="str">
        <f t="shared" si="35"/>
        <v/>
      </c>
      <c r="P112" s="72">
        <v>0</v>
      </c>
      <c r="Q112" s="73" t="str">
        <f t="shared" si="36"/>
        <v/>
      </c>
      <c r="R112" s="73">
        <v>0</v>
      </c>
      <c r="S112" s="74" t="str">
        <f t="shared" si="37"/>
        <v/>
      </c>
      <c r="T112" s="18" t="str">
        <f t="shared" si="38"/>
        <v/>
      </c>
      <c r="U112" s="69">
        <v>0</v>
      </c>
      <c r="V112" s="70" t="str">
        <f t="shared" si="39"/>
        <v/>
      </c>
      <c r="W112" s="70">
        <v>0</v>
      </c>
      <c r="X112" s="71" t="str">
        <f t="shared" si="40"/>
        <v/>
      </c>
      <c r="Y112" s="16" t="str">
        <f t="shared" si="41"/>
        <v/>
      </c>
      <c r="Z112" s="72">
        <v>0</v>
      </c>
      <c r="AA112" s="73" t="str">
        <f t="shared" si="42"/>
        <v/>
      </c>
      <c r="AB112" s="73">
        <v>0</v>
      </c>
      <c r="AC112" s="74" t="str">
        <f t="shared" si="43"/>
        <v/>
      </c>
      <c r="AD112" s="18" t="str">
        <f t="shared" si="44"/>
        <v/>
      </c>
      <c r="AE112" s="69">
        <v>0</v>
      </c>
      <c r="AF112" s="70" t="str">
        <f t="shared" si="45"/>
        <v/>
      </c>
      <c r="AG112" s="70">
        <v>0</v>
      </c>
      <c r="AH112" s="71" t="str">
        <f t="shared" si="46"/>
        <v/>
      </c>
      <c r="AI112" s="16" t="str">
        <f t="shared" si="47"/>
        <v/>
      </c>
      <c r="AJ112" s="72">
        <v>0</v>
      </c>
      <c r="AK112" s="73" t="str">
        <f t="shared" si="48"/>
        <v/>
      </c>
      <c r="AL112" s="73">
        <v>0</v>
      </c>
      <c r="AM112" s="74" t="str">
        <f t="shared" si="49"/>
        <v/>
      </c>
      <c r="AN112" s="18" t="str">
        <f t="shared" si="50"/>
        <v/>
      </c>
      <c r="AO112" s="69">
        <v>0</v>
      </c>
      <c r="AP112" s="70" t="str">
        <f t="shared" si="51"/>
        <v/>
      </c>
      <c r="AQ112" s="70">
        <v>0</v>
      </c>
      <c r="AR112" s="71" t="str">
        <f t="shared" si="52"/>
        <v/>
      </c>
      <c r="AS112" s="16" t="str">
        <f t="shared" si="53"/>
        <v/>
      </c>
      <c r="AT112" s="72">
        <v>0</v>
      </c>
      <c r="AU112" s="73" t="str">
        <f t="shared" si="54"/>
        <v/>
      </c>
      <c r="AV112" s="73">
        <v>0</v>
      </c>
      <c r="AW112" s="74" t="str">
        <f t="shared" si="55"/>
        <v/>
      </c>
      <c r="AX112" s="18" t="str">
        <f t="shared" si="56"/>
        <v/>
      </c>
      <c r="AY112" s="69">
        <v>0</v>
      </c>
      <c r="AZ112" s="70" t="str">
        <f t="shared" si="57"/>
        <v/>
      </c>
      <c r="BA112" s="70">
        <v>0</v>
      </c>
      <c r="BB112" s="71" t="str">
        <f t="shared" si="58"/>
        <v/>
      </c>
      <c r="BC112" s="16" t="str">
        <f t="shared" si="59"/>
        <v/>
      </c>
      <c r="BD112" s="72">
        <v>0</v>
      </c>
      <c r="BE112" s="73" t="str">
        <f t="shared" si="60"/>
        <v/>
      </c>
      <c r="BF112" s="73">
        <v>0</v>
      </c>
      <c r="BG112" s="74" t="str">
        <f t="shared" si="61"/>
        <v/>
      </c>
      <c r="BH112" s="18" t="str">
        <f t="shared" si="62"/>
        <v/>
      </c>
    </row>
    <row r="113" spans="1:60" s="5" customFormat="1" ht="12.75" customHeight="1">
      <c r="A113" s="42" t="s">
        <v>287</v>
      </c>
      <c r="B113" s="39" t="s">
        <v>145</v>
      </c>
      <c r="C113" s="201" t="s">
        <v>339</v>
      </c>
      <c r="D113" s="49">
        <v>0.71</v>
      </c>
      <c r="E113" s="40" t="s">
        <v>437</v>
      </c>
      <c r="F113" s="82">
        <v>1099</v>
      </c>
      <c r="G113" s="82">
        <v>999</v>
      </c>
      <c r="H113" s="163">
        <v>750</v>
      </c>
      <c r="I113" s="163">
        <v>0</v>
      </c>
      <c r="J113" s="95">
        <f t="shared" si="63"/>
        <v>750</v>
      </c>
      <c r="K113" s="69">
        <v>810</v>
      </c>
      <c r="L113" s="70">
        <f t="shared" si="33"/>
        <v>729</v>
      </c>
      <c r="M113" s="70">
        <v>140</v>
      </c>
      <c r="N113" s="71">
        <f t="shared" si="34"/>
        <v>610</v>
      </c>
      <c r="O113" s="16">
        <f t="shared" si="35"/>
        <v>0.16323731138545952</v>
      </c>
      <c r="P113" s="72">
        <v>0</v>
      </c>
      <c r="Q113" s="73" t="str">
        <f t="shared" si="36"/>
        <v/>
      </c>
      <c r="R113" s="73">
        <v>0</v>
      </c>
      <c r="S113" s="74" t="str">
        <f t="shared" si="37"/>
        <v/>
      </c>
      <c r="T113" s="18" t="str">
        <f t="shared" si="38"/>
        <v/>
      </c>
      <c r="U113" s="69">
        <v>832</v>
      </c>
      <c r="V113" s="70">
        <f t="shared" si="39"/>
        <v>748.80000000000007</v>
      </c>
      <c r="W113" s="70">
        <v>124</v>
      </c>
      <c r="X113" s="71">
        <f t="shared" si="40"/>
        <v>626</v>
      </c>
      <c r="Y113" s="16">
        <f t="shared" si="41"/>
        <v>0.16399572649572658</v>
      </c>
      <c r="Z113" s="72">
        <v>0</v>
      </c>
      <c r="AA113" s="73" t="str">
        <f t="shared" si="42"/>
        <v/>
      </c>
      <c r="AB113" s="73">
        <v>0</v>
      </c>
      <c r="AC113" s="74" t="str">
        <f t="shared" si="43"/>
        <v/>
      </c>
      <c r="AD113" s="18" t="str">
        <f t="shared" si="44"/>
        <v/>
      </c>
      <c r="AE113" s="69">
        <v>854</v>
      </c>
      <c r="AF113" s="70">
        <f t="shared" si="45"/>
        <v>768.6</v>
      </c>
      <c r="AG113" s="70">
        <v>106</v>
      </c>
      <c r="AH113" s="71">
        <f t="shared" si="46"/>
        <v>644</v>
      </c>
      <c r="AI113" s="16">
        <f t="shared" si="47"/>
        <v>0.16211293260473592</v>
      </c>
      <c r="AJ113" s="72">
        <v>810</v>
      </c>
      <c r="AK113" s="73">
        <f t="shared" si="48"/>
        <v>729</v>
      </c>
      <c r="AL113" s="73">
        <v>140</v>
      </c>
      <c r="AM113" s="74">
        <f t="shared" si="49"/>
        <v>610</v>
      </c>
      <c r="AN113" s="18">
        <f t="shared" si="50"/>
        <v>0.16323731138545952</v>
      </c>
      <c r="AO113" s="69" t="s">
        <v>136</v>
      </c>
      <c r="AP113" s="70" t="str">
        <f t="shared" si="51"/>
        <v/>
      </c>
      <c r="AQ113" s="70">
        <v>0</v>
      </c>
      <c r="AR113" s="71" t="str">
        <f t="shared" si="52"/>
        <v/>
      </c>
      <c r="AS113" s="16" t="str">
        <f t="shared" si="53"/>
        <v/>
      </c>
      <c r="AT113" s="72">
        <v>777</v>
      </c>
      <c r="AU113" s="73">
        <f t="shared" si="54"/>
        <v>699.30000000000007</v>
      </c>
      <c r="AV113" s="73">
        <v>164</v>
      </c>
      <c r="AW113" s="74">
        <f t="shared" si="55"/>
        <v>586</v>
      </c>
      <c r="AX113" s="18">
        <f t="shared" si="56"/>
        <v>0.16201916201916211</v>
      </c>
      <c r="AY113" s="69">
        <v>777</v>
      </c>
      <c r="AZ113" s="70">
        <f t="shared" si="57"/>
        <v>699.30000000000007</v>
      </c>
      <c r="BA113" s="70">
        <v>164</v>
      </c>
      <c r="BB113" s="71">
        <f t="shared" si="58"/>
        <v>586</v>
      </c>
      <c r="BC113" s="16">
        <f t="shared" si="59"/>
        <v>0.16201916201916211</v>
      </c>
      <c r="BD113" s="72">
        <v>0</v>
      </c>
      <c r="BE113" s="73" t="str">
        <f t="shared" si="60"/>
        <v/>
      </c>
      <c r="BF113" s="73">
        <v>0</v>
      </c>
      <c r="BG113" s="74" t="str">
        <f t="shared" si="61"/>
        <v/>
      </c>
      <c r="BH113" s="18" t="str">
        <f t="shared" si="62"/>
        <v/>
      </c>
    </row>
    <row r="114" spans="1:60" s="5" customFormat="1" ht="12.75" customHeight="1" thickBot="1">
      <c r="A114" s="43" t="s">
        <v>286</v>
      </c>
      <c r="B114" s="38" t="s">
        <v>145</v>
      </c>
      <c r="C114" s="200" t="s">
        <v>339</v>
      </c>
      <c r="D114" s="50">
        <v>0.71</v>
      </c>
      <c r="E114" s="2" t="s">
        <v>437</v>
      </c>
      <c r="F114" s="83">
        <v>1154</v>
      </c>
      <c r="G114" s="83">
        <v>1049</v>
      </c>
      <c r="H114" s="75">
        <v>787</v>
      </c>
      <c r="I114" s="75">
        <v>0</v>
      </c>
      <c r="J114" s="97">
        <f t="shared" si="63"/>
        <v>787</v>
      </c>
      <c r="K114" s="76">
        <v>866</v>
      </c>
      <c r="L114" s="77">
        <f t="shared" si="33"/>
        <v>779.4</v>
      </c>
      <c r="M114" s="77">
        <v>136</v>
      </c>
      <c r="N114" s="78">
        <f t="shared" si="34"/>
        <v>651</v>
      </c>
      <c r="O114" s="17">
        <f t="shared" si="35"/>
        <v>0.16474210931485755</v>
      </c>
      <c r="P114" s="79">
        <v>0</v>
      </c>
      <c r="Q114" s="80" t="str">
        <f t="shared" si="36"/>
        <v/>
      </c>
      <c r="R114" s="80">
        <v>0</v>
      </c>
      <c r="S114" s="81" t="str">
        <f t="shared" si="37"/>
        <v/>
      </c>
      <c r="T114" s="19" t="str">
        <f t="shared" si="38"/>
        <v/>
      </c>
      <c r="U114" s="76">
        <v>888</v>
      </c>
      <c r="V114" s="77">
        <f t="shared" si="39"/>
        <v>799.2</v>
      </c>
      <c r="W114" s="77">
        <v>119</v>
      </c>
      <c r="X114" s="78">
        <f t="shared" si="40"/>
        <v>668</v>
      </c>
      <c r="Y114" s="17">
        <f t="shared" si="41"/>
        <v>0.16416416416416421</v>
      </c>
      <c r="Z114" s="79">
        <v>0</v>
      </c>
      <c r="AA114" s="80" t="str">
        <f t="shared" si="42"/>
        <v/>
      </c>
      <c r="AB114" s="80">
        <v>0</v>
      </c>
      <c r="AC114" s="81" t="str">
        <f t="shared" si="43"/>
        <v/>
      </c>
      <c r="AD114" s="19" t="str">
        <f t="shared" si="44"/>
        <v/>
      </c>
      <c r="AE114" s="76">
        <v>910</v>
      </c>
      <c r="AF114" s="77">
        <f t="shared" si="45"/>
        <v>819</v>
      </c>
      <c r="AG114" s="77">
        <v>103</v>
      </c>
      <c r="AH114" s="78">
        <f t="shared" si="46"/>
        <v>684</v>
      </c>
      <c r="AI114" s="17">
        <f t="shared" si="47"/>
        <v>0.16483516483516483</v>
      </c>
      <c r="AJ114" s="79">
        <v>866</v>
      </c>
      <c r="AK114" s="80">
        <f t="shared" si="48"/>
        <v>779.4</v>
      </c>
      <c r="AL114" s="80">
        <v>136</v>
      </c>
      <c r="AM114" s="81">
        <f t="shared" si="49"/>
        <v>651</v>
      </c>
      <c r="AN114" s="19">
        <f t="shared" si="50"/>
        <v>0.16474210931485755</v>
      </c>
      <c r="AO114" s="76" t="s">
        <v>136</v>
      </c>
      <c r="AP114" s="77" t="str">
        <f t="shared" si="51"/>
        <v/>
      </c>
      <c r="AQ114" s="77">
        <v>0</v>
      </c>
      <c r="AR114" s="78" t="str">
        <f t="shared" si="52"/>
        <v/>
      </c>
      <c r="AS114" s="17" t="str">
        <f t="shared" si="53"/>
        <v/>
      </c>
      <c r="AT114" s="79">
        <v>832</v>
      </c>
      <c r="AU114" s="80">
        <f t="shared" si="54"/>
        <v>748.80000000000007</v>
      </c>
      <c r="AV114" s="80">
        <v>160</v>
      </c>
      <c r="AW114" s="81">
        <f t="shared" si="55"/>
        <v>627</v>
      </c>
      <c r="AX114" s="19">
        <f t="shared" si="56"/>
        <v>0.1626602564102565</v>
      </c>
      <c r="AY114" s="76">
        <v>832</v>
      </c>
      <c r="AZ114" s="77">
        <f t="shared" si="57"/>
        <v>748.80000000000007</v>
      </c>
      <c r="BA114" s="77">
        <v>160</v>
      </c>
      <c r="BB114" s="78">
        <f t="shared" si="58"/>
        <v>627</v>
      </c>
      <c r="BC114" s="17">
        <f t="shared" si="59"/>
        <v>0.1626602564102565</v>
      </c>
      <c r="BD114" s="79">
        <v>0</v>
      </c>
      <c r="BE114" s="80" t="str">
        <f t="shared" si="60"/>
        <v/>
      </c>
      <c r="BF114" s="80">
        <v>0</v>
      </c>
      <c r="BG114" s="81" t="str">
        <f t="shared" si="61"/>
        <v/>
      </c>
      <c r="BH114" s="19" t="str">
        <f t="shared" si="62"/>
        <v/>
      </c>
    </row>
    <row r="115" spans="1:60" s="5" customFormat="1" ht="12.75" customHeight="1">
      <c r="A115" s="42" t="s">
        <v>180</v>
      </c>
      <c r="B115" s="39" t="s">
        <v>145</v>
      </c>
      <c r="C115" s="4"/>
      <c r="D115" s="49">
        <v>0.71</v>
      </c>
      <c r="E115" s="40" t="s">
        <v>440</v>
      </c>
      <c r="F115" s="82">
        <v>1319</v>
      </c>
      <c r="G115" s="82">
        <v>1199</v>
      </c>
      <c r="H115" s="163">
        <v>900</v>
      </c>
      <c r="I115" s="163">
        <v>21</v>
      </c>
      <c r="J115" s="95">
        <f t="shared" si="63"/>
        <v>879</v>
      </c>
      <c r="K115" s="69">
        <v>999</v>
      </c>
      <c r="L115" s="70">
        <f t="shared" si="33"/>
        <v>899.1</v>
      </c>
      <c r="M115" s="70">
        <v>145</v>
      </c>
      <c r="N115" s="71">
        <f t="shared" si="34"/>
        <v>734</v>
      </c>
      <c r="O115" s="16">
        <f t="shared" si="35"/>
        <v>0.18362807251696142</v>
      </c>
      <c r="P115" s="72">
        <v>0</v>
      </c>
      <c r="Q115" s="73" t="str">
        <f t="shared" si="36"/>
        <v/>
      </c>
      <c r="R115" s="73">
        <v>0</v>
      </c>
      <c r="S115" s="74" t="str">
        <f t="shared" si="37"/>
        <v/>
      </c>
      <c r="T115" s="18" t="str">
        <f t="shared" si="38"/>
        <v/>
      </c>
      <c r="U115" s="69">
        <v>999</v>
      </c>
      <c r="V115" s="70">
        <f t="shared" si="39"/>
        <v>899.1</v>
      </c>
      <c r="W115" s="70">
        <v>145</v>
      </c>
      <c r="X115" s="71">
        <f t="shared" si="40"/>
        <v>734</v>
      </c>
      <c r="Y115" s="16">
        <f t="shared" si="41"/>
        <v>0.18362807251696142</v>
      </c>
      <c r="Z115" s="72">
        <v>0</v>
      </c>
      <c r="AA115" s="73" t="str">
        <f t="shared" si="42"/>
        <v/>
      </c>
      <c r="AB115" s="73">
        <v>0</v>
      </c>
      <c r="AC115" s="74" t="str">
        <f t="shared" si="43"/>
        <v/>
      </c>
      <c r="AD115" s="18" t="str">
        <f t="shared" si="44"/>
        <v/>
      </c>
      <c r="AE115" s="69">
        <v>1110</v>
      </c>
      <c r="AF115" s="70">
        <f t="shared" si="45"/>
        <v>999</v>
      </c>
      <c r="AG115" s="70">
        <v>63</v>
      </c>
      <c r="AH115" s="71">
        <f t="shared" si="46"/>
        <v>816</v>
      </c>
      <c r="AI115" s="16">
        <f t="shared" si="47"/>
        <v>0.18318318318318319</v>
      </c>
      <c r="AJ115" s="72">
        <v>1054</v>
      </c>
      <c r="AK115" s="73">
        <f t="shared" si="48"/>
        <v>948.6</v>
      </c>
      <c r="AL115" s="73">
        <v>105</v>
      </c>
      <c r="AM115" s="74">
        <f t="shared" si="49"/>
        <v>774</v>
      </c>
      <c r="AN115" s="18">
        <f t="shared" si="50"/>
        <v>0.18406072106261862</v>
      </c>
      <c r="AO115" s="69">
        <v>1110</v>
      </c>
      <c r="AP115" s="70">
        <f t="shared" si="51"/>
        <v>999</v>
      </c>
      <c r="AQ115" s="70">
        <v>63</v>
      </c>
      <c r="AR115" s="71">
        <f t="shared" si="52"/>
        <v>816</v>
      </c>
      <c r="AS115" s="16">
        <f t="shared" si="53"/>
        <v>0.18318318318318319</v>
      </c>
      <c r="AT115" s="72">
        <v>943</v>
      </c>
      <c r="AU115" s="73">
        <f t="shared" si="54"/>
        <v>848.7</v>
      </c>
      <c r="AV115" s="73">
        <v>186</v>
      </c>
      <c r="AW115" s="74">
        <f t="shared" si="55"/>
        <v>693</v>
      </c>
      <c r="AX115" s="18">
        <f t="shared" si="56"/>
        <v>0.18345705196182402</v>
      </c>
      <c r="AY115" s="69">
        <v>1054</v>
      </c>
      <c r="AZ115" s="70">
        <f t="shared" si="57"/>
        <v>948.6</v>
      </c>
      <c r="BA115" s="70">
        <v>105</v>
      </c>
      <c r="BB115" s="71">
        <f t="shared" si="58"/>
        <v>774</v>
      </c>
      <c r="BC115" s="16">
        <f t="shared" si="59"/>
        <v>0.18406072106261862</v>
      </c>
      <c r="BD115" s="72">
        <v>999</v>
      </c>
      <c r="BE115" s="73">
        <f t="shared" si="60"/>
        <v>899.1</v>
      </c>
      <c r="BF115" s="73">
        <v>145</v>
      </c>
      <c r="BG115" s="74">
        <f t="shared" si="61"/>
        <v>734</v>
      </c>
      <c r="BH115" s="18">
        <f t="shared" si="62"/>
        <v>0.18362807251696142</v>
      </c>
    </row>
    <row r="116" spans="1:60" s="5" customFormat="1" ht="12.75" customHeight="1">
      <c r="A116" s="42" t="s">
        <v>307</v>
      </c>
      <c r="B116" s="39" t="s">
        <v>145</v>
      </c>
      <c r="C116" s="4"/>
      <c r="D116" s="49">
        <v>0.71</v>
      </c>
      <c r="E116" s="40" t="s">
        <v>438</v>
      </c>
      <c r="F116" s="82">
        <v>1319</v>
      </c>
      <c r="G116" s="82">
        <v>1199</v>
      </c>
      <c r="H116" s="163">
        <v>901</v>
      </c>
      <c r="I116" s="163">
        <v>0</v>
      </c>
      <c r="J116" s="95">
        <f t="shared" si="63"/>
        <v>901</v>
      </c>
      <c r="K116" s="69">
        <v>999</v>
      </c>
      <c r="L116" s="70">
        <f t="shared" si="33"/>
        <v>899.1</v>
      </c>
      <c r="M116" s="70">
        <v>149</v>
      </c>
      <c r="N116" s="71">
        <f t="shared" si="34"/>
        <v>752</v>
      </c>
      <c r="O116" s="16">
        <f t="shared" si="35"/>
        <v>0.16360805249694141</v>
      </c>
      <c r="P116" s="72">
        <v>0</v>
      </c>
      <c r="Q116" s="73" t="str">
        <f t="shared" si="36"/>
        <v/>
      </c>
      <c r="R116" s="73">
        <v>0</v>
      </c>
      <c r="S116" s="74" t="str">
        <f t="shared" si="37"/>
        <v/>
      </c>
      <c r="T116" s="18" t="str">
        <f t="shared" si="38"/>
        <v/>
      </c>
      <c r="U116" s="69">
        <v>999</v>
      </c>
      <c r="V116" s="70">
        <f t="shared" si="39"/>
        <v>899.1</v>
      </c>
      <c r="W116" s="70">
        <v>149</v>
      </c>
      <c r="X116" s="71">
        <f t="shared" si="40"/>
        <v>752</v>
      </c>
      <c r="Y116" s="16">
        <f t="shared" si="41"/>
        <v>0.16360805249694141</v>
      </c>
      <c r="Z116" s="72">
        <v>0</v>
      </c>
      <c r="AA116" s="73" t="str">
        <f t="shared" si="42"/>
        <v/>
      </c>
      <c r="AB116" s="73">
        <v>0</v>
      </c>
      <c r="AC116" s="74" t="str">
        <f t="shared" si="43"/>
        <v/>
      </c>
      <c r="AD116" s="18" t="str">
        <f t="shared" si="44"/>
        <v/>
      </c>
      <c r="AE116" s="69">
        <v>1110</v>
      </c>
      <c r="AF116" s="70">
        <f t="shared" si="45"/>
        <v>999</v>
      </c>
      <c r="AG116" s="70">
        <v>65</v>
      </c>
      <c r="AH116" s="71">
        <f t="shared" si="46"/>
        <v>836</v>
      </c>
      <c r="AI116" s="16">
        <f t="shared" si="47"/>
        <v>0.16316316316316315</v>
      </c>
      <c r="AJ116" s="72">
        <v>1054</v>
      </c>
      <c r="AK116" s="73">
        <f t="shared" si="48"/>
        <v>948.6</v>
      </c>
      <c r="AL116" s="73">
        <v>107</v>
      </c>
      <c r="AM116" s="74">
        <f t="shared" si="49"/>
        <v>794</v>
      </c>
      <c r="AN116" s="18">
        <f t="shared" si="50"/>
        <v>0.16297701876449505</v>
      </c>
      <c r="AO116" s="69">
        <v>1110</v>
      </c>
      <c r="AP116" s="70">
        <f t="shared" si="51"/>
        <v>999</v>
      </c>
      <c r="AQ116" s="70">
        <v>65</v>
      </c>
      <c r="AR116" s="71">
        <f t="shared" si="52"/>
        <v>836</v>
      </c>
      <c r="AS116" s="16">
        <f t="shared" si="53"/>
        <v>0.16316316316316315</v>
      </c>
      <c r="AT116" s="72">
        <v>943</v>
      </c>
      <c r="AU116" s="73">
        <f t="shared" si="54"/>
        <v>848.7</v>
      </c>
      <c r="AV116" s="73">
        <v>191</v>
      </c>
      <c r="AW116" s="74">
        <f t="shared" si="55"/>
        <v>710</v>
      </c>
      <c r="AX116" s="18">
        <f t="shared" si="56"/>
        <v>0.16342641687286444</v>
      </c>
      <c r="AY116" s="69">
        <v>1054</v>
      </c>
      <c r="AZ116" s="70">
        <f t="shared" si="57"/>
        <v>948.6</v>
      </c>
      <c r="BA116" s="70">
        <v>107</v>
      </c>
      <c r="BB116" s="71">
        <f t="shared" si="58"/>
        <v>794</v>
      </c>
      <c r="BC116" s="16">
        <f t="shared" si="59"/>
        <v>0.16297701876449505</v>
      </c>
      <c r="BD116" s="72">
        <v>999</v>
      </c>
      <c r="BE116" s="73">
        <f t="shared" si="60"/>
        <v>899.1</v>
      </c>
      <c r="BF116" s="73">
        <v>149</v>
      </c>
      <c r="BG116" s="74">
        <f t="shared" si="61"/>
        <v>752</v>
      </c>
      <c r="BH116" s="18">
        <f t="shared" si="62"/>
        <v>0.16360805249694141</v>
      </c>
    </row>
    <row r="117" spans="1:60" s="5" customFormat="1" ht="12.75" customHeight="1">
      <c r="A117" s="42" t="s">
        <v>181</v>
      </c>
      <c r="B117" s="39" t="s">
        <v>145</v>
      </c>
      <c r="C117" s="201" t="s">
        <v>387</v>
      </c>
      <c r="D117" s="49">
        <v>0.71</v>
      </c>
      <c r="E117" s="40" t="s">
        <v>440</v>
      </c>
      <c r="F117" s="82">
        <v>1374</v>
      </c>
      <c r="G117" s="82">
        <v>1249</v>
      </c>
      <c r="H117" s="163">
        <v>938</v>
      </c>
      <c r="I117" s="163">
        <v>0</v>
      </c>
      <c r="J117" s="95">
        <f t="shared" si="63"/>
        <v>938</v>
      </c>
      <c r="K117" s="69">
        <v>999</v>
      </c>
      <c r="L117" s="70">
        <f t="shared" si="33"/>
        <v>899.1</v>
      </c>
      <c r="M117" s="70">
        <v>185</v>
      </c>
      <c r="N117" s="71">
        <f t="shared" si="34"/>
        <v>753</v>
      </c>
      <c r="O117" s="16">
        <f t="shared" si="35"/>
        <v>0.16249582916249586</v>
      </c>
      <c r="P117" s="72">
        <v>0</v>
      </c>
      <c r="Q117" s="73" t="str">
        <f t="shared" si="36"/>
        <v/>
      </c>
      <c r="R117" s="73">
        <v>0</v>
      </c>
      <c r="S117" s="74" t="str">
        <f t="shared" si="37"/>
        <v/>
      </c>
      <c r="T117" s="18" t="str">
        <f t="shared" si="38"/>
        <v/>
      </c>
      <c r="U117" s="69">
        <v>999</v>
      </c>
      <c r="V117" s="70">
        <f t="shared" si="39"/>
        <v>899.1</v>
      </c>
      <c r="W117" s="70">
        <v>185</v>
      </c>
      <c r="X117" s="71">
        <f t="shared" si="40"/>
        <v>753</v>
      </c>
      <c r="Y117" s="16">
        <f t="shared" si="41"/>
        <v>0.16249582916249586</v>
      </c>
      <c r="Z117" s="72">
        <v>0</v>
      </c>
      <c r="AA117" s="73" t="str">
        <f t="shared" si="42"/>
        <v/>
      </c>
      <c r="AB117" s="73">
        <v>0</v>
      </c>
      <c r="AC117" s="74" t="str">
        <f t="shared" si="43"/>
        <v/>
      </c>
      <c r="AD117" s="18" t="str">
        <f t="shared" si="44"/>
        <v/>
      </c>
      <c r="AE117" s="69">
        <v>0</v>
      </c>
      <c r="AF117" s="70" t="str">
        <f t="shared" si="45"/>
        <v/>
      </c>
      <c r="AG117" s="70">
        <v>0</v>
      </c>
      <c r="AH117" s="71" t="str">
        <f t="shared" si="46"/>
        <v/>
      </c>
      <c r="AI117" s="16" t="str">
        <f t="shared" si="47"/>
        <v/>
      </c>
      <c r="AJ117" s="72">
        <v>0</v>
      </c>
      <c r="AK117" s="73" t="str">
        <f t="shared" si="48"/>
        <v/>
      </c>
      <c r="AL117" s="73">
        <v>0</v>
      </c>
      <c r="AM117" s="74" t="str">
        <f t="shared" si="49"/>
        <v/>
      </c>
      <c r="AN117" s="18" t="str">
        <f t="shared" si="50"/>
        <v/>
      </c>
      <c r="AO117" s="69">
        <v>0</v>
      </c>
      <c r="AP117" s="70" t="str">
        <f t="shared" si="51"/>
        <v/>
      </c>
      <c r="AQ117" s="70">
        <v>0</v>
      </c>
      <c r="AR117" s="71" t="str">
        <f t="shared" si="52"/>
        <v/>
      </c>
      <c r="AS117" s="16" t="str">
        <f t="shared" si="53"/>
        <v/>
      </c>
      <c r="AT117" s="72">
        <v>0</v>
      </c>
      <c r="AU117" s="73" t="str">
        <f t="shared" si="54"/>
        <v/>
      </c>
      <c r="AV117" s="73">
        <v>0</v>
      </c>
      <c r="AW117" s="74" t="str">
        <f t="shared" si="55"/>
        <v/>
      </c>
      <c r="AX117" s="18" t="str">
        <f t="shared" si="56"/>
        <v/>
      </c>
      <c r="AY117" s="69">
        <v>0</v>
      </c>
      <c r="AZ117" s="70" t="str">
        <f t="shared" si="57"/>
        <v/>
      </c>
      <c r="BA117" s="70">
        <v>0</v>
      </c>
      <c r="BB117" s="71" t="str">
        <f t="shared" si="58"/>
        <v/>
      </c>
      <c r="BC117" s="16" t="str">
        <f t="shared" si="59"/>
        <v/>
      </c>
      <c r="BD117" s="72">
        <v>0</v>
      </c>
      <c r="BE117" s="73" t="str">
        <f t="shared" si="60"/>
        <v/>
      </c>
      <c r="BF117" s="73">
        <v>0</v>
      </c>
      <c r="BG117" s="74" t="str">
        <f t="shared" si="61"/>
        <v/>
      </c>
      <c r="BH117" s="18" t="str">
        <f t="shared" si="62"/>
        <v/>
      </c>
    </row>
    <row r="118" spans="1:60" s="5" customFormat="1" ht="12.75" customHeight="1">
      <c r="A118" s="42" t="s">
        <v>314</v>
      </c>
      <c r="B118" s="39" t="s">
        <v>145</v>
      </c>
      <c r="C118" s="4"/>
      <c r="D118" s="49">
        <v>0.71</v>
      </c>
      <c r="E118" s="40" t="s">
        <v>438</v>
      </c>
      <c r="F118" s="82">
        <v>1264</v>
      </c>
      <c r="G118" s="82">
        <v>1149</v>
      </c>
      <c r="H118" s="163">
        <v>863</v>
      </c>
      <c r="I118" s="163">
        <v>0</v>
      </c>
      <c r="J118" s="95">
        <f t="shared" si="63"/>
        <v>863</v>
      </c>
      <c r="K118" s="69">
        <v>943</v>
      </c>
      <c r="L118" s="70">
        <f t="shared" si="33"/>
        <v>848.7</v>
      </c>
      <c r="M118" s="70">
        <v>153</v>
      </c>
      <c r="N118" s="71">
        <f t="shared" si="34"/>
        <v>710</v>
      </c>
      <c r="O118" s="16">
        <f t="shared" si="35"/>
        <v>0.16342641687286444</v>
      </c>
      <c r="P118" s="72">
        <v>0</v>
      </c>
      <c r="Q118" s="73" t="str">
        <f t="shared" si="36"/>
        <v/>
      </c>
      <c r="R118" s="73">
        <v>0</v>
      </c>
      <c r="S118" s="74" t="str">
        <f t="shared" si="37"/>
        <v/>
      </c>
      <c r="T118" s="18" t="str">
        <f t="shared" si="38"/>
        <v/>
      </c>
      <c r="U118" s="69">
        <v>943</v>
      </c>
      <c r="V118" s="70">
        <f t="shared" si="39"/>
        <v>848.7</v>
      </c>
      <c r="W118" s="70">
        <v>153</v>
      </c>
      <c r="X118" s="71">
        <f t="shared" si="40"/>
        <v>710</v>
      </c>
      <c r="Y118" s="16">
        <f t="shared" si="41"/>
        <v>0.16342641687286444</v>
      </c>
      <c r="Z118" s="72">
        <v>0</v>
      </c>
      <c r="AA118" s="73" t="str">
        <f t="shared" si="42"/>
        <v/>
      </c>
      <c r="AB118" s="73">
        <v>0</v>
      </c>
      <c r="AC118" s="74" t="str">
        <f t="shared" si="43"/>
        <v/>
      </c>
      <c r="AD118" s="18" t="str">
        <f t="shared" si="44"/>
        <v/>
      </c>
      <c r="AE118" s="69">
        <v>1054</v>
      </c>
      <c r="AF118" s="70">
        <f t="shared" si="45"/>
        <v>948.6</v>
      </c>
      <c r="AG118" s="70">
        <v>70</v>
      </c>
      <c r="AH118" s="71">
        <f t="shared" si="46"/>
        <v>793</v>
      </c>
      <c r="AI118" s="16">
        <f t="shared" si="47"/>
        <v>0.16403120387940123</v>
      </c>
      <c r="AJ118" s="72">
        <v>999</v>
      </c>
      <c r="AK118" s="73">
        <f t="shared" si="48"/>
        <v>899.1</v>
      </c>
      <c r="AL118" s="73">
        <v>111</v>
      </c>
      <c r="AM118" s="74">
        <f t="shared" si="49"/>
        <v>752</v>
      </c>
      <c r="AN118" s="18">
        <f t="shared" si="50"/>
        <v>0.16360805249694141</v>
      </c>
      <c r="AO118" s="69">
        <v>1054</v>
      </c>
      <c r="AP118" s="70">
        <f t="shared" si="51"/>
        <v>948.6</v>
      </c>
      <c r="AQ118" s="70">
        <v>70</v>
      </c>
      <c r="AR118" s="71">
        <f t="shared" si="52"/>
        <v>793</v>
      </c>
      <c r="AS118" s="16">
        <f t="shared" si="53"/>
        <v>0.16403120387940123</v>
      </c>
      <c r="AT118" s="72">
        <v>888</v>
      </c>
      <c r="AU118" s="73">
        <f t="shared" si="54"/>
        <v>799.2</v>
      </c>
      <c r="AV118" s="73">
        <v>195</v>
      </c>
      <c r="AW118" s="74">
        <f t="shared" si="55"/>
        <v>668</v>
      </c>
      <c r="AX118" s="18">
        <f t="shared" si="56"/>
        <v>0.16416416416416421</v>
      </c>
      <c r="AY118" s="69">
        <v>999</v>
      </c>
      <c r="AZ118" s="70">
        <f t="shared" si="57"/>
        <v>899.1</v>
      </c>
      <c r="BA118" s="70">
        <v>111</v>
      </c>
      <c r="BB118" s="71">
        <f t="shared" si="58"/>
        <v>752</v>
      </c>
      <c r="BC118" s="16">
        <f t="shared" si="59"/>
        <v>0.16360805249694141</v>
      </c>
      <c r="BD118" s="72">
        <v>943</v>
      </c>
      <c r="BE118" s="73">
        <f t="shared" si="60"/>
        <v>848.7</v>
      </c>
      <c r="BF118" s="73">
        <v>153</v>
      </c>
      <c r="BG118" s="74">
        <f t="shared" si="61"/>
        <v>710</v>
      </c>
      <c r="BH118" s="18">
        <f t="shared" si="62"/>
        <v>0.16342641687286444</v>
      </c>
    </row>
    <row r="119" spans="1:60" s="5" customFormat="1" ht="12.75" customHeight="1" thickBot="1">
      <c r="A119" s="43" t="s">
        <v>277</v>
      </c>
      <c r="B119" s="38" t="s">
        <v>145</v>
      </c>
      <c r="C119" s="9"/>
      <c r="D119" s="50">
        <v>0.71</v>
      </c>
      <c r="E119" s="2" t="s">
        <v>440</v>
      </c>
      <c r="F119" s="83">
        <v>1264</v>
      </c>
      <c r="G119" s="83">
        <v>1149</v>
      </c>
      <c r="H119" s="75">
        <v>863</v>
      </c>
      <c r="I119" s="75">
        <v>20</v>
      </c>
      <c r="J119" s="97">
        <f t="shared" si="63"/>
        <v>843</v>
      </c>
      <c r="K119" s="76">
        <v>943</v>
      </c>
      <c r="L119" s="77">
        <f t="shared" si="33"/>
        <v>848.7</v>
      </c>
      <c r="M119" s="77">
        <v>150</v>
      </c>
      <c r="N119" s="78">
        <f t="shared" si="34"/>
        <v>693</v>
      </c>
      <c r="O119" s="17">
        <f t="shared" si="35"/>
        <v>0.18345705196182402</v>
      </c>
      <c r="P119" s="79">
        <v>0</v>
      </c>
      <c r="Q119" s="80" t="str">
        <f t="shared" si="36"/>
        <v/>
      </c>
      <c r="R119" s="80">
        <v>0</v>
      </c>
      <c r="S119" s="81" t="str">
        <f t="shared" si="37"/>
        <v/>
      </c>
      <c r="T119" s="19" t="str">
        <f t="shared" si="38"/>
        <v/>
      </c>
      <c r="U119" s="76">
        <v>943</v>
      </c>
      <c r="V119" s="77">
        <f t="shared" si="39"/>
        <v>848.7</v>
      </c>
      <c r="W119" s="77">
        <v>150</v>
      </c>
      <c r="X119" s="78">
        <f t="shared" si="40"/>
        <v>693</v>
      </c>
      <c r="Y119" s="17">
        <f t="shared" si="41"/>
        <v>0.18345705196182402</v>
      </c>
      <c r="Z119" s="79">
        <v>0</v>
      </c>
      <c r="AA119" s="80" t="str">
        <f t="shared" si="42"/>
        <v/>
      </c>
      <c r="AB119" s="80">
        <v>0</v>
      </c>
      <c r="AC119" s="81" t="str">
        <f t="shared" si="43"/>
        <v/>
      </c>
      <c r="AD119" s="19" t="str">
        <f t="shared" si="44"/>
        <v/>
      </c>
      <c r="AE119" s="76">
        <v>1054</v>
      </c>
      <c r="AF119" s="77">
        <f t="shared" si="45"/>
        <v>948.6</v>
      </c>
      <c r="AG119" s="77">
        <v>68</v>
      </c>
      <c r="AH119" s="78">
        <f t="shared" si="46"/>
        <v>775</v>
      </c>
      <c r="AI119" s="17">
        <f t="shared" si="47"/>
        <v>0.18300653594771243</v>
      </c>
      <c r="AJ119" s="79">
        <v>999</v>
      </c>
      <c r="AK119" s="80">
        <f t="shared" si="48"/>
        <v>899.1</v>
      </c>
      <c r="AL119" s="80">
        <v>108</v>
      </c>
      <c r="AM119" s="81">
        <f t="shared" si="49"/>
        <v>735</v>
      </c>
      <c r="AN119" s="19">
        <f t="shared" si="50"/>
        <v>0.18251584918251587</v>
      </c>
      <c r="AO119" s="76">
        <v>1054</v>
      </c>
      <c r="AP119" s="77">
        <f t="shared" si="51"/>
        <v>948.6</v>
      </c>
      <c r="AQ119" s="77">
        <v>68</v>
      </c>
      <c r="AR119" s="78">
        <f t="shared" si="52"/>
        <v>775</v>
      </c>
      <c r="AS119" s="17">
        <f t="shared" si="53"/>
        <v>0.18300653594771243</v>
      </c>
      <c r="AT119" s="79">
        <v>888</v>
      </c>
      <c r="AU119" s="80">
        <f t="shared" si="54"/>
        <v>799.2</v>
      </c>
      <c r="AV119" s="80">
        <v>190</v>
      </c>
      <c r="AW119" s="81">
        <f t="shared" si="55"/>
        <v>653</v>
      </c>
      <c r="AX119" s="19">
        <f t="shared" si="56"/>
        <v>0.18293293293293297</v>
      </c>
      <c r="AY119" s="76">
        <v>999</v>
      </c>
      <c r="AZ119" s="77">
        <f t="shared" si="57"/>
        <v>899.1</v>
      </c>
      <c r="BA119" s="77">
        <v>108</v>
      </c>
      <c r="BB119" s="78">
        <f t="shared" si="58"/>
        <v>735</v>
      </c>
      <c r="BC119" s="17">
        <f t="shared" si="59"/>
        <v>0.18251584918251587</v>
      </c>
      <c r="BD119" s="79">
        <v>943</v>
      </c>
      <c r="BE119" s="80">
        <f t="shared" si="60"/>
        <v>848.7</v>
      </c>
      <c r="BF119" s="80">
        <v>150</v>
      </c>
      <c r="BG119" s="81">
        <f t="shared" si="61"/>
        <v>693</v>
      </c>
      <c r="BH119" s="19">
        <f t="shared" si="62"/>
        <v>0.18345705196182402</v>
      </c>
    </row>
    <row r="120" spans="1:60" s="5" customFormat="1" ht="12.75" customHeight="1" thickBot="1">
      <c r="A120" s="42" t="s">
        <v>82</v>
      </c>
      <c r="B120" s="39" t="s">
        <v>130</v>
      </c>
      <c r="C120" s="201" t="s">
        <v>339</v>
      </c>
      <c r="D120" s="49">
        <v>0.66</v>
      </c>
      <c r="E120" s="40" t="s">
        <v>442</v>
      </c>
      <c r="F120" s="82">
        <v>1759</v>
      </c>
      <c r="G120" s="82">
        <v>1599</v>
      </c>
      <c r="H120" s="133">
        <v>1188</v>
      </c>
      <c r="I120" s="133">
        <v>0</v>
      </c>
      <c r="J120" s="95">
        <f t="shared" ref="J120:J151" si="64">IFERROR(H120-I120,H120)</f>
        <v>1188</v>
      </c>
      <c r="K120" s="69">
        <v>0</v>
      </c>
      <c r="L120" s="70" t="str">
        <f t="shared" si="33"/>
        <v/>
      </c>
      <c r="M120" s="70">
        <v>0</v>
      </c>
      <c r="N120" s="71" t="str">
        <f t="shared" si="34"/>
        <v/>
      </c>
      <c r="O120" s="16" t="str">
        <f t="shared" si="35"/>
        <v/>
      </c>
      <c r="P120" s="72">
        <v>0</v>
      </c>
      <c r="Q120" s="73" t="str">
        <f t="shared" si="36"/>
        <v/>
      </c>
      <c r="R120" s="73">
        <v>0</v>
      </c>
      <c r="S120" s="74" t="str">
        <f t="shared" si="37"/>
        <v/>
      </c>
      <c r="T120" s="18" t="str">
        <f t="shared" si="38"/>
        <v/>
      </c>
      <c r="U120" s="69">
        <v>0</v>
      </c>
      <c r="V120" s="70" t="str">
        <f t="shared" si="39"/>
        <v/>
      </c>
      <c r="W120" s="70">
        <v>0</v>
      </c>
      <c r="X120" s="71" t="str">
        <f t="shared" si="40"/>
        <v/>
      </c>
      <c r="Y120" s="16" t="str">
        <f t="shared" si="41"/>
        <v/>
      </c>
      <c r="Z120" s="72">
        <v>0</v>
      </c>
      <c r="AA120" s="73" t="str">
        <f t="shared" si="42"/>
        <v/>
      </c>
      <c r="AB120" s="73">
        <v>0</v>
      </c>
      <c r="AC120" s="74" t="str">
        <f t="shared" si="43"/>
        <v/>
      </c>
      <c r="AD120" s="18" t="str">
        <f t="shared" si="44"/>
        <v/>
      </c>
      <c r="AE120" s="69">
        <v>0</v>
      </c>
      <c r="AF120" s="70" t="str">
        <f t="shared" si="45"/>
        <v/>
      </c>
      <c r="AG120" s="70">
        <v>0</v>
      </c>
      <c r="AH120" s="71" t="str">
        <f t="shared" si="46"/>
        <v/>
      </c>
      <c r="AI120" s="16" t="str">
        <f t="shared" si="47"/>
        <v/>
      </c>
      <c r="AJ120" s="72">
        <v>1443</v>
      </c>
      <c r="AK120" s="73">
        <f t="shared" si="48"/>
        <v>1298.7</v>
      </c>
      <c r="AL120" s="73">
        <v>114</v>
      </c>
      <c r="AM120" s="74">
        <f t="shared" si="49"/>
        <v>1074</v>
      </c>
      <c r="AN120" s="18">
        <f t="shared" si="50"/>
        <v>0.17301917301917305</v>
      </c>
      <c r="AO120" s="69">
        <v>0</v>
      </c>
      <c r="AP120" s="70" t="str">
        <f t="shared" si="51"/>
        <v/>
      </c>
      <c r="AQ120" s="70">
        <v>0</v>
      </c>
      <c r="AR120" s="71" t="str">
        <f t="shared" si="52"/>
        <v/>
      </c>
      <c r="AS120" s="16" t="str">
        <f t="shared" si="53"/>
        <v/>
      </c>
      <c r="AT120" s="72">
        <v>1443</v>
      </c>
      <c r="AU120" s="73">
        <f t="shared" si="54"/>
        <v>1298.7</v>
      </c>
      <c r="AV120" s="73">
        <v>114</v>
      </c>
      <c r="AW120" s="74">
        <f t="shared" si="55"/>
        <v>1074</v>
      </c>
      <c r="AX120" s="18">
        <f t="shared" si="56"/>
        <v>0.17301917301917305</v>
      </c>
      <c r="AY120" s="69">
        <v>0</v>
      </c>
      <c r="AZ120" s="70" t="str">
        <f t="shared" si="57"/>
        <v/>
      </c>
      <c r="BA120" s="70">
        <v>0</v>
      </c>
      <c r="BB120" s="71" t="str">
        <f t="shared" si="58"/>
        <v/>
      </c>
      <c r="BC120" s="16" t="str">
        <f t="shared" si="59"/>
        <v/>
      </c>
      <c r="BD120" s="72">
        <v>0</v>
      </c>
      <c r="BE120" s="73" t="str">
        <f t="shared" si="60"/>
        <v/>
      </c>
      <c r="BF120" s="73">
        <v>0</v>
      </c>
      <c r="BG120" s="74" t="str">
        <f t="shared" si="61"/>
        <v/>
      </c>
      <c r="BH120" s="18" t="str">
        <f t="shared" si="62"/>
        <v/>
      </c>
    </row>
    <row r="121" spans="1:60" s="5" customFormat="1" ht="12.75" customHeight="1">
      <c r="A121" s="42" t="s">
        <v>261</v>
      </c>
      <c r="B121" s="39" t="s">
        <v>130</v>
      </c>
      <c r="C121" s="201" t="s">
        <v>339</v>
      </c>
      <c r="D121" s="49">
        <v>0.66</v>
      </c>
      <c r="E121" s="40" t="s">
        <v>441</v>
      </c>
      <c r="F121" s="82">
        <v>1869</v>
      </c>
      <c r="G121" s="82">
        <v>1699</v>
      </c>
      <c r="H121" s="133">
        <v>1275</v>
      </c>
      <c r="I121" s="133">
        <v>0</v>
      </c>
      <c r="J121" s="95">
        <f t="shared" si="64"/>
        <v>1275</v>
      </c>
      <c r="K121" s="186">
        <v>0</v>
      </c>
      <c r="L121" s="187" t="str">
        <f t="shared" si="33"/>
        <v/>
      </c>
      <c r="M121" s="187">
        <v>0</v>
      </c>
      <c r="N121" s="188" t="str">
        <f t="shared" si="34"/>
        <v/>
      </c>
      <c r="O121" s="189" t="str">
        <f t="shared" si="35"/>
        <v/>
      </c>
      <c r="P121" s="191">
        <v>0</v>
      </c>
      <c r="Q121" s="192" t="str">
        <f t="shared" si="36"/>
        <v/>
      </c>
      <c r="R121" s="192">
        <v>0</v>
      </c>
      <c r="S121" s="193" t="str">
        <f t="shared" si="37"/>
        <v/>
      </c>
      <c r="T121" s="194" t="str">
        <f t="shared" si="38"/>
        <v/>
      </c>
      <c r="U121" s="186">
        <v>0</v>
      </c>
      <c r="V121" s="187" t="str">
        <f t="shared" si="39"/>
        <v/>
      </c>
      <c r="W121" s="187">
        <v>0</v>
      </c>
      <c r="X121" s="188" t="str">
        <f t="shared" si="40"/>
        <v/>
      </c>
      <c r="Y121" s="189" t="str">
        <f t="shared" si="41"/>
        <v/>
      </c>
      <c r="Z121" s="191">
        <v>0</v>
      </c>
      <c r="AA121" s="192" t="str">
        <f t="shared" si="42"/>
        <v/>
      </c>
      <c r="AB121" s="192">
        <v>0</v>
      </c>
      <c r="AC121" s="193" t="str">
        <f t="shared" si="43"/>
        <v/>
      </c>
      <c r="AD121" s="194" t="str">
        <f t="shared" si="44"/>
        <v/>
      </c>
      <c r="AE121" s="186">
        <v>0</v>
      </c>
      <c r="AF121" s="187" t="str">
        <f t="shared" si="45"/>
        <v/>
      </c>
      <c r="AG121" s="187">
        <v>0</v>
      </c>
      <c r="AH121" s="188" t="str">
        <f t="shared" si="46"/>
        <v/>
      </c>
      <c r="AI121" s="189" t="str">
        <f t="shared" si="47"/>
        <v/>
      </c>
      <c r="AJ121" s="191">
        <v>1554</v>
      </c>
      <c r="AK121" s="192">
        <f t="shared" si="48"/>
        <v>1398.6000000000001</v>
      </c>
      <c r="AL121" s="192">
        <v>106</v>
      </c>
      <c r="AM121" s="193">
        <f t="shared" si="49"/>
        <v>1169</v>
      </c>
      <c r="AN121" s="194">
        <f t="shared" si="50"/>
        <v>0.16416416416416424</v>
      </c>
      <c r="AO121" s="186">
        <v>0</v>
      </c>
      <c r="AP121" s="187" t="str">
        <f t="shared" si="51"/>
        <v/>
      </c>
      <c r="AQ121" s="187">
        <v>0</v>
      </c>
      <c r="AR121" s="188" t="str">
        <f t="shared" si="52"/>
        <v/>
      </c>
      <c r="AS121" s="189" t="str">
        <f t="shared" si="53"/>
        <v/>
      </c>
      <c r="AT121" s="191">
        <v>1554</v>
      </c>
      <c r="AU121" s="192">
        <f t="shared" si="54"/>
        <v>1398.6000000000001</v>
      </c>
      <c r="AV121" s="192">
        <v>106</v>
      </c>
      <c r="AW121" s="193">
        <f t="shared" si="55"/>
        <v>1169</v>
      </c>
      <c r="AX121" s="194">
        <f t="shared" si="56"/>
        <v>0.16416416416416424</v>
      </c>
      <c r="AY121" s="186">
        <v>0</v>
      </c>
      <c r="AZ121" s="187" t="str">
        <f t="shared" si="57"/>
        <v/>
      </c>
      <c r="BA121" s="187">
        <v>0</v>
      </c>
      <c r="BB121" s="188" t="str">
        <f t="shared" si="58"/>
        <v/>
      </c>
      <c r="BC121" s="189" t="str">
        <f t="shared" si="59"/>
        <v/>
      </c>
      <c r="BD121" s="191">
        <v>0</v>
      </c>
      <c r="BE121" s="192" t="str">
        <f t="shared" si="60"/>
        <v/>
      </c>
      <c r="BF121" s="192">
        <v>0</v>
      </c>
      <c r="BG121" s="193" t="str">
        <f t="shared" si="61"/>
        <v/>
      </c>
      <c r="BH121" s="194" t="str">
        <f t="shared" si="62"/>
        <v/>
      </c>
    </row>
    <row r="122" spans="1:60" s="5" customFormat="1" ht="12.75" customHeight="1">
      <c r="A122" s="42" t="s">
        <v>363</v>
      </c>
      <c r="B122" s="39" t="s">
        <v>130</v>
      </c>
      <c r="C122" s="4" t="s">
        <v>396</v>
      </c>
      <c r="D122" s="49">
        <v>0.66</v>
      </c>
      <c r="E122" s="40" t="s">
        <v>441</v>
      </c>
      <c r="F122" s="82">
        <v>1869</v>
      </c>
      <c r="G122" s="82">
        <v>1699</v>
      </c>
      <c r="H122" s="133">
        <v>1275</v>
      </c>
      <c r="I122" s="133">
        <v>0</v>
      </c>
      <c r="J122" s="95">
        <f t="shared" si="64"/>
        <v>1275</v>
      </c>
      <c r="K122" s="69">
        <v>0</v>
      </c>
      <c r="L122" s="70" t="str">
        <f t="shared" si="33"/>
        <v/>
      </c>
      <c r="M122" s="70">
        <v>0</v>
      </c>
      <c r="N122" s="71" t="str">
        <f t="shared" si="34"/>
        <v/>
      </c>
      <c r="O122" s="16" t="str">
        <f t="shared" si="35"/>
        <v/>
      </c>
      <c r="P122" s="72">
        <v>0</v>
      </c>
      <c r="Q122" s="73" t="str">
        <f t="shared" si="36"/>
        <v/>
      </c>
      <c r="R122" s="73">
        <v>0</v>
      </c>
      <c r="S122" s="74" t="str">
        <f t="shared" si="37"/>
        <v/>
      </c>
      <c r="T122" s="18" t="str">
        <f t="shared" si="38"/>
        <v/>
      </c>
      <c r="U122" s="69">
        <v>0</v>
      </c>
      <c r="V122" s="70" t="str">
        <f t="shared" si="39"/>
        <v/>
      </c>
      <c r="W122" s="70">
        <v>0</v>
      </c>
      <c r="X122" s="71" t="str">
        <f t="shared" si="40"/>
        <v/>
      </c>
      <c r="Y122" s="16" t="str">
        <f t="shared" si="41"/>
        <v/>
      </c>
      <c r="Z122" s="72">
        <v>0</v>
      </c>
      <c r="AA122" s="73" t="str">
        <f t="shared" si="42"/>
        <v/>
      </c>
      <c r="AB122" s="73">
        <v>0</v>
      </c>
      <c r="AC122" s="74" t="str">
        <f t="shared" si="43"/>
        <v/>
      </c>
      <c r="AD122" s="18" t="str">
        <f t="shared" si="44"/>
        <v/>
      </c>
      <c r="AE122" s="69">
        <v>0</v>
      </c>
      <c r="AF122" s="70" t="str">
        <f t="shared" si="45"/>
        <v/>
      </c>
      <c r="AG122" s="70">
        <v>0</v>
      </c>
      <c r="AH122" s="71" t="str">
        <f t="shared" si="46"/>
        <v/>
      </c>
      <c r="AI122" s="16" t="str">
        <f t="shared" si="47"/>
        <v/>
      </c>
      <c r="AJ122" s="72">
        <v>0</v>
      </c>
      <c r="AK122" s="73" t="str">
        <f t="shared" si="48"/>
        <v/>
      </c>
      <c r="AL122" s="73">
        <v>0</v>
      </c>
      <c r="AM122" s="74" t="str">
        <f t="shared" si="49"/>
        <v/>
      </c>
      <c r="AN122" s="18" t="str">
        <f t="shared" si="50"/>
        <v/>
      </c>
      <c r="AO122" s="69">
        <v>0</v>
      </c>
      <c r="AP122" s="70" t="str">
        <f t="shared" si="51"/>
        <v/>
      </c>
      <c r="AQ122" s="70">
        <v>0</v>
      </c>
      <c r="AR122" s="71" t="str">
        <f t="shared" si="52"/>
        <v/>
      </c>
      <c r="AS122" s="16" t="str">
        <f t="shared" si="53"/>
        <v/>
      </c>
      <c r="AT122" s="72">
        <v>0</v>
      </c>
      <c r="AU122" s="73" t="str">
        <f t="shared" si="54"/>
        <v/>
      </c>
      <c r="AV122" s="73">
        <v>0</v>
      </c>
      <c r="AW122" s="74" t="str">
        <f t="shared" si="55"/>
        <v/>
      </c>
      <c r="AX122" s="18" t="str">
        <f t="shared" si="56"/>
        <v/>
      </c>
      <c r="AY122" s="69">
        <v>0</v>
      </c>
      <c r="AZ122" s="70" t="str">
        <f t="shared" si="57"/>
        <v/>
      </c>
      <c r="BA122" s="70">
        <v>0</v>
      </c>
      <c r="BB122" s="71" t="str">
        <f t="shared" si="58"/>
        <v/>
      </c>
      <c r="BC122" s="16" t="str">
        <f t="shared" si="59"/>
        <v/>
      </c>
      <c r="BD122" s="72">
        <v>0</v>
      </c>
      <c r="BE122" s="73" t="str">
        <f t="shared" si="60"/>
        <v/>
      </c>
      <c r="BF122" s="73">
        <v>0</v>
      </c>
      <c r="BG122" s="74" t="str">
        <f t="shared" si="61"/>
        <v/>
      </c>
      <c r="BH122" s="18" t="str">
        <f t="shared" si="62"/>
        <v/>
      </c>
    </row>
    <row r="123" spans="1:60" s="5" customFormat="1" ht="12.75" customHeight="1">
      <c r="A123" s="42" t="s">
        <v>362</v>
      </c>
      <c r="B123" s="39" t="s">
        <v>130</v>
      </c>
      <c r="C123" s="4" t="s">
        <v>396</v>
      </c>
      <c r="D123" s="49">
        <v>0.66</v>
      </c>
      <c r="E123" s="40" t="s">
        <v>441</v>
      </c>
      <c r="F123" s="82">
        <v>1759</v>
      </c>
      <c r="G123" s="82">
        <v>1599</v>
      </c>
      <c r="H123" s="133">
        <v>1200</v>
      </c>
      <c r="I123" s="133">
        <v>0</v>
      </c>
      <c r="J123" s="95">
        <f t="shared" si="64"/>
        <v>1200</v>
      </c>
      <c r="K123" s="69">
        <v>0</v>
      </c>
      <c r="L123" s="70" t="str">
        <f t="shared" si="33"/>
        <v/>
      </c>
      <c r="M123" s="70">
        <v>0</v>
      </c>
      <c r="N123" s="71" t="str">
        <f t="shared" si="34"/>
        <v/>
      </c>
      <c r="O123" s="16" t="str">
        <f t="shared" si="35"/>
        <v/>
      </c>
      <c r="P123" s="72">
        <v>0</v>
      </c>
      <c r="Q123" s="73" t="str">
        <f t="shared" si="36"/>
        <v/>
      </c>
      <c r="R123" s="73">
        <v>0</v>
      </c>
      <c r="S123" s="74" t="str">
        <f t="shared" si="37"/>
        <v/>
      </c>
      <c r="T123" s="18" t="str">
        <f t="shared" si="38"/>
        <v/>
      </c>
      <c r="U123" s="69">
        <v>0</v>
      </c>
      <c r="V123" s="70" t="str">
        <f t="shared" si="39"/>
        <v/>
      </c>
      <c r="W123" s="70">
        <v>0</v>
      </c>
      <c r="X123" s="71" t="str">
        <f t="shared" si="40"/>
        <v/>
      </c>
      <c r="Y123" s="16" t="str">
        <f t="shared" si="41"/>
        <v/>
      </c>
      <c r="Z123" s="72">
        <v>0</v>
      </c>
      <c r="AA123" s="73" t="str">
        <f t="shared" si="42"/>
        <v/>
      </c>
      <c r="AB123" s="73">
        <v>0</v>
      </c>
      <c r="AC123" s="74" t="str">
        <f t="shared" si="43"/>
        <v/>
      </c>
      <c r="AD123" s="18" t="str">
        <f t="shared" si="44"/>
        <v/>
      </c>
      <c r="AE123" s="69">
        <v>0</v>
      </c>
      <c r="AF123" s="70" t="str">
        <f t="shared" si="45"/>
        <v/>
      </c>
      <c r="AG123" s="70">
        <v>0</v>
      </c>
      <c r="AH123" s="71" t="str">
        <f t="shared" si="46"/>
        <v/>
      </c>
      <c r="AI123" s="16" t="str">
        <f t="shared" si="47"/>
        <v/>
      </c>
      <c r="AJ123" s="72">
        <v>0</v>
      </c>
      <c r="AK123" s="73" t="str">
        <f t="shared" si="48"/>
        <v/>
      </c>
      <c r="AL123" s="73">
        <v>0</v>
      </c>
      <c r="AM123" s="74" t="str">
        <f t="shared" si="49"/>
        <v/>
      </c>
      <c r="AN123" s="18" t="str">
        <f t="shared" si="50"/>
        <v/>
      </c>
      <c r="AO123" s="69">
        <v>0</v>
      </c>
      <c r="AP123" s="70" t="str">
        <f t="shared" si="51"/>
        <v/>
      </c>
      <c r="AQ123" s="70">
        <v>0</v>
      </c>
      <c r="AR123" s="71" t="str">
        <f t="shared" si="52"/>
        <v/>
      </c>
      <c r="AS123" s="16" t="str">
        <f t="shared" si="53"/>
        <v/>
      </c>
      <c r="AT123" s="72">
        <v>0</v>
      </c>
      <c r="AU123" s="73" t="str">
        <f t="shared" si="54"/>
        <v/>
      </c>
      <c r="AV123" s="73">
        <v>0</v>
      </c>
      <c r="AW123" s="74" t="str">
        <f t="shared" si="55"/>
        <v/>
      </c>
      <c r="AX123" s="18" t="str">
        <f t="shared" si="56"/>
        <v/>
      </c>
      <c r="AY123" s="69">
        <v>0</v>
      </c>
      <c r="AZ123" s="70" t="str">
        <f t="shared" si="57"/>
        <v/>
      </c>
      <c r="BA123" s="70">
        <v>0</v>
      </c>
      <c r="BB123" s="71" t="str">
        <f t="shared" si="58"/>
        <v/>
      </c>
      <c r="BC123" s="16" t="str">
        <f t="shared" si="59"/>
        <v/>
      </c>
      <c r="BD123" s="72">
        <v>0</v>
      </c>
      <c r="BE123" s="73" t="str">
        <f t="shared" si="60"/>
        <v/>
      </c>
      <c r="BF123" s="73">
        <v>0</v>
      </c>
      <c r="BG123" s="74" t="str">
        <f t="shared" si="61"/>
        <v/>
      </c>
      <c r="BH123" s="18" t="str">
        <f t="shared" si="62"/>
        <v/>
      </c>
    </row>
    <row r="124" spans="1:60" s="5" customFormat="1" ht="12.75" customHeight="1" thickBot="1">
      <c r="A124" s="88" t="s">
        <v>83</v>
      </c>
      <c r="B124" s="38" t="s">
        <v>130</v>
      </c>
      <c r="C124" s="9"/>
      <c r="D124" s="50">
        <v>1.1100000000000001</v>
      </c>
      <c r="E124" s="2" t="s">
        <v>443</v>
      </c>
      <c r="F124" s="83">
        <v>2199</v>
      </c>
      <c r="G124" s="83">
        <v>1999</v>
      </c>
      <c r="H124" s="134">
        <v>1485</v>
      </c>
      <c r="I124" s="134">
        <v>0</v>
      </c>
      <c r="J124" s="97">
        <f t="shared" si="64"/>
        <v>1485</v>
      </c>
      <c r="K124" s="76">
        <v>0</v>
      </c>
      <c r="L124" s="77" t="str">
        <f t="shared" si="33"/>
        <v/>
      </c>
      <c r="M124" s="77">
        <v>0</v>
      </c>
      <c r="N124" s="78" t="str">
        <f t="shared" si="34"/>
        <v/>
      </c>
      <c r="O124" s="17" t="str">
        <f t="shared" si="35"/>
        <v/>
      </c>
      <c r="P124" s="79">
        <v>0</v>
      </c>
      <c r="Q124" s="80" t="str">
        <f t="shared" si="36"/>
        <v/>
      </c>
      <c r="R124" s="80">
        <v>0</v>
      </c>
      <c r="S124" s="81" t="str">
        <f t="shared" si="37"/>
        <v/>
      </c>
      <c r="T124" s="19" t="str">
        <f t="shared" si="38"/>
        <v/>
      </c>
      <c r="U124" s="76">
        <v>1666</v>
      </c>
      <c r="V124" s="77">
        <f t="shared" si="39"/>
        <v>1499.4</v>
      </c>
      <c r="W124" s="77">
        <v>245</v>
      </c>
      <c r="X124" s="78">
        <f t="shared" si="40"/>
        <v>1240</v>
      </c>
      <c r="Y124" s="17">
        <f t="shared" si="41"/>
        <v>0.17300253434707222</v>
      </c>
      <c r="Z124" s="79">
        <v>0</v>
      </c>
      <c r="AA124" s="80" t="str">
        <f t="shared" si="42"/>
        <v/>
      </c>
      <c r="AB124" s="80">
        <v>0</v>
      </c>
      <c r="AC124" s="81" t="str">
        <f t="shared" si="43"/>
        <v/>
      </c>
      <c r="AD124" s="19" t="str">
        <f t="shared" si="44"/>
        <v/>
      </c>
      <c r="AE124" s="76">
        <v>0</v>
      </c>
      <c r="AF124" s="77" t="str">
        <f t="shared" si="45"/>
        <v/>
      </c>
      <c r="AG124" s="77">
        <v>0</v>
      </c>
      <c r="AH124" s="78" t="str">
        <f t="shared" si="46"/>
        <v/>
      </c>
      <c r="AI124" s="17" t="str">
        <f t="shared" si="47"/>
        <v/>
      </c>
      <c r="AJ124" s="79">
        <v>1666</v>
      </c>
      <c r="AK124" s="80">
        <f t="shared" si="48"/>
        <v>1499.4</v>
      </c>
      <c r="AL124" s="80">
        <v>245</v>
      </c>
      <c r="AM124" s="81">
        <f t="shared" si="49"/>
        <v>1240</v>
      </c>
      <c r="AN124" s="19">
        <f t="shared" si="50"/>
        <v>0.17300253434707222</v>
      </c>
      <c r="AO124" s="76">
        <v>0</v>
      </c>
      <c r="AP124" s="77" t="str">
        <f t="shared" si="51"/>
        <v/>
      </c>
      <c r="AQ124" s="77">
        <v>0</v>
      </c>
      <c r="AR124" s="78" t="str">
        <f t="shared" si="52"/>
        <v/>
      </c>
      <c r="AS124" s="17" t="str">
        <f t="shared" si="53"/>
        <v/>
      </c>
      <c r="AT124" s="79">
        <v>1666</v>
      </c>
      <c r="AU124" s="80">
        <f t="shared" si="54"/>
        <v>1499.4</v>
      </c>
      <c r="AV124" s="80">
        <v>245</v>
      </c>
      <c r="AW124" s="81">
        <f t="shared" si="55"/>
        <v>1240</v>
      </c>
      <c r="AX124" s="19">
        <f t="shared" si="56"/>
        <v>0.17300253434707222</v>
      </c>
      <c r="AY124" s="76">
        <v>0</v>
      </c>
      <c r="AZ124" s="77" t="str">
        <f t="shared" si="57"/>
        <v/>
      </c>
      <c r="BA124" s="77">
        <v>0</v>
      </c>
      <c r="BB124" s="78" t="str">
        <f t="shared" si="58"/>
        <v/>
      </c>
      <c r="BC124" s="17" t="str">
        <f t="shared" si="59"/>
        <v/>
      </c>
      <c r="BD124" s="79">
        <v>0</v>
      </c>
      <c r="BE124" s="80" t="str">
        <f t="shared" si="60"/>
        <v/>
      </c>
      <c r="BF124" s="80">
        <v>0</v>
      </c>
      <c r="BG124" s="81" t="str">
        <f t="shared" si="61"/>
        <v/>
      </c>
      <c r="BH124" s="19" t="str">
        <f t="shared" si="62"/>
        <v/>
      </c>
    </row>
    <row r="125" spans="1:60" s="5" customFormat="1" ht="12.75" customHeight="1">
      <c r="A125" s="44" t="s">
        <v>84</v>
      </c>
      <c r="B125" s="36" t="s">
        <v>130</v>
      </c>
      <c r="C125" s="202" t="s">
        <v>339</v>
      </c>
      <c r="D125" s="51">
        <v>0.66</v>
      </c>
      <c r="E125" s="7" t="s">
        <v>155</v>
      </c>
      <c r="F125" s="84">
        <v>1099</v>
      </c>
      <c r="G125" s="84">
        <v>999</v>
      </c>
      <c r="H125" s="135">
        <v>765</v>
      </c>
      <c r="I125" s="135">
        <v>17</v>
      </c>
      <c r="J125" s="93">
        <f t="shared" si="64"/>
        <v>748</v>
      </c>
      <c r="K125" s="106">
        <v>0</v>
      </c>
      <c r="L125" s="107" t="str">
        <f t="shared" si="33"/>
        <v/>
      </c>
      <c r="M125" s="107">
        <v>0</v>
      </c>
      <c r="N125" s="110" t="str">
        <f t="shared" si="34"/>
        <v/>
      </c>
      <c r="O125" s="15" t="str">
        <f t="shared" si="35"/>
        <v/>
      </c>
      <c r="P125" s="108">
        <v>0</v>
      </c>
      <c r="Q125" s="109" t="str">
        <f t="shared" si="36"/>
        <v/>
      </c>
      <c r="R125" s="109">
        <v>0</v>
      </c>
      <c r="S125" s="111" t="str">
        <f t="shared" si="37"/>
        <v/>
      </c>
      <c r="T125" s="20" t="str">
        <f t="shared" si="38"/>
        <v/>
      </c>
      <c r="U125" s="106">
        <v>888</v>
      </c>
      <c r="V125" s="107">
        <f t="shared" si="39"/>
        <v>799.2</v>
      </c>
      <c r="W125" s="107">
        <v>82</v>
      </c>
      <c r="X125" s="110">
        <f t="shared" si="40"/>
        <v>666</v>
      </c>
      <c r="Y125" s="15">
        <f t="shared" si="41"/>
        <v>0.16666666666666671</v>
      </c>
      <c r="Z125" s="108">
        <v>0</v>
      </c>
      <c r="AA125" s="109" t="str">
        <f t="shared" si="42"/>
        <v/>
      </c>
      <c r="AB125" s="109">
        <v>0</v>
      </c>
      <c r="AC125" s="111" t="str">
        <f t="shared" si="43"/>
        <v/>
      </c>
      <c r="AD125" s="20" t="str">
        <f t="shared" si="44"/>
        <v/>
      </c>
      <c r="AE125" s="106">
        <v>0</v>
      </c>
      <c r="AF125" s="107" t="str">
        <f t="shared" si="45"/>
        <v/>
      </c>
      <c r="AG125" s="107">
        <v>0</v>
      </c>
      <c r="AH125" s="110" t="str">
        <f t="shared" si="46"/>
        <v/>
      </c>
      <c r="AI125" s="15" t="str">
        <f t="shared" si="47"/>
        <v/>
      </c>
      <c r="AJ125" s="108">
        <v>888</v>
      </c>
      <c r="AK125" s="109">
        <f t="shared" si="48"/>
        <v>799.2</v>
      </c>
      <c r="AL125" s="109">
        <v>82</v>
      </c>
      <c r="AM125" s="111">
        <f t="shared" si="49"/>
        <v>666</v>
      </c>
      <c r="AN125" s="20">
        <f t="shared" si="50"/>
        <v>0.16666666666666671</v>
      </c>
      <c r="AO125" s="106">
        <v>0</v>
      </c>
      <c r="AP125" s="107" t="str">
        <f t="shared" si="51"/>
        <v/>
      </c>
      <c r="AQ125" s="107">
        <v>0</v>
      </c>
      <c r="AR125" s="110" t="str">
        <f t="shared" si="52"/>
        <v/>
      </c>
      <c r="AS125" s="15" t="str">
        <f t="shared" si="53"/>
        <v/>
      </c>
      <c r="AT125" s="108">
        <v>888</v>
      </c>
      <c r="AU125" s="109">
        <f t="shared" si="54"/>
        <v>799.2</v>
      </c>
      <c r="AV125" s="109">
        <v>82</v>
      </c>
      <c r="AW125" s="111">
        <f t="shared" si="55"/>
        <v>666</v>
      </c>
      <c r="AX125" s="20">
        <f t="shared" si="56"/>
        <v>0.16666666666666671</v>
      </c>
      <c r="AY125" s="106">
        <v>0</v>
      </c>
      <c r="AZ125" s="107" t="str">
        <f t="shared" si="57"/>
        <v/>
      </c>
      <c r="BA125" s="107">
        <v>0</v>
      </c>
      <c r="BB125" s="110" t="str">
        <f t="shared" si="58"/>
        <v/>
      </c>
      <c r="BC125" s="15" t="str">
        <f t="shared" si="59"/>
        <v/>
      </c>
      <c r="BD125" s="108">
        <v>0</v>
      </c>
      <c r="BE125" s="109" t="str">
        <f t="shared" si="60"/>
        <v/>
      </c>
      <c r="BF125" s="109">
        <v>0</v>
      </c>
      <c r="BG125" s="111" t="str">
        <f t="shared" si="61"/>
        <v/>
      </c>
      <c r="BH125" s="20" t="str">
        <f t="shared" si="62"/>
        <v/>
      </c>
    </row>
    <row r="126" spans="1:60" s="5" customFormat="1" ht="12.75" customHeight="1">
      <c r="A126" s="45" t="s">
        <v>85</v>
      </c>
      <c r="B126" s="39" t="s">
        <v>130</v>
      </c>
      <c r="C126" s="201" t="s">
        <v>339</v>
      </c>
      <c r="D126" s="49">
        <v>0.66</v>
      </c>
      <c r="E126" s="40" t="s">
        <v>156</v>
      </c>
      <c r="F126" s="82">
        <v>1099</v>
      </c>
      <c r="G126" s="82">
        <v>999</v>
      </c>
      <c r="H126" s="133">
        <v>765</v>
      </c>
      <c r="I126" s="133">
        <v>0</v>
      </c>
      <c r="J126" s="95">
        <f t="shared" si="64"/>
        <v>765</v>
      </c>
      <c r="K126" s="69">
        <v>0</v>
      </c>
      <c r="L126" s="70" t="str">
        <f t="shared" si="33"/>
        <v/>
      </c>
      <c r="M126" s="70">
        <v>0</v>
      </c>
      <c r="N126" s="71" t="str">
        <f t="shared" si="34"/>
        <v/>
      </c>
      <c r="O126" s="16" t="str">
        <f t="shared" si="35"/>
        <v/>
      </c>
      <c r="P126" s="72">
        <v>0</v>
      </c>
      <c r="Q126" s="73" t="str">
        <f t="shared" si="36"/>
        <v/>
      </c>
      <c r="R126" s="73">
        <v>0</v>
      </c>
      <c r="S126" s="74" t="str">
        <f t="shared" si="37"/>
        <v/>
      </c>
      <c r="T126" s="18" t="str">
        <f t="shared" si="38"/>
        <v/>
      </c>
      <c r="U126" s="69">
        <v>888</v>
      </c>
      <c r="V126" s="70">
        <f t="shared" si="39"/>
        <v>799.2</v>
      </c>
      <c r="W126" s="70">
        <v>84</v>
      </c>
      <c r="X126" s="71">
        <f t="shared" si="40"/>
        <v>681</v>
      </c>
      <c r="Y126" s="16">
        <f t="shared" si="41"/>
        <v>0.14789789789789795</v>
      </c>
      <c r="Z126" s="72">
        <v>0</v>
      </c>
      <c r="AA126" s="73" t="str">
        <f t="shared" si="42"/>
        <v/>
      </c>
      <c r="AB126" s="73">
        <v>0</v>
      </c>
      <c r="AC126" s="74" t="str">
        <f t="shared" si="43"/>
        <v/>
      </c>
      <c r="AD126" s="18" t="str">
        <f t="shared" si="44"/>
        <v/>
      </c>
      <c r="AE126" s="69">
        <v>0</v>
      </c>
      <c r="AF126" s="70" t="str">
        <f t="shared" si="45"/>
        <v/>
      </c>
      <c r="AG126" s="70">
        <v>0</v>
      </c>
      <c r="AH126" s="71" t="str">
        <f t="shared" si="46"/>
        <v/>
      </c>
      <c r="AI126" s="16" t="str">
        <f t="shared" si="47"/>
        <v/>
      </c>
      <c r="AJ126" s="72">
        <v>888</v>
      </c>
      <c r="AK126" s="73">
        <f t="shared" si="48"/>
        <v>799.2</v>
      </c>
      <c r="AL126" s="73">
        <v>84</v>
      </c>
      <c r="AM126" s="74">
        <f t="shared" si="49"/>
        <v>681</v>
      </c>
      <c r="AN126" s="18">
        <f t="shared" si="50"/>
        <v>0.14789789789789795</v>
      </c>
      <c r="AO126" s="69">
        <v>0</v>
      </c>
      <c r="AP126" s="70" t="str">
        <f t="shared" si="51"/>
        <v/>
      </c>
      <c r="AQ126" s="70">
        <v>0</v>
      </c>
      <c r="AR126" s="71" t="str">
        <f t="shared" si="52"/>
        <v/>
      </c>
      <c r="AS126" s="16" t="str">
        <f t="shared" si="53"/>
        <v/>
      </c>
      <c r="AT126" s="72">
        <v>888</v>
      </c>
      <c r="AU126" s="73">
        <f t="shared" si="54"/>
        <v>799.2</v>
      </c>
      <c r="AV126" s="73">
        <v>84</v>
      </c>
      <c r="AW126" s="74">
        <f t="shared" si="55"/>
        <v>681</v>
      </c>
      <c r="AX126" s="18">
        <f t="shared" si="56"/>
        <v>0.14789789789789795</v>
      </c>
      <c r="AY126" s="69">
        <v>0</v>
      </c>
      <c r="AZ126" s="70" t="str">
        <f t="shared" si="57"/>
        <v/>
      </c>
      <c r="BA126" s="70">
        <v>0</v>
      </c>
      <c r="BB126" s="71" t="str">
        <f t="shared" si="58"/>
        <v/>
      </c>
      <c r="BC126" s="16" t="str">
        <f t="shared" si="59"/>
        <v/>
      </c>
      <c r="BD126" s="72">
        <v>0</v>
      </c>
      <c r="BE126" s="73" t="str">
        <f t="shared" si="60"/>
        <v/>
      </c>
      <c r="BF126" s="73">
        <v>0</v>
      </c>
      <c r="BG126" s="74" t="str">
        <f t="shared" si="61"/>
        <v/>
      </c>
      <c r="BH126" s="18" t="str">
        <f t="shared" si="62"/>
        <v/>
      </c>
    </row>
    <row r="127" spans="1:60" s="5" customFormat="1" ht="12.75" customHeight="1">
      <c r="A127" s="42" t="s">
        <v>360</v>
      </c>
      <c r="B127" s="39" t="s">
        <v>130</v>
      </c>
      <c r="C127" s="4" t="s">
        <v>533</v>
      </c>
      <c r="D127" s="49">
        <v>0.66</v>
      </c>
      <c r="E127" s="40" t="s">
        <v>444</v>
      </c>
      <c r="F127" s="82">
        <v>1319</v>
      </c>
      <c r="G127" s="82">
        <v>1199</v>
      </c>
      <c r="H127" s="133">
        <v>918</v>
      </c>
      <c r="I127" s="133">
        <v>0</v>
      </c>
      <c r="J127" s="95">
        <f t="shared" si="64"/>
        <v>918</v>
      </c>
      <c r="K127" s="69">
        <v>0</v>
      </c>
      <c r="L127" s="70" t="str">
        <f t="shared" si="33"/>
        <v/>
      </c>
      <c r="M127" s="70">
        <v>0</v>
      </c>
      <c r="N127" s="71" t="str">
        <f t="shared" si="34"/>
        <v/>
      </c>
      <c r="O127" s="16" t="str">
        <f t="shared" si="35"/>
        <v/>
      </c>
      <c r="P127" s="72">
        <v>0</v>
      </c>
      <c r="Q127" s="73" t="str">
        <f t="shared" si="36"/>
        <v/>
      </c>
      <c r="R127" s="73">
        <v>0</v>
      </c>
      <c r="S127" s="74" t="str">
        <f t="shared" si="37"/>
        <v/>
      </c>
      <c r="T127" s="18" t="str">
        <f t="shared" si="38"/>
        <v/>
      </c>
      <c r="U127" s="69">
        <v>0</v>
      </c>
      <c r="V127" s="70" t="str">
        <f t="shared" si="39"/>
        <v/>
      </c>
      <c r="W127" s="70">
        <v>0</v>
      </c>
      <c r="X127" s="71" t="str">
        <f t="shared" si="40"/>
        <v/>
      </c>
      <c r="Y127" s="16" t="str">
        <f t="shared" si="41"/>
        <v/>
      </c>
      <c r="Z127" s="72">
        <v>0</v>
      </c>
      <c r="AA127" s="73" t="str">
        <f t="shared" si="42"/>
        <v/>
      </c>
      <c r="AB127" s="73">
        <v>0</v>
      </c>
      <c r="AC127" s="74" t="str">
        <f t="shared" si="43"/>
        <v/>
      </c>
      <c r="AD127" s="18" t="str">
        <f t="shared" si="44"/>
        <v/>
      </c>
      <c r="AE127" s="69">
        <v>0</v>
      </c>
      <c r="AF127" s="70" t="str">
        <f t="shared" si="45"/>
        <v/>
      </c>
      <c r="AG127" s="70">
        <v>0</v>
      </c>
      <c r="AH127" s="71" t="str">
        <f t="shared" si="46"/>
        <v/>
      </c>
      <c r="AI127" s="16" t="str">
        <f t="shared" si="47"/>
        <v/>
      </c>
      <c r="AJ127" s="72">
        <v>0</v>
      </c>
      <c r="AK127" s="73" t="str">
        <f t="shared" si="48"/>
        <v/>
      </c>
      <c r="AL127" s="73">
        <v>0</v>
      </c>
      <c r="AM127" s="74" t="str">
        <f t="shared" si="49"/>
        <v/>
      </c>
      <c r="AN127" s="18" t="str">
        <f t="shared" si="50"/>
        <v/>
      </c>
      <c r="AO127" s="69">
        <v>0</v>
      </c>
      <c r="AP127" s="70" t="str">
        <f t="shared" si="51"/>
        <v/>
      </c>
      <c r="AQ127" s="70">
        <v>0</v>
      </c>
      <c r="AR127" s="71" t="str">
        <f t="shared" si="52"/>
        <v/>
      </c>
      <c r="AS127" s="16" t="str">
        <f t="shared" si="53"/>
        <v/>
      </c>
      <c r="AT127" s="72">
        <v>0</v>
      </c>
      <c r="AU127" s="73" t="str">
        <f t="shared" si="54"/>
        <v/>
      </c>
      <c r="AV127" s="73">
        <v>0</v>
      </c>
      <c r="AW127" s="74" t="str">
        <f t="shared" si="55"/>
        <v/>
      </c>
      <c r="AX127" s="18" t="str">
        <f t="shared" si="56"/>
        <v/>
      </c>
      <c r="AY127" s="69">
        <v>0</v>
      </c>
      <c r="AZ127" s="70" t="str">
        <f t="shared" si="57"/>
        <v/>
      </c>
      <c r="BA127" s="70">
        <v>0</v>
      </c>
      <c r="BB127" s="71" t="str">
        <f t="shared" si="58"/>
        <v/>
      </c>
      <c r="BC127" s="16" t="str">
        <f t="shared" si="59"/>
        <v/>
      </c>
      <c r="BD127" s="72">
        <v>0</v>
      </c>
      <c r="BE127" s="73" t="str">
        <f t="shared" si="60"/>
        <v/>
      </c>
      <c r="BF127" s="73">
        <v>0</v>
      </c>
      <c r="BG127" s="74" t="str">
        <f t="shared" si="61"/>
        <v/>
      </c>
      <c r="BH127" s="18" t="str">
        <f t="shared" si="62"/>
        <v/>
      </c>
    </row>
    <row r="128" spans="1:60" s="5" customFormat="1" ht="12.75" customHeight="1">
      <c r="A128" s="45" t="s">
        <v>361</v>
      </c>
      <c r="B128" s="39" t="s">
        <v>130</v>
      </c>
      <c r="C128" s="4" t="s">
        <v>533</v>
      </c>
      <c r="D128" s="49">
        <v>0.66</v>
      </c>
      <c r="E128" s="40" t="s">
        <v>445</v>
      </c>
      <c r="F128" s="82">
        <v>1319</v>
      </c>
      <c r="G128" s="82">
        <v>1199</v>
      </c>
      <c r="H128" s="133">
        <v>918</v>
      </c>
      <c r="I128" s="133">
        <v>0</v>
      </c>
      <c r="J128" s="95">
        <f t="shared" si="64"/>
        <v>918</v>
      </c>
      <c r="K128" s="69">
        <v>0</v>
      </c>
      <c r="L128" s="70" t="str">
        <f t="shared" si="33"/>
        <v/>
      </c>
      <c r="M128" s="70">
        <v>0</v>
      </c>
      <c r="N128" s="71" t="str">
        <f t="shared" si="34"/>
        <v/>
      </c>
      <c r="O128" s="16" t="str">
        <f t="shared" si="35"/>
        <v/>
      </c>
      <c r="P128" s="72">
        <v>0</v>
      </c>
      <c r="Q128" s="73" t="str">
        <f t="shared" si="36"/>
        <v/>
      </c>
      <c r="R128" s="73">
        <v>0</v>
      </c>
      <c r="S128" s="74" t="str">
        <f t="shared" si="37"/>
        <v/>
      </c>
      <c r="T128" s="18" t="str">
        <f t="shared" si="38"/>
        <v/>
      </c>
      <c r="U128" s="69">
        <v>0</v>
      </c>
      <c r="V128" s="70" t="str">
        <f t="shared" si="39"/>
        <v/>
      </c>
      <c r="W128" s="70">
        <v>0</v>
      </c>
      <c r="X128" s="71" t="str">
        <f t="shared" si="40"/>
        <v/>
      </c>
      <c r="Y128" s="16" t="str">
        <f t="shared" si="41"/>
        <v/>
      </c>
      <c r="Z128" s="72">
        <v>0</v>
      </c>
      <c r="AA128" s="73" t="str">
        <f t="shared" si="42"/>
        <v/>
      </c>
      <c r="AB128" s="73">
        <v>0</v>
      </c>
      <c r="AC128" s="74" t="str">
        <f t="shared" si="43"/>
        <v/>
      </c>
      <c r="AD128" s="18" t="str">
        <f t="shared" si="44"/>
        <v/>
      </c>
      <c r="AE128" s="69">
        <v>0</v>
      </c>
      <c r="AF128" s="70" t="str">
        <f t="shared" si="45"/>
        <v/>
      </c>
      <c r="AG128" s="70">
        <v>0</v>
      </c>
      <c r="AH128" s="71" t="str">
        <f t="shared" si="46"/>
        <v/>
      </c>
      <c r="AI128" s="16" t="str">
        <f t="shared" si="47"/>
        <v/>
      </c>
      <c r="AJ128" s="72">
        <v>0</v>
      </c>
      <c r="AK128" s="73" t="str">
        <f t="shared" si="48"/>
        <v/>
      </c>
      <c r="AL128" s="73">
        <v>0</v>
      </c>
      <c r="AM128" s="74" t="str">
        <f t="shared" si="49"/>
        <v/>
      </c>
      <c r="AN128" s="18" t="str">
        <f t="shared" si="50"/>
        <v/>
      </c>
      <c r="AO128" s="69">
        <v>0</v>
      </c>
      <c r="AP128" s="70" t="str">
        <f t="shared" si="51"/>
        <v/>
      </c>
      <c r="AQ128" s="70">
        <v>0</v>
      </c>
      <c r="AR128" s="71" t="str">
        <f t="shared" si="52"/>
        <v/>
      </c>
      <c r="AS128" s="16" t="str">
        <f t="shared" si="53"/>
        <v/>
      </c>
      <c r="AT128" s="72">
        <v>0</v>
      </c>
      <c r="AU128" s="73" t="str">
        <f t="shared" si="54"/>
        <v/>
      </c>
      <c r="AV128" s="73">
        <v>0</v>
      </c>
      <c r="AW128" s="74" t="str">
        <f t="shared" si="55"/>
        <v/>
      </c>
      <c r="AX128" s="18" t="str">
        <f t="shared" si="56"/>
        <v/>
      </c>
      <c r="AY128" s="69">
        <v>0</v>
      </c>
      <c r="AZ128" s="70" t="str">
        <f t="shared" si="57"/>
        <v/>
      </c>
      <c r="BA128" s="70">
        <v>0</v>
      </c>
      <c r="BB128" s="71" t="str">
        <f t="shared" si="58"/>
        <v/>
      </c>
      <c r="BC128" s="16" t="str">
        <f t="shared" si="59"/>
        <v/>
      </c>
      <c r="BD128" s="72">
        <v>0</v>
      </c>
      <c r="BE128" s="73" t="str">
        <f t="shared" si="60"/>
        <v/>
      </c>
      <c r="BF128" s="73">
        <v>0</v>
      </c>
      <c r="BG128" s="74" t="str">
        <f t="shared" si="61"/>
        <v/>
      </c>
      <c r="BH128" s="18" t="str">
        <f t="shared" si="62"/>
        <v/>
      </c>
    </row>
    <row r="129" spans="1:60" s="5" customFormat="1" ht="12.75" customHeight="1">
      <c r="A129" s="42" t="s">
        <v>358</v>
      </c>
      <c r="B129" s="39" t="s">
        <v>130</v>
      </c>
      <c r="C129" s="4" t="s">
        <v>533</v>
      </c>
      <c r="D129" s="49">
        <v>0.66</v>
      </c>
      <c r="E129" s="40" t="s">
        <v>444</v>
      </c>
      <c r="F129" s="82">
        <v>1209</v>
      </c>
      <c r="G129" s="82">
        <v>1099</v>
      </c>
      <c r="H129" s="133">
        <v>841</v>
      </c>
      <c r="I129" s="133">
        <v>6</v>
      </c>
      <c r="J129" s="95">
        <f t="shared" si="64"/>
        <v>835</v>
      </c>
      <c r="K129" s="69">
        <v>0</v>
      </c>
      <c r="L129" s="70" t="str">
        <f t="shared" si="33"/>
        <v/>
      </c>
      <c r="M129" s="70">
        <v>0</v>
      </c>
      <c r="N129" s="71" t="str">
        <f t="shared" si="34"/>
        <v/>
      </c>
      <c r="O129" s="16" t="str">
        <f t="shared" si="35"/>
        <v/>
      </c>
      <c r="P129" s="72">
        <v>0</v>
      </c>
      <c r="Q129" s="73" t="str">
        <f t="shared" si="36"/>
        <v/>
      </c>
      <c r="R129" s="73">
        <v>0</v>
      </c>
      <c r="S129" s="74" t="str">
        <f t="shared" si="37"/>
        <v/>
      </c>
      <c r="T129" s="18" t="str">
        <f t="shared" si="38"/>
        <v/>
      </c>
      <c r="U129" s="69">
        <v>0</v>
      </c>
      <c r="V129" s="70" t="str">
        <f t="shared" si="39"/>
        <v/>
      </c>
      <c r="W129" s="70">
        <v>0</v>
      </c>
      <c r="X129" s="71" t="str">
        <f t="shared" si="40"/>
        <v/>
      </c>
      <c r="Y129" s="16" t="str">
        <f t="shared" si="41"/>
        <v/>
      </c>
      <c r="Z129" s="72">
        <v>0</v>
      </c>
      <c r="AA129" s="73" t="str">
        <f t="shared" si="42"/>
        <v/>
      </c>
      <c r="AB129" s="73">
        <v>0</v>
      </c>
      <c r="AC129" s="74" t="str">
        <f t="shared" si="43"/>
        <v/>
      </c>
      <c r="AD129" s="18" t="str">
        <f t="shared" si="44"/>
        <v/>
      </c>
      <c r="AE129" s="69">
        <v>0</v>
      </c>
      <c r="AF129" s="70" t="str">
        <f t="shared" si="45"/>
        <v/>
      </c>
      <c r="AG129" s="70">
        <v>0</v>
      </c>
      <c r="AH129" s="71" t="str">
        <f t="shared" si="46"/>
        <v/>
      </c>
      <c r="AI129" s="16" t="str">
        <f t="shared" si="47"/>
        <v/>
      </c>
      <c r="AJ129" s="72">
        <v>0</v>
      </c>
      <c r="AK129" s="73" t="str">
        <f t="shared" si="48"/>
        <v/>
      </c>
      <c r="AL129" s="73">
        <v>0</v>
      </c>
      <c r="AM129" s="74" t="str">
        <f t="shared" si="49"/>
        <v/>
      </c>
      <c r="AN129" s="18" t="str">
        <f t="shared" si="50"/>
        <v/>
      </c>
      <c r="AO129" s="69">
        <v>0</v>
      </c>
      <c r="AP129" s="70" t="str">
        <f t="shared" si="51"/>
        <v/>
      </c>
      <c r="AQ129" s="70">
        <v>0</v>
      </c>
      <c r="AR129" s="71" t="str">
        <f t="shared" si="52"/>
        <v/>
      </c>
      <c r="AS129" s="16" t="str">
        <f t="shared" si="53"/>
        <v/>
      </c>
      <c r="AT129" s="72">
        <v>0</v>
      </c>
      <c r="AU129" s="73" t="str">
        <f t="shared" si="54"/>
        <v/>
      </c>
      <c r="AV129" s="73">
        <v>0</v>
      </c>
      <c r="AW129" s="74" t="str">
        <f t="shared" si="55"/>
        <v/>
      </c>
      <c r="AX129" s="18" t="str">
        <f t="shared" si="56"/>
        <v/>
      </c>
      <c r="AY129" s="69">
        <v>0</v>
      </c>
      <c r="AZ129" s="70" t="str">
        <f t="shared" si="57"/>
        <v/>
      </c>
      <c r="BA129" s="70">
        <v>0</v>
      </c>
      <c r="BB129" s="71" t="str">
        <f t="shared" si="58"/>
        <v/>
      </c>
      <c r="BC129" s="16" t="str">
        <f t="shared" si="59"/>
        <v/>
      </c>
      <c r="BD129" s="72">
        <v>0</v>
      </c>
      <c r="BE129" s="73" t="str">
        <f t="shared" si="60"/>
        <v/>
      </c>
      <c r="BF129" s="73">
        <v>0</v>
      </c>
      <c r="BG129" s="74" t="str">
        <f t="shared" si="61"/>
        <v/>
      </c>
      <c r="BH129" s="18" t="str">
        <f t="shared" si="62"/>
        <v/>
      </c>
    </row>
    <row r="130" spans="1:60" s="5" customFormat="1" ht="12.75" customHeight="1" thickBot="1">
      <c r="A130" s="46" t="s">
        <v>359</v>
      </c>
      <c r="B130" s="38" t="s">
        <v>130</v>
      </c>
      <c r="C130" s="9" t="s">
        <v>533</v>
      </c>
      <c r="D130" s="50">
        <v>0.66</v>
      </c>
      <c r="E130" s="2" t="s">
        <v>445</v>
      </c>
      <c r="F130" s="83">
        <v>1209</v>
      </c>
      <c r="G130" s="83">
        <v>1099</v>
      </c>
      <c r="H130" s="134">
        <v>841</v>
      </c>
      <c r="I130" s="134">
        <v>6</v>
      </c>
      <c r="J130" s="97">
        <f t="shared" si="64"/>
        <v>835</v>
      </c>
      <c r="K130" s="76">
        <v>0</v>
      </c>
      <c r="L130" s="77" t="str">
        <f t="shared" si="33"/>
        <v/>
      </c>
      <c r="M130" s="77">
        <v>0</v>
      </c>
      <c r="N130" s="78" t="str">
        <f t="shared" si="34"/>
        <v/>
      </c>
      <c r="O130" s="17" t="str">
        <f t="shared" si="35"/>
        <v/>
      </c>
      <c r="P130" s="79">
        <v>0</v>
      </c>
      <c r="Q130" s="80" t="str">
        <f t="shared" si="36"/>
        <v/>
      </c>
      <c r="R130" s="80">
        <v>0</v>
      </c>
      <c r="S130" s="81" t="str">
        <f t="shared" si="37"/>
        <v/>
      </c>
      <c r="T130" s="19" t="str">
        <f t="shared" si="38"/>
        <v/>
      </c>
      <c r="U130" s="76">
        <v>0</v>
      </c>
      <c r="V130" s="77" t="str">
        <f t="shared" si="39"/>
        <v/>
      </c>
      <c r="W130" s="77">
        <v>0</v>
      </c>
      <c r="X130" s="78" t="str">
        <f t="shared" si="40"/>
        <v/>
      </c>
      <c r="Y130" s="17" t="str">
        <f t="shared" si="41"/>
        <v/>
      </c>
      <c r="Z130" s="79">
        <v>0</v>
      </c>
      <c r="AA130" s="80" t="str">
        <f t="shared" si="42"/>
        <v/>
      </c>
      <c r="AB130" s="80">
        <v>0</v>
      </c>
      <c r="AC130" s="81" t="str">
        <f t="shared" si="43"/>
        <v/>
      </c>
      <c r="AD130" s="19" t="str">
        <f t="shared" si="44"/>
        <v/>
      </c>
      <c r="AE130" s="76">
        <v>0</v>
      </c>
      <c r="AF130" s="77" t="str">
        <f t="shared" si="45"/>
        <v/>
      </c>
      <c r="AG130" s="77">
        <v>0</v>
      </c>
      <c r="AH130" s="78" t="str">
        <f t="shared" si="46"/>
        <v/>
      </c>
      <c r="AI130" s="17" t="str">
        <f t="shared" si="47"/>
        <v/>
      </c>
      <c r="AJ130" s="79">
        <v>0</v>
      </c>
      <c r="AK130" s="80" t="str">
        <f t="shared" si="48"/>
        <v/>
      </c>
      <c r="AL130" s="80">
        <v>0</v>
      </c>
      <c r="AM130" s="81" t="str">
        <f t="shared" si="49"/>
        <v/>
      </c>
      <c r="AN130" s="19" t="str">
        <f t="shared" si="50"/>
        <v/>
      </c>
      <c r="AO130" s="76">
        <v>0</v>
      </c>
      <c r="AP130" s="77" t="str">
        <f t="shared" si="51"/>
        <v/>
      </c>
      <c r="AQ130" s="77">
        <v>0</v>
      </c>
      <c r="AR130" s="78" t="str">
        <f t="shared" si="52"/>
        <v/>
      </c>
      <c r="AS130" s="17" t="str">
        <f t="shared" si="53"/>
        <v/>
      </c>
      <c r="AT130" s="79">
        <v>0</v>
      </c>
      <c r="AU130" s="80" t="str">
        <f t="shared" si="54"/>
        <v/>
      </c>
      <c r="AV130" s="80">
        <v>0</v>
      </c>
      <c r="AW130" s="81" t="str">
        <f t="shared" si="55"/>
        <v/>
      </c>
      <c r="AX130" s="19" t="str">
        <f t="shared" si="56"/>
        <v/>
      </c>
      <c r="AY130" s="76">
        <v>0</v>
      </c>
      <c r="AZ130" s="77" t="str">
        <f t="shared" si="57"/>
        <v/>
      </c>
      <c r="BA130" s="77">
        <v>0</v>
      </c>
      <c r="BB130" s="78" t="str">
        <f t="shared" si="58"/>
        <v/>
      </c>
      <c r="BC130" s="17" t="str">
        <f t="shared" si="59"/>
        <v/>
      </c>
      <c r="BD130" s="79">
        <v>0</v>
      </c>
      <c r="BE130" s="80" t="str">
        <f t="shared" si="60"/>
        <v/>
      </c>
      <c r="BF130" s="80">
        <v>0</v>
      </c>
      <c r="BG130" s="81" t="str">
        <f t="shared" si="61"/>
        <v/>
      </c>
      <c r="BH130" s="19" t="str">
        <f t="shared" si="62"/>
        <v/>
      </c>
    </row>
    <row r="131" spans="1:60" s="5" customFormat="1" ht="12.75" customHeight="1">
      <c r="A131" s="44" t="s">
        <v>364</v>
      </c>
      <c r="B131" s="36" t="s">
        <v>130</v>
      </c>
      <c r="C131" s="6" t="s">
        <v>396</v>
      </c>
      <c r="D131" s="51">
        <v>0.83</v>
      </c>
      <c r="E131" s="7" t="s">
        <v>332</v>
      </c>
      <c r="F131" s="84">
        <v>879</v>
      </c>
      <c r="G131" s="84">
        <v>799</v>
      </c>
      <c r="H131" s="135">
        <v>650</v>
      </c>
      <c r="I131" s="135">
        <v>36</v>
      </c>
      <c r="J131" s="93">
        <f t="shared" si="64"/>
        <v>614</v>
      </c>
      <c r="K131" s="106">
        <v>0</v>
      </c>
      <c r="L131" s="107" t="str">
        <f t="shared" si="33"/>
        <v/>
      </c>
      <c r="M131" s="107">
        <v>0</v>
      </c>
      <c r="N131" s="110" t="str">
        <f t="shared" si="34"/>
        <v/>
      </c>
      <c r="O131" s="15" t="str">
        <f t="shared" si="35"/>
        <v/>
      </c>
      <c r="P131" s="108">
        <v>0</v>
      </c>
      <c r="Q131" s="109" t="str">
        <f t="shared" si="36"/>
        <v/>
      </c>
      <c r="R131" s="109">
        <v>0</v>
      </c>
      <c r="S131" s="111" t="str">
        <f t="shared" si="37"/>
        <v/>
      </c>
      <c r="T131" s="20" t="str">
        <f t="shared" si="38"/>
        <v/>
      </c>
      <c r="U131" s="106">
        <v>666</v>
      </c>
      <c r="V131" s="107">
        <f t="shared" si="39"/>
        <v>599.4</v>
      </c>
      <c r="W131" s="107">
        <v>101</v>
      </c>
      <c r="X131" s="110">
        <f t="shared" si="40"/>
        <v>513</v>
      </c>
      <c r="Y131" s="15">
        <f t="shared" si="41"/>
        <v>0.14414414414414412</v>
      </c>
      <c r="Z131" s="108">
        <v>0</v>
      </c>
      <c r="AA131" s="109" t="str">
        <f t="shared" si="42"/>
        <v/>
      </c>
      <c r="AB131" s="109">
        <v>0</v>
      </c>
      <c r="AC131" s="111" t="str">
        <f t="shared" si="43"/>
        <v/>
      </c>
      <c r="AD131" s="20" t="str">
        <f t="shared" si="44"/>
        <v/>
      </c>
      <c r="AE131" s="106">
        <v>0</v>
      </c>
      <c r="AF131" s="107" t="str">
        <f t="shared" si="45"/>
        <v/>
      </c>
      <c r="AG131" s="107">
        <v>0</v>
      </c>
      <c r="AH131" s="110" t="str">
        <f t="shared" si="46"/>
        <v/>
      </c>
      <c r="AI131" s="15" t="str">
        <f t="shared" si="47"/>
        <v/>
      </c>
      <c r="AJ131" s="108">
        <v>643</v>
      </c>
      <c r="AK131" s="109">
        <f t="shared" si="48"/>
        <v>578.70000000000005</v>
      </c>
      <c r="AL131" s="109">
        <v>119</v>
      </c>
      <c r="AM131" s="111">
        <f t="shared" si="49"/>
        <v>495</v>
      </c>
      <c r="AN131" s="20">
        <f t="shared" si="50"/>
        <v>0.1446345256609643</v>
      </c>
      <c r="AO131" s="106">
        <v>0</v>
      </c>
      <c r="AP131" s="107" t="str">
        <f t="shared" si="51"/>
        <v/>
      </c>
      <c r="AQ131" s="107">
        <v>0</v>
      </c>
      <c r="AR131" s="110" t="str">
        <f t="shared" si="52"/>
        <v/>
      </c>
      <c r="AS131" s="15" t="str">
        <f t="shared" si="53"/>
        <v/>
      </c>
      <c r="AT131" s="108">
        <v>588</v>
      </c>
      <c r="AU131" s="109">
        <f t="shared" si="54"/>
        <v>529.20000000000005</v>
      </c>
      <c r="AV131" s="109">
        <v>162</v>
      </c>
      <c r="AW131" s="111">
        <f t="shared" si="55"/>
        <v>452</v>
      </c>
      <c r="AX131" s="20">
        <f t="shared" si="56"/>
        <v>0.14588057445200309</v>
      </c>
      <c r="AY131" s="106">
        <v>0</v>
      </c>
      <c r="AZ131" s="107" t="str">
        <f t="shared" si="57"/>
        <v/>
      </c>
      <c r="BA131" s="107">
        <v>0</v>
      </c>
      <c r="BB131" s="110" t="str">
        <f t="shared" si="58"/>
        <v/>
      </c>
      <c r="BC131" s="15" t="str">
        <f t="shared" si="59"/>
        <v/>
      </c>
      <c r="BD131" s="108">
        <v>0</v>
      </c>
      <c r="BE131" s="109" t="str">
        <f t="shared" si="60"/>
        <v/>
      </c>
      <c r="BF131" s="109">
        <v>0</v>
      </c>
      <c r="BG131" s="111" t="str">
        <f t="shared" si="61"/>
        <v/>
      </c>
      <c r="BH131" s="20" t="str">
        <f t="shared" si="62"/>
        <v/>
      </c>
    </row>
    <row r="132" spans="1:60" s="5" customFormat="1" ht="12.75" customHeight="1">
      <c r="A132" s="45" t="s">
        <v>365</v>
      </c>
      <c r="B132" s="39" t="s">
        <v>130</v>
      </c>
      <c r="C132" s="4" t="s">
        <v>396</v>
      </c>
      <c r="D132" s="49">
        <v>1.1100000000000001</v>
      </c>
      <c r="E132" s="40" t="s">
        <v>333</v>
      </c>
      <c r="F132" s="82">
        <v>879</v>
      </c>
      <c r="G132" s="82">
        <v>799</v>
      </c>
      <c r="H132" s="133">
        <v>650</v>
      </c>
      <c r="I132" s="133">
        <v>36</v>
      </c>
      <c r="J132" s="95">
        <f t="shared" si="64"/>
        <v>614</v>
      </c>
      <c r="K132" s="69">
        <v>0</v>
      </c>
      <c r="L132" s="70" t="str">
        <f t="shared" si="33"/>
        <v/>
      </c>
      <c r="M132" s="70">
        <v>0</v>
      </c>
      <c r="N132" s="71" t="str">
        <f t="shared" si="34"/>
        <v/>
      </c>
      <c r="O132" s="16" t="str">
        <f t="shared" si="35"/>
        <v/>
      </c>
      <c r="P132" s="72">
        <v>0</v>
      </c>
      <c r="Q132" s="73" t="str">
        <f t="shared" si="36"/>
        <v/>
      </c>
      <c r="R132" s="73">
        <v>0</v>
      </c>
      <c r="S132" s="74" t="str">
        <f t="shared" si="37"/>
        <v/>
      </c>
      <c r="T132" s="18" t="str">
        <f t="shared" si="38"/>
        <v/>
      </c>
      <c r="U132" s="69">
        <v>666</v>
      </c>
      <c r="V132" s="70">
        <f t="shared" si="39"/>
        <v>599.4</v>
      </c>
      <c r="W132" s="70">
        <v>101</v>
      </c>
      <c r="X132" s="71">
        <f t="shared" si="40"/>
        <v>513</v>
      </c>
      <c r="Y132" s="16">
        <f t="shared" si="41"/>
        <v>0.14414414414414412</v>
      </c>
      <c r="Z132" s="72">
        <v>0</v>
      </c>
      <c r="AA132" s="73" t="str">
        <f t="shared" si="42"/>
        <v/>
      </c>
      <c r="AB132" s="73">
        <v>0</v>
      </c>
      <c r="AC132" s="74" t="str">
        <f t="shared" si="43"/>
        <v/>
      </c>
      <c r="AD132" s="18" t="str">
        <f t="shared" si="44"/>
        <v/>
      </c>
      <c r="AE132" s="69">
        <v>0</v>
      </c>
      <c r="AF132" s="70" t="str">
        <f t="shared" si="45"/>
        <v/>
      </c>
      <c r="AG132" s="70">
        <v>0</v>
      </c>
      <c r="AH132" s="71" t="str">
        <f t="shared" si="46"/>
        <v/>
      </c>
      <c r="AI132" s="16" t="str">
        <f t="shared" si="47"/>
        <v/>
      </c>
      <c r="AJ132" s="72">
        <v>643</v>
      </c>
      <c r="AK132" s="73">
        <f t="shared" si="48"/>
        <v>578.70000000000005</v>
      </c>
      <c r="AL132" s="73">
        <v>119</v>
      </c>
      <c r="AM132" s="74">
        <f t="shared" si="49"/>
        <v>495</v>
      </c>
      <c r="AN132" s="18">
        <f t="shared" si="50"/>
        <v>0.1446345256609643</v>
      </c>
      <c r="AO132" s="69">
        <v>0</v>
      </c>
      <c r="AP132" s="70" t="str">
        <f t="shared" si="51"/>
        <v/>
      </c>
      <c r="AQ132" s="70">
        <v>0</v>
      </c>
      <c r="AR132" s="71" t="str">
        <f t="shared" si="52"/>
        <v/>
      </c>
      <c r="AS132" s="16" t="str">
        <f t="shared" si="53"/>
        <v/>
      </c>
      <c r="AT132" s="72">
        <v>588</v>
      </c>
      <c r="AU132" s="73">
        <f t="shared" si="54"/>
        <v>529.20000000000005</v>
      </c>
      <c r="AV132" s="73">
        <v>162</v>
      </c>
      <c r="AW132" s="74">
        <f t="shared" si="55"/>
        <v>452</v>
      </c>
      <c r="AX132" s="18">
        <f t="shared" si="56"/>
        <v>0.14588057445200309</v>
      </c>
      <c r="AY132" s="69">
        <v>0</v>
      </c>
      <c r="AZ132" s="70" t="str">
        <f t="shared" si="57"/>
        <v/>
      </c>
      <c r="BA132" s="70">
        <v>0</v>
      </c>
      <c r="BB132" s="71" t="str">
        <f t="shared" si="58"/>
        <v/>
      </c>
      <c r="BC132" s="16" t="str">
        <f t="shared" si="59"/>
        <v/>
      </c>
      <c r="BD132" s="72">
        <v>0</v>
      </c>
      <c r="BE132" s="73" t="str">
        <f t="shared" si="60"/>
        <v/>
      </c>
      <c r="BF132" s="73">
        <v>0</v>
      </c>
      <c r="BG132" s="74" t="str">
        <f t="shared" si="61"/>
        <v/>
      </c>
      <c r="BH132" s="18" t="str">
        <f t="shared" si="62"/>
        <v/>
      </c>
    </row>
    <row r="133" spans="1:60" s="5" customFormat="1" ht="12.75" customHeight="1">
      <c r="A133" s="45" t="s">
        <v>366</v>
      </c>
      <c r="B133" s="39" t="s">
        <v>130</v>
      </c>
      <c r="C133" s="4" t="s">
        <v>396</v>
      </c>
      <c r="D133" s="49">
        <v>1.1100000000000001</v>
      </c>
      <c r="E133" s="40" t="s">
        <v>334</v>
      </c>
      <c r="F133" s="82">
        <v>989</v>
      </c>
      <c r="G133" s="82">
        <v>899</v>
      </c>
      <c r="H133" s="133">
        <v>731</v>
      </c>
      <c r="I133" s="133">
        <v>40</v>
      </c>
      <c r="J133" s="95">
        <f t="shared" si="64"/>
        <v>691</v>
      </c>
      <c r="K133" s="69">
        <v>0</v>
      </c>
      <c r="L133" s="70" t="str">
        <f t="shared" si="33"/>
        <v/>
      </c>
      <c r="M133" s="70">
        <v>0</v>
      </c>
      <c r="N133" s="71" t="str">
        <f t="shared" si="34"/>
        <v/>
      </c>
      <c r="O133" s="16" t="str">
        <f t="shared" si="35"/>
        <v/>
      </c>
      <c r="P133" s="72">
        <v>0</v>
      </c>
      <c r="Q133" s="73" t="str">
        <f t="shared" si="36"/>
        <v/>
      </c>
      <c r="R133" s="73">
        <v>0</v>
      </c>
      <c r="S133" s="74" t="str">
        <f t="shared" si="37"/>
        <v/>
      </c>
      <c r="T133" s="18" t="str">
        <f t="shared" si="38"/>
        <v/>
      </c>
      <c r="U133" s="69">
        <v>777</v>
      </c>
      <c r="V133" s="70">
        <f t="shared" si="39"/>
        <v>699.30000000000007</v>
      </c>
      <c r="W133" s="70">
        <v>93</v>
      </c>
      <c r="X133" s="71">
        <f t="shared" si="40"/>
        <v>598</v>
      </c>
      <c r="Y133" s="16">
        <f t="shared" si="41"/>
        <v>0.14485914485914494</v>
      </c>
      <c r="Z133" s="72">
        <v>0</v>
      </c>
      <c r="AA133" s="73" t="str">
        <f t="shared" si="42"/>
        <v/>
      </c>
      <c r="AB133" s="73">
        <v>0</v>
      </c>
      <c r="AC133" s="74" t="str">
        <f t="shared" si="43"/>
        <v/>
      </c>
      <c r="AD133" s="18" t="str">
        <f t="shared" si="44"/>
        <v/>
      </c>
      <c r="AE133" s="69">
        <v>0</v>
      </c>
      <c r="AF133" s="70" t="str">
        <f t="shared" si="45"/>
        <v/>
      </c>
      <c r="AG133" s="70">
        <v>0</v>
      </c>
      <c r="AH133" s="71" t="str">
        <f t="shared" si="46"/>
        <v/>
      </c>
      <c r="AI133" s="16" t="str">
        <f t="shared" si="47"/>
        <v/>
      </c>
      <c r="AJ133" s="72">
        <v>754</v>
      </c>
      <c r="AK133" s="73">
        <f t="shared" si="48"/>
        <v>678.6</v>
      </c>
      <c r="AL133" s="73">
        <v>110</v>
      </c>
      <c r="AM133" s="74">
        <f t="shared" si="49"/>
        <v>581</v>
      </c>
      <c r="AN133" s="18">
        <f t="shared" si="50"/>
        <v>0.14382552313586799</v>
      </c>
      <c r="AO133" s="69">
        <v>0</v>
      </c>
      <c r="AP133" s="70" t="str">
        <f t="shared" si="51"/>
        <v/>
      </c>
      <c r="AQ133" s="70">
        <v>0</v>
      </c>
      <c r="AR133" s="71" t="str">
        <f t="shared" si="52"/>
        <v/>
      </c>
      <c r="AS133" s="16" t="str">
        <f t="shared" si="53"/>
        <v/>
      </c>
      <c r="AT133" s="72">
        <v>699</v>
      </c>
      <c r="AU133" s="73">
        <f t="shared" si="54"/>
        <v>629.1</v>
      </c>
      <c r="AV133" s="73">
        <v>153</v>
      </c>
      <c r="AW133" s="74">
        <f t="shared" si="55"/>
        <v>538</v>
      </c>
      <c r="AX133" s="18">
        <f t="shared" si="56"/>
        <v>0.14481004609759979</v>
      </c>
      <c r="AY133" s="69">
        <v>0</v>
      </c>
      <c r="AZ133" s="70" t="str">
        <f t="shared" si="57"/>
        <v/>
      </c>
      <c r="BA133" s="70">
        <v>0</v>
      </c>
      <c r="BB133" s="71" t="str">
        <f t="shared" si="58"/>
        <v/>
      </c>
      <c r="BC133" s="16" t="str">
        <f t="shared" si="59"/>
        <v/>
      </c>
      <c r="BD133" s="72">
        <v>0</v>
      </c>
      <c r="BE133" s="73" t="str">
        <f t="shared" si="60"/>
        <v/>
      </c>
      <c r="BF133" s="73">
        <v>0</v>
      </c>
      <c r="BG133" s="74" t="str">
        <f t="shared" si="61"/>
        <v/>
      </c>
      <c r="BH133" s="18" t="str">
        <f t="shared" si="62"/>
        <v/>
      </c>
    </row>
    <row r="134" spans="1:60" s="5" customFormat="1" ht="12.75" customHeight="1">
      <c r="A134" s="44" t="s">
        <v>197</v>
      </c>
      <c r="B134" s="36" t="s">
        <v>130</v>
      </c>
      <c r="C134" s="202" t="s">
        <v>369</v>
      </c>
      <c r="D134" s="51">
        <v>0.83</v>
      </c>
      <c r="E134" s="7" t="s">
        <v>446</v>
      </c>
      <c r="F134" s="84">
        <v>989</v>
      </c>
      <c r="G134" s="84">
        <v>899</v>
      </c>
      <c r="H134" s="135">
        <v>712</v>
      </c>
      <c r="I134" s="135">
        <v>24</v>
      </c>
      <c r="J134" s="93">
        <f t="shared" si="64"/>
        <v>688</v>
      </c>
      <c r="K134" s="106">
        <v>721</v>
      </c>
      <c r="L134" s="107">
        <f t="shared" si="33"/>
        <v>648.9</v>
      </c>
      <c r="M134" s="107">
        <v>135</v>
      </c>
      <c r="N134" s="110">
        <f t="shared" si="34"/>
        <v>553</v>
      </c>
      <c r="O134" s="15">
        <f t="shared" si="35"/>
        <v>0.1477885652642934</v>
      </c>
      <c r="P134" s="108">
        <v>0</v>
      </c>
      <c r="Q134" s="109" t="str">
        <f t="shared" si="36"/>
        <v/>
      </c>
      <c r="R134" s="109">
        <v>0</v>
      </c>
      <c r="S134" s="111" t="str">
        <f t="shared" si="37"/>
        <v/>
      </c>
      <c r="T134" s="20" t="str">
        <f t="shared" si="38"/>
        <v/>
      </c>
      <c r="U134" s="106">
        <v>0</v>
      </c>
      <c r="V134" s="107" t="str">
        <f t="shared" si="39"/>
        <v/>
      </c>
      <c r="W134" s="107">
        <v>0</v>
      </c>
      <c r="X134" s="110" t="str">
        <f t="shared" si="40"/>
        <v/>
      </c>
      <c r="Y134" s="15" t="str">
        <f t="shared" si="41"/>
        <v/>
      </c>
      <c r="Z134" s="108">
        <v>777</v>
      </c>
      <c r="AA134" s="109">
        <f t="shared" si="42"/>
        <v>699.30000000000007</v>
      </c>
      <c r="AB134" s="109">
        <v>92</v>
      </c>
      <c r="AC134" s="111">
        <f t="shared" si="43"/>
        <v>596</v>
      </c>
      <c r="AD134" s="20">
        <f t="shared" si="44"/>
        <v>0.14771914771914779</v>
      </c>
      <c r="AE134" s="106">
        <v>0</v>
      </c>
      <c r="AF134" s="107" t="str">
        <f t="shared" si="45"/>
        <v/>
      </c>
      <c r="AG134" s="107">
        <v>0</v>
      </c>
      <c r="AH134" s="110" t="str">
        <f t="shared" si="46"/>
        <v/>
      </c>
      <c r="AI134" s="15" t="str">
        <f t="shared" si="47"/>
        <v/>
      </c>
      <c r="AJ134" s="108">
        <v>721</v>
      </c>
      <c r="AK134" s="109">
        <f t="shared" si="48"/>
        <v>648.9</v>
      </c>
      <c r="AL134" s="109">
        <v>135</v>
      </c>
      <c r="AM134" s="111">
        <f t="shared" si="49"/>
        <v>553</v>
      </c>
      <c r="AN134" s="20">
        <f t="shared" si="50"/>
        <v>0.1477885652642934</v>
      </c>
      <c r="AO134" s="106">
        <v>0</v>
      </c>
      <c r="AP134" s="107" t="str">
        <f t="shared" si="51"/>
        <v/>
      </c>
      <c r="AQ134" s="107">
        <v>0</v>
      </c>
      <c r="AR134" s="110" t="str">
        <f t="shared" si="52"/>
        <v/>
      </c>
      <c r="AS134" s="15" t="str">
        <f t="shared" si="53"/>
        <v/>
      </c>
      <c r="AT134" s="108">
        <v>699</v>
      </c>
      <c r="AU134" s="109">
        <f t="shared" si="54"/>
        <v>629.1</v>
      </c>
      <c r="AV134" s="109">
        <v>152</v>
      </c>
      <c r="AW134" s="111">
        <f t="shared" si="55"/>
        <v>536</v>
      </c>
      <c r="AX134" s="20">
        <f t="shared" si="56"/>
        <v>0.14798919090764587</v>
      </c>
      <c r="AY134" s="106">
        <v>721</v>
      </c>
      <c r="AZ134" s="107">
        <f t="shared" si="57"/>
        <v>648.9</v>
      </c>
      <c r="BA134" s="107">
        <v>135</v>
      </c>
      <c r="BB134" s="110">
        <f t="shared" si="58"/>
        <v>553</v>
      </c>
      <c r="BC134" s="15">
        <f t="shared" si="59"/>
        <v>0.1477885652642934</v>
      </c>
      <c r="BD134" s="108">
        <v>0</v>
      </c>
      <c r="BE134" s="109" t="str">
        <f t="shared" si="60"/>
        <v/>
      </c>
      <c r="BF134" s="109">
        <v>0</v>
      </c>
      <c r="BG134" s="111" t="str">
        <f t="shared" si="61"/>
        <v/>
      </c>
      <c r="BH134" s="20" t="str">
        <f t="shared" si="62"/>
        <v/>
      </c>
    </row>
    <row r="135" spans="1:60" s="5" customFormat="1" ht="12.75" customHeight="1">
      <c r="A135" s="45" t="s">
        <v>202</v>
      </c>
      <c r="B135" s="39" t="s">
        <v>130</v>
      </c>
      <c r="C135" s="201" t="s">
        <v>369</v>
      </c>
      <c r="D135" s="49">
        <v>1.1100000000000001</v>
      </c>
      <c r="E135" s="40" t="s">
        <v>447</v>
      </c>
      <c r="F135" s="82">
        <v>989</v>
      </c>
      <c r="G135" s="82">
        <v>899</v>
      </c>
      <c r="H135" s="133">
        <v>712</v>
      </c>
      <c r="I135" s="133">
        <v>24</v>
      </c>
      <c r="J135" s="95">
        <f t="shared" si="64"/>
        <v>688</v>
      </c>
      <c r="K135" s="69">
        <v>721</v>
      </c>
      <c r="L135" s="70">
        <f t="shared" si="33"/>
        <v>648.9</v>
      </c>
      <c r="M135" s="70">
        <v>135</v>
      </c>
      <c r="N135" s="71">
        <f t="shared" si="34"/>
        <v>553</v>
      </c>
      <c r="O135" s="16">
        <f t="shared" si="35"/>
        <v>0.1477885652642934</v>
      </c>
      <c r="P135" s="72">
        <v>0</v>
      </c>
      <c r="Q135" s="73" t="str">
        <f t="shared" si="36"/>
        <v/>
      </c>
      <c r="R135" s="73">
        <v>0</v>
      </c>
      <c r="S135" s="74" t="str">
        <f t="shared" si="37"/>
        <v/>
      </c>
      <c r="T135" s="18" t="str">
        <f t="shared" si="38"/>
        <v/>
      </c>
      <c r="U135" s="69">
        <v>0</v>
      </c>
      <c r="V135" s="70" t="str">
        <f t="shared" si="39"/>
        <v/>
      </c>
      <c r="W135" s="70">
        <v>0</v>
      </c>
      <c r="X135" s="71" t="str">
        <f t="shared" si="40"/>
        <v/>
      </c>
      <c r="Y135" s="16" t="str">
        <f t="shared" si="41"/>
        <v/>
      </c>
      <c r="Z135" s="72">
        <v>777</v>
      </c>
      <c r="AA135" s="73">
        <f t="shared" si="42"/>
        <v>699.30000000000007</v>
      </c>
      <c r="AB135" s="73">
        <v>92</v>
      </c>
      <c r="AC135" s="74">
        <f t="shared" si="43"/>
        <v>596</v>
      </c>
      <c r="AD135" s="18">
        <f t="shared" si="44"/>
        <v>0.14771914771914779</v>
      </c>
      <c r="AE135" s="69">
        <v>0</v>
      </c>
      <c r="AF135" s="70" t="str">
        <f t="shared" si="45"/>
        <v/>
      </c>
      <c r="AG135" s="70">
        <v>0</v>
      </c>
      <c r="AH135" s="71" t="str">
        <f t="shared" si="46"/>
        <v/>
      </c>
      <c r="AI135" s="16" t="str">
        <f t="shared" si="47"/>
        <v/>
      </c>
      <c r="AJ135" s="72">
        <v>721</v>
      </c>
      <c r="AK135" s="73">
        <f t="shared" si="48"/>
        <v>648.9</v>
      </c>
      <c r="AL135" s="73">
        <v>135</v>
      </c>
      <c r="AM135" s="74">
        <f t="shared" si="49"/>
        <v>553</v>
      </c>
      <c r="AN135" s="18">
        <f t="shared" si="50"/>
        <v>0.1477885652642934</v>
      </c>
      <c r="AO135" s="69">
        <v>0</v>
      </c>
      <c r="AP135" s="70" t="str">
        <f t="shared" si="51"/>
        <v/>
      </c>
      <c r="AQ135" s="70">
        <v>0</v>
      </c>
      <c r="AR135" s="71" t="str">
        <f t="shared" si="52"/>
        <v/>
      </c>
      <c r="AS135" s="16" t="str">
        <f t="shared" si="53"/>
        <v/>
      </c>
      <c r="AT135" s="72">
        <v>699</v>
      </c>
      <c r="AU135" s="73">
        <f t="shared" si="54"/>
        <v>629.1</v>
      </c>
      <c r="AV135" s="73">
        <v>152</v>
      </c>
      <c r="AW135" s="74">
        <f t="shared" si="55"/>
        <v>536</v>
      </c>
      <c r="AX135" s="18">
        <f t="shared" si="56"/>
        <v>0.14798919090764587</v>
      </c>
      <c r="AY135" s="69">
        <v>721</v>
      </c>
      <c r="AZ135" s="70">
        <f t="shared" si="57"/>
        <v>648.9</v>
      </c>
      <c r="BA135" s="70">
        <v>135</v>
      </c>
      <c r="BB135" s="71">
        <f t="shared" si="58"/>
        <v>553</v>
      </c>
      <c r="BC135" s="16">
        <f t="shared" si="59"/>
        <v>0.1477885652642934</v>
      </c>
      <c r="BD135" s="72">
        <v>0</v>
      </c>
      <c r="BE135" s="73" t="str">
        <f t="shared" si="60"/>
        <v/>
      </c>
      <c r="BF135" s="73">
        <v>0</v>
      </c>
      <c r="BG135" s="74" t="str">
        <f t="shared" si="61"/>
        <v/>
      </c>
      <c r="BH135" s="18" t="str">
        <f t="shared" si="62"/>
        <v/>
      </c>
    </row>
    <row r="136" spans="1:60" s="5" customFormat="1" ht="12.75" customHeight="1">
      <c r="A136" s="45" t="s">
        <v>203</v>
      </c>
      <c r="B136" s="39" t="s">
        <v>130</v>
      </c>
      <c r="C136" s="201" t="s">
        <v>369</v>
      </c>
      <c r="D136" s="49">
        <v>1.1100000000000001</v>
      </c>
      <c r="E136" s="40" t="s">
        <v>448</v>
      </c>
      <c r="F136" s="82">
        <v>1099</v>
      </c>
      <c r="G136" s="82">
        <v>999</v>
      </c>
      <c r="H136" s="133">
        <v>791</v>
      </c>
      <c r="I136" s="133">
        <v>27</v>
      </c>
      <c r="J136" s="95">
        <f t="shared" si="64"/>
        <v>764</v>
      </c>
      <c r="K136" s="69">
        <v>832</v>
      </c>
      <c r="L136" s="70">
        <f t="shared" ref="L136:L199" si="65">IFERROR(IF(K136&gt;1,K136*0.9,""),"")</f>
        <v>748.80000000000007</v>
      </c>
      <c r="M136" s="70">
        <v>127</v>
      </c>
      <c r="N136" s="71">
        <f t="shared" ref="N136:N199" si="66">IFERROR(IF(M136&gt;1,($J136-M136),""),"")</f>
        <v>637</v>
      </c>
      <c r="O136" s="16">
        <f t="shared" ref="O136:O199" si="67">IFERROR(IF((IFERROR(IF(M136&gt;1,(L136-N136)/L136,""),(($G136*0.9)-N136)/($G136*0.9)))&gt;1%,IFERROR(IF(M136&gt;1,(L136-N136)/L136,""),(($G136*0.9)-N136)/($G136*0.9)),""),"")</f>
        <v>0.14930555555555564</v>
      </c>
      <c r="P136" s="72">
        <v>0</v>
      </c>
      <c r="Q136" s="73" t="str">
        <f t="shared" ref="Q136:Q199" si="68">IFERROR(IF(P136&gt;1,P136*0.9,""),"")</f>
        <v/>
      </c>
      <c r="R136" s="73">
        <v>0</v>
      </c>
      <c r="S136" s="74" t="str">
        <f t="shared" ref="S136:S199" si="69">IFERROR(IF(R136&gt;1,($J136-R136),""),"")</f>
        <v/>
      </c>
      <c r="T136" s="18" t="str">
        <f t="shared" ref="T136:T199" si="70">IFERROR(IF((IFERROR(IF(R136&gt;1,(Q136-S136)/Q136,""),(($G136*0.9)-S136)/($G136*0.9)))&gt;1%,IFERROR(IF(R136&gt;1,(Q136-S136)/Q136,""),(($G136*0.9)-S136)/($G136*0.9)),""),"")</f>
        <v/>
      </c>
      <c r="U136" s="69">
        <v>0</v>
      </c>
      <c r="V136" s="70" t="str">
        <f t="shared" ref="V136:V199" si="71">IFERROR(IF(U136&gt;1,U136*0.9,""),"")</f>
        <v/>
      </c>
      <c r="W136" s="70">
        <v>0</v>
      </c>
      <c r="X136" s="71" t="str">
        <f t="shared" ref="X136:X199" si="72">IFERROR(IF(W136&gt;1,($J136-W136),""),"")</f>
        <v/>
      </c>
      <c r="Y136" s="16" t="str">
        <f t="shared" ref="Y136:Y199" si="73">IFERROR(IF((IFERROR(IF(W136&gt;1,(V136-X136)/V136,""),(($G136*0.9)-X136)/($G136*0.9)))&gt;1%,IFERROR(IF(W136&gt;1,(V136-X136)/V136,""),(($G136*0.9)-X136)/($G136*0.9)),""),"")</f>
        <v/>
      </c>
      <c r="Z136" s="72">
        <v>888</v>
      </c>
      <c r="AA136" s="73">
        <f t="shared" ref="AA136:AA199" si="74">IFERROR(IF(Z136&gt;1,Z136*0.9,""),"")</f>
        <v>799.2</v>
      </c>
      <c r="AB136" s="73">
        <v>84</v>
      </c>
      <c r="AC136" s="74">
        <f t="shared" ref="AC136:AC199" si="75">IFERROR(IF(AB136&gt;1,($J136-AB136),""),"")</f>
        <v>680</v>
      </c>
      <c r="AD136" s="18">
        <f t="shared" ref="AD136:AD199" si="76">IFERROR(IF((IFERROR(IF(AB136&gt;1,(AA136-AC136)/AA136,""),(($G136*0.9)-AC136)/($G136*0.9)))&gt;1%,IFERROR(IF(AB136&gt;1,(AA136-AC136)/AA136,""),(($G136*0.9)-AC136)/($G136*0.9)),""),"")</f>
        <v>0.1491491491491492</v>
      </c>
      <c r="AE136" s="69">
        <v>0</v>
      </c>
      <c r="AF136" s="70" t="str">
        <f t="shared" ref="AF136:AF199" si="77">IFERROR(IF(AE136&gt;1,AE136*0.9,""),"")</f>
        <v/>
      </c>
      <c r="AG136" s="70">
        <v>0</v>
      </c>
      <c r="AH136" s="71" t="str">
        <f t="shared" ref="AH136:AH199" si="78">IFERROR(IF(AG136&gt;1,($J136-AG136),""),"")</f>
        <v/>
      </c>
      <c r="AI136" s="16" t="str">
        <f t="shared" ref="AI136:AI199" si="79">IFERROR(IF((IFERROR(IF(AG136&gt;1,(AF136-AH136)/AF136,""),(($G136*0.9)-AH136)/($G136*0.9)))&gt;1%,IFERROR(IF(AG136&gt;1,(AF136-AH136)/AF136,""),(($G136*0.9)-AH136)/($G136*0.9)),""),"")</f>
        <v/>
      </c>
      <c r="AJ136" s="72">
        <v>832</v>
      </c>
      <c r="AK136" s="73">
        <f t="shared" ref="AK136:AK199" si="80">IFERROR(IF(AJ136&gt;1,AJ136*0.9,""),"")</f>
        <v>748.80000000000007</v>
      </c>
      <c r="AL136" s="73">
        <v>127</v>
      </c>
      <c r="AM136" s="74">
        <f t="shared" ref="AM136:AM199" si="81">IFERROR(IF(AL136&gt;1,($J136-AL136),""),"")</f>
        <v>637</v>
      </c>
      <c r="AN136" s="18">
        <f t="shared" ref="AN136:AN199" si="82">IFERROR(IF((IFERROR(IF(AL136&gt;1,(AK136-AM136)/AK136,""),(($G136*0.9)-AM136)/($G136*0.9)))&gt;1%,IFERROR(IF(AL136&gt;1,(AK136-AM136)/AK136,""),(($G136*0.9)-AM136)/($G136*0.9)),""),"")</f>
        <v>0.14930555555555564</v>
      </c>
      <c r="AO136" s="69">
        <v>0</v>
      </c>
      <c r="AP136" s="70" t="str">
        <f t="shared" ref="AP136:AP199" si="83">IFERROR(IF(AO136&gt;1,AO136*0.9,""),"")</f>
        <v/>
      </c>
      <c r="AQ136" s="70">
        <v>0</v>
      </c>
      <c r="AR136" s="71" t="str">
        <f t="shared" ref="AR136:AR199" si="84">IFERROR(IF(AQ136&gt;1,($J136-AQ136),""),"")</f>
        <v/>
      </c>
      <c r="AS136" s="16" t="str">
        <f t="shared" ref="AS136:AS199" si="85">IFERROR(IF((IFERROR(IF(AQ136&gt;1,(AP136-AR136)/AP136,""),(($G136*0.9)-AR136)/($G136*0.9)))&gt;1%,IFERROR(IF(AQ136&gt;1,(AP136-AR136)/AP136,""),(($G136*0.9)-AR136)/($G136*0.9)),""),"")</f>
        <v/>
      </c>
      <c r="AT136" s="72">
        <v>810</v>
      </c>
      <c r="AU136" s="73">
        <f t="shared" ref="AU136:AU199" si="86">IFERROR(IF(AT136&gt;1,AT136*0.9,""),"")</f>
        <v>729</v>
      </c>
      <c r="AV136" s="73">
        <v>143</v>
      </c>
      <c r="AW136" s="74">
        <f t="shared" ref="AW136:AW199" si="87">IFERROR(IF(AV136&gt;1,($J136-AV136),""),"")</f>
        <v>621</v>
      </c>
      <c r="AX136" s="18">
        <f t="shared" ref="AX136:AX199" si="88">IFERROR(IF((IFERROR(IF(AV136&gt;1,(AU136-AW136)/AU136,""),(($G136*0.9)-AW136)/($G136*0.9)))&gt;1%,IFERROR(IF(AV136&gt;1,(AU136-AW136)/AU136,""),(($G136*0.9)-AW136)/($G136*0.9)),""),"")</f>
        <v>0.14814814814814814</v>
      </c>
      <c r="AY136" s="69">
        <v>832</v>
      </c>
      <c r="AZ136" s="70">
        <f t="shared" ref="AZ136:AZ199" si="89">IFERROR(IF(AY136&gt;1,AY136*0.9,""),"")</f>
        <v>748.80000000000007</v>
      </c>
      <c r="BA136" s="70">
        <v>127</v>
      </c>
      <c r="BB136" s="71">
        <f t="shared" ref="BB136:BB199" si="90">IFERROR(IF(BA136&gt;1,($J136-BA136),""),"")</f>
        <v>637</v>
      </c>
      <c r="BC136" s="16">
        <f t="shared" ref="BC136:BC199" si="91">IFERROR(IF((IFERROR(IF(BA136&gt;1,(AZ136-BB136)/AZ136,""),(($G136*0.9)-BB136)/($G136*0.9)))&gt;1%,IFERROR(IF(BA136&gt;1,(AZ136-BB136)/AZ136,""),(($G136*0.9)-BB136)/($G136*0.9)),""),"")</f>
        <v>0.14930555555555564</v>
      </c>
      <c r="BD136" s="72">
        <v>0</v>
      </c>
      <c r="BE136" s="73" t="str">
        <f t="shared" ref="BE136:BE190" si="92">IFERROR(IF(BD136&gt;1,BD136*0.9,""),"")</f>
        <v/>
      </c>
      <c r="BF136" s="73">
        <v>0</v>
      </c>
      <c r="BG136" s="74" t="str">
        <f t="shared" ref="BG136:BG199" si="93">IFERROR(IF(BF136&gt;1,($J136-BF136),""),"")</f>
        <v/>
      </c>
      <c r="BH136" s="18" t="str">
        <f t="shared" ref="BH136:BH199" si="94">IFERROR(IF((IFERROR(IF(BF136&gt;1,(BE136-BG136)/BE136,""),(($G136*0.9)-BG136)/($G136*0.9)))&gt;1%,IFERROR(IF(BF136&gt;1,(BE136-BG136)/BE136,""),(($G136*0.9)-BG136)/($G136*0.9)),""),"")</f>
        <v/>
      </c>
    </row>
    <row r="137" spans="1:60" s="5" customFormat="1" ht="12.75" customHeight="1">
      <c r="A137" s="42" t="s">
        <v>195</v>
      </c>
      <c r="B137" s="39" t="s">
        <v>130</v>
      </c>
      <c r="C137" s="201" t="s">
        <v>369</v>
      </c>
      <c r="D137" s="49">
        <v>0.83</v>
      </c>
      <c r="E137" s="40" t="s">
        <v>449</v>
      </c>
      <c r="F137" s="82">
        <v>1209</v>
      </c>
      <c r="G137" s="82">
        <v>1099</v>
      </c>
      <c r="H137" s="133">
        <v>854</v>
      </c>
      <c r="I137" s="133">
        <v>24</v>
      </c>
      <c r="J137" s="95">
        <f t="shared" si="64"/>
        <v>830</v>
      </c>
      <c r="K137" s="69">
        <v>0</v>
      </c>
      <c r="L137" s="70" t="str">
        <f t="shared" si="65"/>
        <v/>
      </c>
      <c r="M137" s="70">
        <v>0</v>
      </c>
      <c r="N137" s="71" t="str">
        <f t="shared" si="66"/>
        <v/>
      </c>
      <c r="O137" s="16" t="str">
        <f t="shared" si="67"/>
        <v/>
      </c>
      <c r="P137" s="72">
        <v>0</v>
      </c>
      <c r="Q137" s="73" t="str">
        <f t="shared" si="68"/>
        <v/>
      </c>
      <c r="R137" s="73">
        <v>0</v>
      </c>
      <c r="S137" s="74" t="str">
        <f t="shared" si="69"/>
        <v/>
      </c>
      <c r="T137" s="18" t="str">
        <f t="shared" si="70"/>
        <v/>
      </c>
      <c r="U137" s="69">
        <v>888</v>
      </c>
      <c r="V137" s="70">
        <f t="shared" si="71"/>
        <v>799.2</v>
      </c>
      <c r="W137" s="70">
        <v>158</v>
      </c>
      <c r="X137" s="71">
        <f t="shared" si="72"/>
        <v>672</v>
      </c>
      <c r="Y137" s="16">
        <f t="shared" si="73"/>
        <v>0.15915915915915921</v>
      </c>
      <c r="Z137" s="72">
        <v>0</v>
      </c>
      <c r="AA137" s="73" t="str">
        <f t="shared" si="74"/>
        <v/>
      </c>
      <c r="AB137" s="73">
        <v>0</v>
      </c>
      <c r="AC137" s="74" t="str">
        <f t="shared" si="75"/>
        <v/>
      </c>
      <c r="AD137" s="18" t="str">
        <f t="shared" si="76"/>
        <v/>
      </c>
      <c r="AE137" s="69">
        <v>0</v>
      </c>
      <c r="AF137" s="70" t="str">
        <f t="shared" si="77"/>
        <v/>
      </c>
      <c r="AG137" s="70">
        <v>0</v>
      </c>
      <c r="AH137" s="71" t="str">
        <f t="shared" si="78"/>
        <v/>
      </c>
      <c r="AI137" s="16" t="str">
        <f t="shared" si="79"/>
        <v/>
      </c>
      <c r="AJ137" s="72">
        <v>832</v>
      </c>
      <c r="AK137" s="73">
        <f t="shared" si="80"/>
        <v>748.80000000000007</v>
      </c>
      <c r="AL137" s="73">
        <v>200</v>
      </c>
      <c r="AM137" s="74">
        <f t="shared" si="81"/>
        <v>630</v>
      </c>
      <c r="AN137" s="18">
        <f t="shared" si="82"/>
        <v>0.15865384615384623</v>
      </c>
      <c r="AO137" s="69">
        <v>0</v>
      </c>
      <c r="AP137" s="70" t="str">
        <f t="shared" si="83"/>
        <v/>
      </c>
      <c r="AQ137" s="70">
        <v>0</v>
      </c>
      <c r="AR137" s="71" t="str">
        <f t="shared" si="84"/>
        <v/>
      </c>
      <c r="AS137" s="16" t="str">
        <f t="shared" si="85"/>
        <v/>
      </c>
      <c r="AT137" s="72">
        <v>777</v>
      </c>
      <c r="AU137" s="73">
        <f t="shared" si="86"/>
        <v>699.30000000000007</v>
      </c>
      <c r="AV137" s="73">
        <v>242</v>
      </c>
      <c r="AW137" s="74">
        <f t="shared" si="87"/>
        <v>588</v>
      </c>
      <c r="AX137" s="18">
        <f t="shared" si="88"/>
        <v>0.15915915915915924</v>
      </c>
      <c r="AY137" s="69">
        <v>0</v>
      </c>
      <c r="AZ137" s="70" t="str">
        <f t="shared" si="89"/>
        <v/>
      </c>
      <c r="BA137" s="70">
        <v>0</v>
      </c>
      <c r="BB137" s="71" t="str">
        <f t="shared" si="90"/>
        <v/>
      </c>
      <c r="BC137" s="16" t="str">
        <f t="shared" si="91"/>
        <v/>
      </c>
      <c r="BD137" s="72">
        <v>943</v>
      </c>
      <c r="BE137" s="73">
        <f t="shared" si="92"/>
        <v>848.7</v>
      </c>
      <c r="BF137" s="73">
        <v>116</v>
      </c>
      <c r="BG137" s="74">
        <f t="shared" si="93"/>
        <v>714</v>
      </c>
      <c r="BH137" s="18">
        <f t="shared" si="94"/>
        <v>0.15871332626369747</v>
      </c>
    </row>
    <row r="138" spans="1:60" s="5" customFormat="1" ht="12.75" customHeight="1">
      <c r="A138" s="45" t="s">
        <v>198</v>
      </c>
      <c r="B138" s="39" t="s">
        <v>130</v>
      </c>
      <c r="C138" s="201" t="s">
        <v>369</v>
      </c>
      <c r="D138" s="49">
        <v>1.1100000000000001</v>
      </c>
      <c r="E138" s="40" t="s">
        <v>450</v>
      </c>
      <c r="F138" s="82">
        <v>1209</v>
      </c>
      <c r="G138" s="82">
        <v>1099</v>
      </c>
      <c r="H138" s="133">
        <v>854</v>
      </c>
      <c r="I138" s="133">
        <v>20</v>
      </c>
      <c r="J138" s="95">
        <f t="shared" si="64"/>
        <v>834</v>
      </c>
      <c r="K138" s="69">
        <v>0</v>
      </c>
      <c r="L138" s="70" t="str">
        <f t="shared" si="65"/>
        <v/>
      </c>
      <c r="M138" s="70">
        <v>0</v>
      </c>
      <c r="N138" s="71" t="str">
        <f t="shared" si="66"/>
        <v/>
      </c>
      <c r="O138" s="16" t="str">
        <f t="shared" si="67"/>
        <v/>
      </c>
      <c r="P138" s="72">
        <v>0</v>
      </c>
      <c r="Q138" s="73" t="str">
        <f t="shared" si="68"/>
        <v/>
      </c>
      <c r="R138" s="73">
        <v>0</v>
      </c>
      <c r="S138" s="74" t="str">
        <f t="shared" si="69"/>
        <v/>
      </c>
      <c r="T138" s="18" t="str">
        <f t="shared" si="70"/>
        <v/>
      </c>
      <c r="U138" s="69">
        <v>888</v>
      </c>
      <c r="V138" s="70">
        <f t="shared" si="71"/>
        <v>799.2</v>
      </c>
      <c r="W138" s="70">
        <v>159</v>
      </c>
      <c r="X138" s="71">
        <f t="shared" si="72"/>
        <v>675</v>
      </c>
      <c r="Y138" s="16">
        <f t="shared" si="73"/>
        <v>0.15540540540540546</v>
      </c>
      <c r="Z138" s="72">
        <v>0</v>
      </c>
      <c r="AA138" s="73" t="str">
        <f t="shared" si="74"/>
        <v/>
      </c>
      <c r="AB138" s="73">
        <v>0</v>
      </c>
      <c r="AC138" s="74" t="str">
        <f t="shared" si="75"/>
        <v/>
      </c>
      <c r="AD138" s="18" t="str">
        <f t="shared" si="76"/>
        <v/>
      </c>
      <c r="AE138" s="69">
        <v>0</v>
      </c>
      <c r="AF138" s="70" t="str">
        <f t="shared" si="77"/>
        <v/>
      </c>
      <c r="AG138" s="70">
        <v>0</v>
      </c>
      <c r="AH138" s="71" t="str">
        <f t="shared" si="78"/>
        <v/>
      </c>
      <c r="AI138" s="16" t="str">
        <f t="shared" si="79"/>
        <v/>
      </c>
      <c r="AJ138" s="72">
        <v>832</v>
      </c>
      <c r="AK138" s="73">
        <f t="shared" si="80"/>
        <v>748.80000000000007</v>
      </c>
      <c r="AL138" s="73">
        <v>201</v>
      </c>
      <c r="AM138" s="74">
        <f t="shared" si="81"/>
        <v>633</v>
      </c>
      <c r="AN138" s="18">
        <f t="shared" si="82"/>
        <v>0.15464743589743599</v>
      </c>
      <c r="AO138" s="69">
        <v>0</v>
      </c>
      <c r="AP138" s="70" t="str">
        <f t="shared" si="83"/>
        <v/>
      </c>
      <c r="AQ138" s="70">
        <v>0</v>
      </c>
      <c r="AR138" s="71" t="str">
        <f t="shared" si="84"/>
        <v/>
      </c>
      <c r="AS138" s="16" t="str">
        <f t="shared" si="85"/>
        <v/>
      </c>
      <c r="AT138" s="72">
        <v>777</v>
      </c>
      <c r="AU138" s="73">
        <f t="shared" si="86"/>
        <v>699.30000000000007</v>
      </c>
      <c r="AV138" s="73">
        <v>242</v>
      </c>
      <c r="AW138" s="74">
        <f t="shared" si="87"/>
        <v>592</v>
      </c>
      <c r="AX138" s="18">
        <f t="shared" si="88"/>
        <v>0.15343915343915351</v>
      </c>
      <c r="AY138" s="69">
        <v>0</v>
      </c>
      <c r="AZ138" s="70" t="str">
        <f t="shared" si="89"/>
        <v/>
      </c>
      <c r="BA138" s="70">
        <v>0</v>
      </c>
      <c r="BB138" s="71" t="str">
        <f t="shared" si="90"/>
        <v/>
      </c>
      <c r="BC138" s="16" t="str">
        <f t="shared" si="91"/>
        <v/>
      </c>
      <c r="BD138" s="72">
        <v>943</v>
      </c>
      <c r="BE138" s="73">
        <f t="shared" si="92"/>
        <v>848.7</v>
      </c>
      <c r="BF138" s="73">
        <v>117</v>
      </c>
      <c r="BG138" s="74">
        <f t="shared" si="93"/>
        <v>717</v>
      </c>
      <c r="BH138" s="18">
        <f t="shared" si="94"/>
        <v>0.15517850830682225</v>
      </c>
    </row>
    <row r="139" spans="1:60" s="5" customFormat="1" ht="12.75" customHeight="1">
      <c r="A139" s="45" t="s">
        <v>199</v>
      </c>
      <c r="B139" s="39" t="s">
        <v>130</v>
      </c>
      <c r="C139" s="201" t="s">
        <v>369</v>
      </c>
      <c r="D139" s="49">
        <v>1.1100000000000001</v>
      </c>
      <c r="E139" s="40" t="s">
        <v>451</v>
      </c>
      <c r="F139" s="82">
        <v>1319</v>
      </c>
      <c r="G139" s="82">
        <v>1199</v>
      </c>
      <c r="H139" s="133">
        <v>932</v>
      </c>
      <c r="I139" s="133">
        <v>26</v>
      </c>
      <c r="J139" s="95">
        <f t="shared" si="64"/>
        <v>906</v>
      </c>
      <c r="K139" s="69">
        <v>0</v>
      </c>
      <c r="L139" s="70" t="str">
        <f t="shared" si="65"/>
        <v/>
      </c>
      <c r="M139" s="70">
        <v>0</v>
      </c>
      <c r="N139" s="71" t="str">
        <f t="shared" si="66"/>
        <v/>
      </c>
      <c r="O139" s="16" t="str">
        <f t="shared" si="67"/>
        <v/>
      </c>
      <c r="P139" s="72">
        <v>0</v>
      </c>
      <c r="Q139" s="73" t="str">
        <f t="shared" si="68"/>
        <v/>
      </c>
      <c r="R139" s="73">
        <v>0</v>
      </c>
      <c r="S139" s="74" t="str">
        <f t="shared" si="69"/>
        <v/>
      </c>
      <c r="T139" s="18" t="str">
        <f t="shared" si="70"/>
        <v/>
      </c>
      <c r="U139" s="69">
        <v>999</v>
      </c>
      <c r="V139" s="70">
        <f t="shared" si="71"/>
        <v>899.1</v>
      </c>
      <c r="W139" s="70">
        <v>150</v>
      </c>
      <c r="X139" s="71">
        <f t="shared" si="72"/>
        <v>756</v>
      </c>
      <c r="Y139" s="16">
        <f t="shared" si="73"/>
        <v>0.15915915915915918</v>
      </c>
      <c r="Z139" s="72">
        <v>0</v>
      </c>
      <c r="AA139" s="73" t="str">
        <f t="shared" si="74"/>
        <v/>
      </c>
      <c r="AB139" s="73">
        <v>0</v>
      </c>
      <c r="AC139" s="74" t="str">
        <f t="shared" si="75"/>
        <v/>
      </c>
      <c r="AD139" s="18" t="str">
        <f t="shared" si="76"/>
        <v/>
      </c>
      <c r="AE139" s="69">
        <v>0</v>
      </c>
      <c r="AF139" s="70" t="str">
        <f t="shared" si="77"/>
        <v/>
      </c>
      <c r="AG139" s="70">
        <v>0</v>
      </c>
      <c r="AH139" s="71" t="str">
        <f t="shared" si="78"/>
        <v/>
      </c>
      <c r="AI139" s="16" t="str">
        <f t="shared" si="79"/>
        <v/>
      </c>
      <c r="AJ139" s="72">
        <v>943</v>
      </c>
      <c r="AK139" s="73">
        <f t="shared" si="80"/>
        <v>848.7</v>
      </c>
      <c r="AL139" s="73">
        <v>192</v>
      </c>
      <c r="AM139" s="74">
        <f t="shared" si="81"/>
        <v>714</v>
      </c>
      <c r="AN139" s="18">
        <f t="shared" si="82"/>
        <v>0.15871332626369747</v>
      </c>
      <c r="AO139" s="69">
        <v>0</v>
      </c>
      <c r="AP139" s="70" t="str">
        <f t="shared" si="83"/>
        <v/>
      </c>
      <c r="AQ139" s="70">
        <v>0</v>
      </c>
      <c r="AR139" s="71" t="str">
        <f t="shared" si="84"/>
        <v/>
      </c>
      <c r="AS139" s="16" t="str">
        <f t="shared" si="85"/>
        <v/>
      </c>
      <c r="AT139" s="72">
        <v>888</v>
      </c>
      <c r="AU139" s="73">
        <f t="shared" si="86"/>
        <v>799.2</v>
      </c>
      <c r="AV139" s="73">
        <v>234</v>
      </c>
      <c r="AW139" s="74">
        <f t="shared" si="87"/>
        <v>672</v>
      </c>
      <c r="AX139" s="18">
        <f t="shared" si="88"/>
        <v>0.15915915915915921</v>
      </c>
      <c r="AY139" s="69">
        <v>0</v>
      </c>
      <c r="AZ139" s="70" t="str">
        <f t="shared" si="89"/>
        <v/>
      </c>
      <c r="BA139" s="70">
        <v>0</v>
      </c>
      <c r="BB139" s="71" t="str">
        <f t="shared" si="90"/>
        <v/>
      </c>
      <c r="BC139" s="16" t="str">
        <f t="shared" si="91"/>
        <v/>
      </c>
      <c r="BD139" s="72">
        <v>1054</v>
      </c>
      <c r="BE139" s="73">
        <f t="shared" si="92"/>
        <v>948.6</v>
      </c>
      <c r="BF139" s="73">
        <v>108</v>
      </c>
      <c r="BG139" s="74">
        <f t="shared" si="93"/>
        <v>798</v>
      </c>
      <c r="BH139" s="18">
        <f t="shared" si="94"/>
        <v>0.15876027830487036</v>
      </c>
    </row>
    <row r="140" spans="1:60" s="5" customFormat="1" ht="12.75" customHeight="1">
      <c r="A140" s="42" t="s">
        <v>196</v>
      </c>
      <c r="B140" s="39" t="s">
        <v>130</v>
      </c>
      <c r="C140" s="201" t="s">
        <v>369</v>
      </c>
      <c r="D140" s="49">
        <v>0.83</v>
      </c>
      <c r="E140" s="40" t="s">
        <v>449</v>
      </c>
      <c r="F140" s="82">
        <v>1099</v>
      </c>
      <c r="G140" s="82">
        <v>999</v>
      </c>
      <c r="H140" s="133">
        <v>776</v>
      </c>
      <c r="I140" s="133">
        <v>21</v>
      </c>
      <c r="J140" s="95">
        <f t="shared" si="64"/>
        <v>755</v>
      </c>
      <c r="K140" s="69">
        <v>0</v>
      </c>
      <c r="L140" s="70" t="str">
        <f t="shared" si="65"/>
        <v/>
      </c>
      <c r="M140" s="70">
        <v>0</v>
      </c>
      <c r="N140" s="71" t="str">
        <f t="shared" si="66"/>
        <v/>
      </c>
      <c r="O140" s="16" t="str">
        <f t="shared" si="67"/>
        <v/>
      </c>
      <c r="P140" s="72">
        <v>0</v>
      </c>
      <c r="Q140" s="73" t="str">
        <f t="shared" si="68"/>
        <v/>
      </c>
      <c r="R140" s="73">
        <v>0</v>
      </c>
      <c r="S140" s="74" t="str">
        <f t="shared" si="69"/>
        <v/>
      </c>
      <c r="T140" s="18" t="str">
        <f t="shared" si="70"/>
        <v/>
      </c>
      <c r="U140" s="69">
        <v>832</v>
      </c>
      <c r="V140" s="70">
        <f t="shared" si="71"/>
        <v>748.80000000000007</v>
      </c>
      <c r="W140" s="70">
        <v>125</v>
      </c>
      <c r="X140" s="71">
        <f t="shared" si="72"/>
        <v>630</v>
      </c>
      <c r="Y140" s="16">
        <f t="shared" si="73"/>
        <v>0.15865384615384623</v>
      </c>
      <c r="Z140" s="72">
        <v>0</v>
      </c>
      <c r="AA140" s="73" t="str">
        <f t="shared" si="74"/>
        <v/>
      </c>
      <c r="AB140" s="73">
        <v>0</v>
      </c>
      <c r="AC140" s="74" t="str">
        <f t="shared" si="75"/>
        <v/>
      </c>
      <c r="AD140" s="18" t="str">
        <f t="shared" si="76"/>
        <v/>
      </c>
      <c r="AE140" s="69">
        <v>0</v>
      </c>
      <c r="AF140" s="70" t="str">
        <f t="shared" si="77"/>
        <v/>
      </c>
      <c r="AG140" s="70">
        <v>0</v>
      </c>
      <c r="AH140" s="71" t="str">
        <f t="shared" si="78"/>
        <v/>
      </c>
      <c r="AI140" s="16" t="str">
        <f t="shared" si="79"/>
        <v/>
      </c>
      <c r="AJ140" s="72">
        <v>777</v>
      </c>
      <c r="AK140" s="73">
        <f t="shared" si="80"/>
        <v>699.30000000000007</v>
      </c>
      <c r="AL140" s="73">
        <v>167</v>
      </c>
      <c r="AM140" s="74">
        <f t="shared" si="81"/>
        <v>588</v>
      </c>
      <c r="AN140" s="18">
        <f t="shared" si="82"/>
        <v>0.15915915915915924</v>
      </c>
      <c r="AO140" s="69">
        <v>0</v>
      </c>
      <c r="AP140" s="70" t="str">
        <f t="shared" si="83"/>
        <v/>
      </c>
      <c r="AQ140" s="70">
        <v>0</v>
      </c>
      <c r="AR140" s="71" t="str">
        <f t="shared" si="84"/>
        <v/>
      </c>
      <c r="AS140" s="16" t="str">
        <f t="shared" si="85"/>
        <v/>
      </c>
      <c r="AT140" s="72">
        <v>721</v>
      </c>
      <c r="AU140" s="73">
        <f t="shared" si="86"/>
        <v>648.9</v>
      </c>
      <c r="AV140" s="73">
        <v>209</v>
      </c>
      <c r="AW140" s="74">
        <f t="shared" si="87"/>
        <v>546</v>
      </c>
      <c r="AX140" s="18">
        <f t="shared" si="88"/>
        <v>0.15857605177993525</v>
      </c>
      <c r="AY140" s="69">
        <v>0</v>
      </c>
      <c r="AZ140" s="70" t="str">
        <f t="shared" si="89"/>
        <v/>
      </c>
      <c r="BA140" s="70">
        <v>0</v>
      </c>
      <c r="BB140" s="71" t="str">
        <f t="shared" si="90"/>
        <v/>
      </c>
      <c r="BC140" s="16" t="str">
        <f t="shared" si="91"/>
        <v/>
      </c>
      <c r="BD140" s="72">
        <v>888</v>
      </c>
      <c r="BE140" s="73">
        <f t="shared" si="92"/>
        <v>799.2</v>
      </c>
      <c r="BF140" s="73">
        <v>83</v>
      </c>
      <c r="BG140" s="74">
        <f t="shared" si="93"/>
        <v>672</v>
      </c>
      <c r="BH140" s="18">
        <f t="shared" si="94"/>
        <v>0.15915915915915921</v>
      </c>
    </row>
    <row r="141" spans="1:60" s="5" customFormat="1" ht="12.75" customHeight="1">
      <c r="A141" s="45" t="s">
        <v>200</v>
      </c>
      <c r="B141" s="39" t="s">
        <v>130</v>
      </c>
      <c r="C141" s="201" t="s">
        <v>369</v>
      </c>
      <c r="D141" s="49">
        <v>1.1100000000000001</v>
      </c>
      <c r="E141" s="40" t="s">
        <v>450</v>
      </c>
      <c r="F141" s="82">
        <v>1099</v>
      </c>
      <c r="G141" s="82">
        <v>999</v>
      </c>
      <c r="H141" s="133">
        <v>776</v>
      </c>
      <c r="I141" s="133">
        <v>15</v>
      </c>
      <c r="J141" s="95">
        <f t="shared" si="64"/>
        <v>761</v>
      </c>
      <c r="K141" s="69">
        <v>0</v>
      </c>
      <c r="L141" s="70" t="str">
        <f t="shared" si="65"/>
        <v/>
      </c>
      <c r="M141" s="70">
        <v>0</v>
      </c>
      <c r="N141" s="71" t="str">
        <f t="shared" si="66"/>
        <v/>
      </c>
      <c r="O141" s="16" t="str">
        <f t="shared" si="67"/>
        <v/>
      </c>
      <c r="P141" s="72">
        <v>0</v>
      </c>
      <c r="Q141" s="73" t="str">
        <f t="shared" si="68"/>
        <v/>
      </c>
      <c r="R141" s="73">
        <v>0</v>
      </c>
      <c r="S141" s="74" t="str">
        <f t="shared" si="69"/>
        <v/>
      </c>
      <c r="T141" s="18" t="str">
        <f t="shared" si="70"/>
        <v/>
      </c>
      <c r="U141" s="69">
        <v>832</v>
      </c>
      <c r="V141" s="70">
        <f t="shared" si="71"/>
        <v>748.80000000000007</v>
      </c>
      <c r="W141" s="70">
        <v>126</v>
      </c>
      <c r="X141" s="71">
        <f t="shared" si="72"/>
        <v>635</v>
      </c>
      <c r="Y141" s="16">
        <f t="shared" si="73"/>
        <v>0.1519764957264958</v>
      </c>
      <c r="Z141" s="72">
        <v>0</v>
      </c>
      <c r="AA141" s="73" t="str">
        <f t="shared" si="74"/>
        <v/>
      </c>
      <c r="AB141" s="73">
        <v>0</v>
      </c>
      <c r="AC141" s="74" t="str">
        <f t="shared" si="75"/>
        <v/>
      </c>
      <c r="AD141" s="18" t="str">
        <f t="shared" si="76"/>
        <v/>
      </c>
      <c r="AE141" s="69">
        <v>0</v>
      </c>
      <c r="AF141" s="70" t="str">
        <f t="shared" si="77"/>
        <v/>
      </c>
      <c r="AG141" s="70">
        <v>0</v>
      </c>
      <c r="AH141" s="71" t="str">
        <f t="shared" si="78"/>
        <v/>
      </c>
      <c r="AI141" s="16" t="str">
        <f t="shared" si="79"/>
        <v/>
      </c>
      <c r="AJ141" s="72">
        <v>777</v>
      </c>
      <c r="AK141" s="73">
        <f t="shared" si="80"/>
        <v>699.30000000000007</v>
      </c>
      <c r="AL141" s="73">
        <v>168</v>
      </c>
      <c r="AM141" s="74">
        <f t="shared" si="81"/>
        <v>593</v>
      </c>
      <c r="AN141" s="18">
        <f t="shared" si="82"/>
        <v>0.1520091520091521</v>
      </c>
      <c r="AO141" s="69">
        <v>0</v>
      </c>
      <c r="AP141" s="70" t="str">
        <f t="shared" si="83"/>
        <v/>
      </c>
      <c r="AQ141" s="70">
        <v>0</v>
      </c>
      <c r="AR141" s="71" t="str">
        <f t="shared" si="84"/>
        <v/>
      </c>
      <c r="AS141" s="16" t="str">
        <f t="shared" si="85"/>
        <v/>
      </c>
      <c r="AT141" s="72">
        <v>721</v>
      </c>
      <c r="AU141" s="73">
        <f t="shared" si="86"/>
        <v>648.9</v>
      </c>
      <c r="AV141" s="73">
        <v>209</v>
      </c>
      <c r="AW141" s="74">
        <f t="shared" si="87"/>
        <v>552</v>
      </c>
      <c r="AX141" s="18">
        <f t="shared" si="88"/>
        <v>0.14932963476652794</v>
      </c>
      <c r="AY141" s="69">
        <v>0</v>
      </c>
      <c r="AZ141" s="70" t="str">
        <f t="shared" si="89"/>
        <v/>
      </c>
      <c r="BA141" s="70">
        <v>0</v>
      </c>
      <c r="BB141" s="71" t="str">
        <f t="shared" si="90"/>
        <v/>
      </c>
      <c r="BC141" s="16" t="str">
        <f t="shared" si="91"/>
        <v/>
      </c>
      <c r="BD141" s="72">
        <v>888</v>
      </c>
      <c r="BE141" s="73">
        <f t="shared" si="92"/>
        <v>799.2</v>
      </c>
      <c r="BF141" s="73">
        <v>83</v>
      </c>
      <c r="BG141" s="74">
        <f t="shared" si="93"/>
        <v>678</v>
      </c>
      <c r="BH141" s="18">
        <f t="shared" si="94"/>
        <v>0.1516516516516517</v>
      </c>
    </row>
    <row r="142" spans="1:60" s="5" customFormat="1" ht="12.75" customHeight="1">
      <c r="A142" s="45" t="s">
        <v>201</v>
      </c>
      <c r="B142" s="39" t="s">
        <v>130</v>
      </c>
      <c r="C142" s="201" t="s">
        <v>369</v>
      </c>
      <c r="D142" s="49">
        <v>1.1100000000000001</v>
      </c>
      <c r="E142" s="40" t="s">
        <v>451</v>
      </c>
      <c r="F142" s="82">
        <v>1209</v>
      </c>
      <c r="G142" s="82">
        <v>1099</v>
      </c>
      <c r="H142" s="133">
        <v>854</v>
      </c>
      <c r="I142" s="133">
        <v>24</v>
      </c>
      <c r="J142" s="95">
        <f t="shared" si="64"/>
        <v>830</v>
      </c>
      <c r="K142" s="69">
        <v>0</v>
      </c>
      <c r="L142" s="70" t="str">
        <f t="shared" si="65"/>
        <v/>
      </c>
      <c r="M142" s="70">
        <v>0</v>
      </c>
      <c r="N142" s="71" t="str">
        <f t="shared" si="66"/>
        <v/>
      </c>
      <c r="O142" s="16" t="str">
        <f t="shared" si="67"/>
        <v/>
      </c>
      <c r="P142" s="72">
        <v>0</v>
      </c>
      <c r="Q142" s="73" t="str">
        <f t="shared" si="68"/>
        <v/>
      </c>
      <c r="R142" s="73">
        <v>0</v>
      </c>
      <c r="S142" s="74" t="str">
        <f t="shared" si="69"/>
        <v/>
      </c>
      <c r="T142" s="18" t="str">
        <f t="shared" si="70"/>
        <v/>
      </c>
      <c r="U142" s="69">
        <v>943</v>
      </c>
      <c r="V142" s="70">
        <f t="shared" si="71"/>
        <v>848.7</v>
      </c>
      <c r="W142" s="70">
        <v>116</v>
      </c>
      <c r="X142" s="71">
        <f t="shared" si="72"/>
        <v>714</v>
      </c>
      <c r="Y142" s="16">
        <f t="shared" si="73"/>
        <v>0.15871332626369747</v>
      </c>
      <c r="Z142" s="72">
        <v>0</v>
      </c>
      <c r="AA142" s="73" t="str">
        <f t="shared" si="74"/>
        <v/>
      </c>
      <c r="AB142" s="73">
        <v>0</v>
      </c>
      <c r="AC142" s="74" t="str">
        <f t="shared" si="75"/>
        <v/>
      </c>
      <c r="AD142" s="18" t="str">
        <f t="shared" si="76"/>
        <v/>
      </c>
      <c r="AE142" s="69">
        <v>0</v>
      </c>
      <c r="AF142" s="70" t="str">
        <f t="shared" si="77"/>
        <v/>
      </c>
      <c r="AG142" s="70">
        <v>0</v>
      </c>
      <c r="AH142" s="71" t="str">
        <f t="shared" si="78"/>
        <v/>
      </c>
      <c r="AI142" s="16" t="str">
        <f t="shared" si="79"/>
        <v/>
      </c>
      <c r="AJ142" s="72">
        <v>888</v>
      </c>
      <c r="AK142" s="73">
        <f t="shared" si="80"/>
        <v>799.2</v>
      </c>
      <c r="AL142" s="73">
        <v>158</v>
      </c>
      <c r="AM142" s="74">
        <f t="shared" si="81"/>
        <v>672</v>
      </c>
      <c r="AN142" s="18">
        <f t="shared" si="82"/>
        <v>0.15915915915915921</v>
      </c>
      <c r="AO142" s="69">
        <v>0</v>
      </c>
      <c r="AP142" s="70" t="str">
        <f t="shared" si="83"/>
        <v/>
      </c>
      <c r="AQ142" s="70">
        <v>0</v>
      </c>
      <c r="AR142" s="71" t="str">
        <f t="shared" si="84"/>
        <v/>
      </c>
      <c r="AS142" s="16" t="str">
        <f t="shared" si="85"/>
        <v/>
      </c>
      <c r="AT142" s="72">
        <v>832</v>
      </c>
      <c r="AU142" s="73">
        <f t="shared" si="86"/>
        <v>748.80000000000007</v>
      </c>
      <c r="AV142" s="73">
        <v>200</v>
      </c>
      <c r="AW142" s="74">
        <f t="shared" si="87"/>
        <v>630</v>
      </c>
      <c r="AX142" s="18">
        <f t="shared" si="88"/>
        <v>0.15865384615384623</v>
      </c>
      <c r="AY142" s="69">
        <v>0</v>
      </c>
      <c r="AZ142" s="70" t="str">
        <f t="shared" si="89"/>
        <v/>
      </c>
      <c r="BA142" s="70">
        <v>0</v>
      </c>
      <c r="BB142" s="71" t="str">
        <f t="shared" si="90"/>
        <v/>
      </c>
      <c r="BC142" s="16" t="str">
        <f t="shared" si="91"/>
        <v/>
      </c>
      <c r="BD142" s="72">
        <v>999</v>
      </c>
      <c r="BE142" s="73">
        <f t="shared" si="92"/>
        <v>899.1</v>
      </c>
      <c r="BF142" s="73">
        <v>74</v>
      </c>
      <c r="BG142" s="74">
        <f t="shared" si="93"/>
        <v>756</v>
      </c>
      <c r="BH142" s="18">
        <f t="shared" si="94"/>
        <v>0.15915915915915918</v>
      </c>
    </row>
    <row r="143" spans="1:60" s="5" customFormat="1" ht="12.75" customHeight="1">
      <c r="A143" s="142" t="s">
        <v>262</v>
      </c>
      <c r="B143" s="39" t="s">
        <v>130</v>
      </c>
      <c r="C143" s="201" t="s">
        <v>369</v>
      </c>
      <c r="D143" s="49">
        <v>0.83</v>
      </c>
      <c r="E143" s="40" t="s">
        <v>452</v>
      </c>
      <c r="F143" s="82">
        <v>1319</v>
      </c>
      <c r="G143" s="82">
        <v>1199</v>
      </c>
      <c r="H143" s="133">
        <v>932</v>
      </c>
      <c r="I143" s="133">
        <v>31</v>
      </c>
      <c r="J143" s="95">
        <f t="shared" si="64"/>
        <v>901</v>
      </c>
      <c r="K143" s="69">
        <v>0</v>
      </c>
      <c r="L143" s="70" t="str">
        <f t="shared" si="65"/>
        <v/>
      </c>
      <c r="M143" s="70">
        <v>0</v>
      </c>
      <c r="N143" s="71" t="str">
        <f t="shared" si="66"/>
        <v/>
      </c>
      <c r="O143" s="16" t="str">
        <f t="shared" si="67"/>
        <v/>
      </c>
      <c r="P143" s="72">
        <v>0</v>
      </c>
      <c r="Q143" s="73" t="str">
        <f t="shared" si="68"/>
        <v/>
      </c>
      <c r="R143" s="73">
        <v>0</v>
      </c>
      <c r="S143" s="74" t="str">
        <f t="shared" si="69"/>
        <v/>
      </c>
      <c r="T143" s="18" t="str">
        <f t="shared" si="70"/>
        <v/>
      </c>
      <c r="U143" s="69">
        <v>999</v>
      </c>
      <c r="V143" s="70">
        <f t="shared" si="71"/>
        <v>899.1</v>
      </c>
      <c r="W143" s="70">
        <v>149</v>
      </c>
      <c r="X143" s="71">
        <f t="shared" si="72"/>
        <v>752</v>
      </c>
      <c r="Y143" s="16">
        <f t="shared" si="73"/>
        <v>0.16360805249694141</v>
      </c>
      <c r="Z143" s="72">
        <v>0</v>
      </c>
      <c r="AA143" s="73" t="str">
        <f t="shared" si="74"/>
        <v/>
      </c>
      <c r="AB143" s="73">
        <v>0</v>
      </c>
      <c r="AC143" s="74" t="str">
        <f t="shared" si="75"/>
        <v/>
      </c>
      <c r="AD143" s="18" t="str">
        <f t="shared" si="76"/>
        <v/>
      </c>
      <c r="AE143" s="69">
        <v>0</v>
      </c>
      <c r="AF143" s="70" t="str">
        <f t="shared" si="77"/>
        <v/>
      </c>
      <c r="AG143" s="70">
        <v>0</v>
      </c>
      <c r="AH143" s="71" t="str">
        <f t="shared" si="78"/>
        <v/>
      </c>
      <c r="AI143" s="16" t="str">
        <f t="shared" si="79"/>
        <v/>
      </c>
      <c r="AJ143" s="72">
        <v>943</v>
      </c>
      <c r="AK143" s="73">
        <f t="shared" si="80"/>
        <v>848.7</v>
      </c>
      <c r="AL143" s="73">
        <v>191</v>
      </c>
      <c r="AM143" s="74">
        <f t="shared" si="81"/>
        <v>710</v>
      </c>
      <c r="AN143" s="18">
        <f t="shared" si="82"/>
        <v>0.16342641687286444</v>
      </c>
      <c r="AO143" s="69">
        <v>0</v>
      </c>
      <c r="AP143" s="70" t="str">
        <f t="shared" si="83"/>
        <v/>
      </c>
      <c r="AQ143" s="70">
        <v>0</v>
      </c>
      <c r="AR143" s="71" t="str">
        <f t="shared" si="84"/>
        <v/>
      </c>
      <c r="AS143" s="16" t="str">
        <f t="shared" si="85"/>
        <v/>
      </c>
      <c r="AT143" s="72">
        <v>888</v>
      </c>
      <c r="AU143" s="73">
        <f t="shared" si="86"/>
        <v>799.2</v>
      </c>
      <c r="AV143" s="73">
        <v>228</v>
      </c>
      <c r="AW143" s="74">
        <f t="shared" si="87"/>
        <v>673</v>
      </c>
      <c r="AX143" s="18">
        <f t="shared" si="88"/>
        <v>0.15790790790790796</v>
      </c>
      <c r="AY143" s="69">
        <v>0</v>
      </c>
      <c r="AZ143" s="70" t="str">
        <f t="shared" si="89"/>
        <v/>
      </c>
      <c r="BA143" s="70">
        <v>0</v>
      </c>
      <c r="BB143" s="71" t="str">
        <f t="shared" si="90"/>
        <v/>
      </c>
      <c r="BC143" s="16" t="str">
        <f t="shared" si="91"/>
        <v/>
      </c>
      <c r="BD143" s="72">
        <v>999</v>
      </c>
      <c r="BE143" s="73">
        <f t="shared" si="92"/>
        <v>899.1</v>
      </c>
      <c r="BF143" s="73">
        <v>149</v>
      </c>
      <c r="BG143" s="74">
        <f t="shared" si="93"/>
        <v>752</v>
      </c>
      <c r="BH143" s="18">
        <f t="shared" si="94"/>
        <v>0.16360805249694141</v>
      </c>
    </row>
    <row r="144" spans="1:60" s="5" customFormat="1" ht="12.75" customHeight="1">
      <c r="A144" s="45" t="s">
        <v>263</v>
      </c>
      <c r="B144" s="39" t="s">
        <v>130</v>
      </c>
      <c r="C144" s="201" t="s">
        <v>369</v>
      </c>
      <c r="D144" s="49">
        <v>1.1100000000000001</v>
      </c>
      <c r="E144" s="40" t="s">
        <v>450</v>
      </c>
      <c r="F144" s="82">
        <v>1319</v>
      </c>
      <c r="G144" s="82">
        <v>1199</v>
      </c>
      <c r="H144" s="133">
        <v>932</v>
      </c>
      <c r="I144" s="133">
        <v>26</v>
      </c>
      <c r="J144" s="95">
        <f t="shared" si="64"/>
        <v>906</v>
      </c>
      <c r="K144" s="69">
        <v>0</v>
      </c>
      <c r="L144" s="70" t="str">
        <f t="shared" si="65"/>
        <v/>
      </c>
      <c r="M144" s="70">
        <v>0</v>
      </c>
      <c r="N144" s="71" t="str">
        <f t="shared" si="66"/>
        <v/>
      </c>
      <c r="O144" s="16" t="str">
        <f t="shared" si="67"/>
        <v/>
      </c>
      <c r="P144" s="72">
        <v>0</v>
      </c>
      <c r="Q144" s="73" t="str">
        <f t="shared" si="68"/>
        <v/>
      </c>
      <c r="R144" s="73">
        <v>0</v>
      </c>
      <c r="S144" s="74" t="str">
        <f t="shared" si="69"/>
        <v/>
      </c>
      <c r="T144" s="18" t="str">
        <f t="shared" si="70"/>
        <v/>
      </c>
      <c r="U144" s="69">
        <v>999</v>
      </c>
      <c r="V144" s="70">
        <f t="shared" si="71"/>
        <v>899.1</v>
      </c>
      <c r="W144" s="70">
        <v>150</v>
      </c>
      <c r="X144" s="71">
        <f t="shared" si="72"/>
        <v>756</v>
      </c>
      <c r="Y144" s="16">
        <f t="shared" si="73"/>
        <v>0.15915915915915918</v>
      </c>
      <c r="Z144" s="72">
        <v>0</v>
      </c>
      <c r="AA144" s="73" t="str">
        <f t="shared" si="74"/>
        <v/>
      </c>
      <c r="AB144" s="73">
        <v>0</v>
      </c>
      <c r="AC144" s="74" t="str">
        <f t="shared" si="75"/>
        <v/>
      </c>
      <c r="AD144" s="18" t="str">
        <f t="shared" si="76"/>
        <v/>
      </c>
      <c r="AE144" s="69">
        <v>0</v>
      </c>
      <c r="AF144" s="70" t="str">
        <f t="shared" si="77"/>
        <v/>
      </c>
      <c r="AG144" s="70">
        <v>0</v>
      </c>
      <c r="AH144" s="71" t="str">
        <f t="shared" si="78"/>
        <v/>
      </c>
      <c r="AI144" s="16" t="str">
        <f t="shared" si="79"/>
        <v/>
      </c>
      <c r="AJ144" s="72">
        <v>943</v>
      </c>
      <c r="AK144" s="73">
        <f t="shared" si="80"/>
        <v>848.7</v>
      </c>
      <c r="AL144" s="73">
        <v>192</v>
      </c>
      <c r="AM144" s="74">
        <f t="shared" si="81"/>
        <v>714</v>
      </c>
      <c r="AN144" s="18">
        <f t="shared" si="82"/>
        <v>0.15871332626369747</v>
      </c>
      <c r="AO144" s="69">
        <v>0</v>
      </c>
      <c r="AP144" s="70" t="str">
        <f t="shared" si="83"/>
        <v/>
      </c>
      <c r="AQ144" s="70">
        <v>0</v>
      </c>
      <c r="AR144" s="71" t="str">
        <f t="shared" si="84"/>
        <v/>
      </c>
      <c r="AS144" s="16" t="str">
        <f t="shared" si="85"/>
        <v/>
      </c>
      <c r="AT144" s="72">
        <v>888</v>
      </c>
      <c r="AU144" s="73">
        <f t="shared" si="86"/>
        <v>799.2</v>
      </c>
      <c r="AV144" s="73">
        <v>228</v>
      </c>
      <c r="AW144" s="74">
        <f t="shared" si="87"/>
        <v>678</v>
      </c>
      <c r="AX144" s="18">
        <f t="shared" si="88"/>
        <v>0.1516516516516517</v>
      </c>
      <c r="AY144" s="69">
        <v>0</v>
      </c>
      <c r="AZ144" s="70" t="str">
        <f t="shared" si="89"/>
        <v/>
      </c>
      <c r="BA144" s="70">
        <v>0</v>
      </c>
      <c r="BB144" s="71" t="str">
        <f t="shared" si="90"/>
        <v/>
      </c>
      <c r="BC144" s="16" t="str">
        <f t="shared" si="91"/>
        <v/>
      </c>
      <c r="BD144" s="72">
        <v>999</v>
      </c>
      <c r="BE144" s="73">
        <f t="shared" si="92"/>
        <v>899.1</v>
      </c>
      <c r="BF144" s="73">
        <v>150</v>
      </c>
      <c r="BG144" s="74">
        <f t="shared" si="93"/>
        <v>756</v>
      </c>
      <c r="BH144" s="18">
        <f t="shared" si="94"/>
        <v>0.15915915915915918</v>
      </c>
    </row>
    <row r="145" spans="1:60" s="5" customFormat="1" ht="12.75" customHeight="1">
      <c r="A145" s="45" t="s">
        <v>264</v>
      </c>
      <c r="B145" s="39" t="s">
        <v>130</v>
      </c>
      <c r="C145" s="201" t="s">
        <v>369</v>
      </c>
      <c r="D145" s="49">
        <v>1.1100000000000001</v>
      </c>
      <c r="E145" s="40" t="s">
        <v>451</v>
      </c>
      <c r="F145" s="82">
        <v>1429</v>
      </c>
      <c r="G145" s="82">
        <v>1299</v>
      </c>
      <c r="H145" s="133">
        <v>1009</v>
      </c>
      <c r="I145" s="133">
        <v>33</v>
      </c>
      <c r="J145" s="95">
        <f t="shared" si="64"/>
        <v>976</v>
      </c>
      <c r="K145" s="69">
        <v>0</v>
      </c>
      <c r="L145" s="70" t="str">
        <f t="shared" si="65"/>
        <v/>
      </c>
      <c r="M145" s="70">
        <v>0</v>
      </c>
      <c r="N145" s="71" t="str">
        <f t="shared" si="66"/>
        <v/>
      </c>
      <c r="O145" s="16" t="str">
        <f t="shared" si="67"/>
        <v/>
      </c>
      <c r="P145" s="72">
        <v>0</v>
      </c>
      <c r="Q145" s="73" t="str">
        <f t="shared" si="68"/>
        <v/>
      </c>
      <c r="R145" s="73">
        <v>0</v>
      </c>
      <c r="S145" s="74" t="str">
        <f t="shared" si="69"/>
        <v/>
      </c>
      <c r="T145" s="18" t="str">
        <f t="shared" si="70"/>
        <v/>
      </c>
      <c r="U145" s="69">
        <v>1110</v>
      </c>
      <c r="V145" s="70">
        <f t="shared" si="71"/>
        <v>999</v>
      </c>
      <c r="W145" s="70">
        <v>140</v>
      </c>
      <c r="X145" s="71">
        <f t="shared" si="72"/>
        <v>836</v>
      </c>
      <c r="Y145" s="16">
        <f t="shared" si="73"/>
        <v>0.16316316316316315</v>
      </c>
      <c r="Z145" s="72">
        <v>0</v>
      </c>
      <c r="AA145" s="73" t="str">
        <f t="shared" si="74"/>
        <v/>
      </c>
      <c r="AB145" s="73">
        <v>0</v>
      </c>
      <c r="AC145" s="74" t="str">
        <f t="shared" si="75"/>
        <v/>
      </c>
      <c r="AD145" s="18" t="str">
        <f t="shared" si="76"/>
        <v/>
      </c>
      <c r="AE145" s="69">
        <v>0</v>
      </c>
      <c r="AF145" s="70" t="str">
        <f t="shared" si="77"/>
        <v/>
      </c>
      <c r="AG145" s="70">
        <v>0</v>
      </c>
      <c r="AH145" s="71" t="str">
        <f t="shared" si="78"/>
        <v/>
      </c>
      <c r="AI145" s="16" t="str">
        <f t="shared" si="79"/>
        <v/>
      </c>
      <c r="AJ145" s="72">
        <v>1054</v>
      </c>
      <c r="AK145" s="73">
        <f t="shared" si="80"/>
        <v>948.6</v>
      </c>
      <c r="AL145" s="73">
        <v>183</v>
      </c>
      <c r="AM145" s="74">
        <f t="shared" si="81"/>
        <v>793</v>
      </c>
      <c r="AN145" s="18">
        <f t="shared" si="82"/>
        <v>0.16403120387940123</v>
      </c>
      <c r="AO145" s="69">
        <v>0</v>
      </c>
      <c r="AP145" s="70" t="str">
        <f t="shared" si="83"/>
        <v/>
      </c>
      <c r="AQ145" s="70">
        <v>0</v>
      </c>
      <c r="AR145" s="71" t="str">
        <f t="shared" si="84"/>
        <v/>
      </c>
      <c r="AS145" s="16" t="str">
        <f t="shared" si="85"/>
        <v/>
      </c>
      <c r="AT145" s="72">
        <v>999</v>
      </c>
      <c r="AU145" s="73">
        <f t="shared" si="86"/>
        <v>899.1</v>
      </c>
      <c r="AV145" s="73">
        <v>218</v>
      </c>
      <c r="AW145" s="74">
        <f t="shared" si="87"/>
        <v>758</v>
      </c>
      <c r="AX145" s="18">
        <f t="shared" si="88"/>
        <v>0.15693471249026808</v>
      </c>
      <c r="AY145" s="69">
        <v>0</v>
      </c>
      <c r="AZ145" s="70" t="str">
        <f t="shared" si="89"/>
        <v/>
      </c>
      <c r="BA145" s="70">
        <v>0</v>
      </c>
      <c r="BB145" s="71" t="str">
        <f t="shared" si="90"/>
        <v/>
      </c>
      <c r="BC145" s="16" t="str">
        <f t="shared" si="91"/>
        <v/>
      </c>
      <c r="BD145" s="72">
        <v>1110</v>
      </c>
      <c r="BE145" s="73">
        <f t="shared" si="92"/>
        <v>999</v>
      </c>
      <c r="BF145" s="73">
        <v>140</v>
      </c>
      <c r="BG145" s="74">
        <f t="shared" si="93"/>
        <v>836</v>
      </c>
      <c r="BH145" s="18">
        <f t="shared" si="94"/>
        <v>0.16316316316316315</v>
      </c>
    </row>
    <row r="146" spans="1:60" s="5" customFormat="1" ht="12.75" customHeight="1">
      <c r="A146" s="142" t="s">
        <v>213</v>
      </c>
      <c r="B146" s="39" t="s">
        <v>130</v>
      </c>
      <c r="C146" s="201" t="s">
        <v>369</v>
      </c>
      <c r="D146" s="49">
        <v>0.83</v>
      </c>
      <c r="E146" s="40" t="s">
        <v>452</v>
      </c>
      <c r="F146" s="82">
        <v>1209</v>
      </c>
      <c r="G146" s="82">
        <v>1099</v>
      </c>
      <c r="H146" s="133">
        <v>854</v>
      </c>
      <c r="I146" s="133">
        <v>28</v>
      </c>
      <c r="J146" s="95">
        <f t="shared" si="64"/>
        <v>826</v>
      </c>
      <c r="K146" s="69">
        <v>0</v>
      </c>
      <c r="L146" s="70" t="str">
        <f t="shared" si="65"/>
        <v/>
      </c>
      <c r="M146" s="70">
        <v>0</v>
      </c>
      <c r="N146" s="71" t="str">
        <f t="shared" si="66"/>
        <v/>
      </c>
      <c r="O146" s="16" t="str">
        <f t="shared" si="67"/>
        <v/>
      </c>
      <c r="P146" s="72">
        <v>0</v>
      </c>
      <c r="Q146" s="73" t="str">
        <f t="shared" si="68"/>
        <v/>
      </c>
      <c r="R146" s="73">
        <v>0</v>
      </c>
      <c r="S146" s="74" t="str">
        <f t="shared" si="69"/>
        <v/>
      </c>
      <c r="T146" s="18" t="str">
        <f t="shared" si="70"/>
        <v/>
      </c>
      <c r="U146" s="69">
        <v>943</v>
      </c>
      <c r="V146" s="70">
        <f t="shared" si="71"/>
        <v>848.7</v>
      </c>
      <c r="W146" s="70">
        <v>116</v>
      </c>
      <c r="X146" s="71">
        <f t="shared" si="72"/>
        <v>710</v>
      </c>
      <c r="Y146" s="16">
        <f t="shared" si="73"/>
        <v>0.16342641687286444</v>
      </c>
      <c r="Z146" s="72">
        <v>0</v>
      </c>
      <c r="AA146" s="73" t="str">
        <f t="shared" si="74"/>
        <v/>
      </c>
      <c r="AB146" s="73">
        <v>0</v>
      </c>
      <c r="AC146" s="74" t="str">
        <f t="shared" si="75"/>
        <v/>
      </c>
      <c r="AD146" s="18" t="str">
        <f t="shared" si="76"/>
        <v/>
      </c>
      <c r="AE146" s="69">
        <v>0</v>
      </c>
      <c r="AF146" s="70" t="str">
        <f t="shared" si="77"/>
        <v/>
      </c>
      <c r="AG146" s="70">
        <v>0</v>
      </c>
      <c r="AH146" s="71" t="str">
        <f t="shared" si="78"/>
        <v/>
      </c>
      <c r="AI146" s="16" t="str">
        <f t="shared" si="79"/>
        <v/>
      </c>
      <c r="AJ146" s="72">
        <v>888</v>
      </c>
      <c r="AK146" s="73">
        <f t="shared" si="80"/>
        <v>799.2</v>
      </c>
      <c r="AL146" s="73">
        <v>157</v>
      </c>
      <c r="AM146" s="74">
        <f t="shared" si="81"/>
        <v>669</v>
      </c>
      <c r="AN146" s="18">
        <f t="shared" si="82"/>
        <v>0.16291291291291296</v>
      </c>
      <c r="AO146" s="69">
        <v>0</v>
      </c>
      <c r="AP146" s="70" t="str">
        <f t="shared" si="83"/>
        <v/>
      </c>
      <c r="AQ146" s="70">
        <v>0</v>
      </c>
      <c r="AR146" s="71" t="str">
        <f t="shared" si="84"/>
        <v/>
      </c>
      <c r="AS146" s="16" t="str">
        <f t="shared" si="85"/>
        <v/>
      </c>
      <c r="AT146" s="72">
        <v>832</v>
      </c>
      <c r="AU146" s="73">
        <f t="shared" si="86"/>
        <v>748.80000000000007</v>
      </c>
      <c r="AV146" s="73">
        <v>194</v>
      </c>
      <c r="AW146" s="74">
        <f t="shared" si="87"/>
        <v>632</v>
      </c>
      <c r="AX146" s="18">
        <f t="shared" si="88"/>
        <v>0.15598290598290607</v>
      </c>
      <c r="AY146" s="69">
        <v>0</v>
      </c>
      <c r="AZ146" s="70" t="str">
        <f t="shared" si="89"/>
        <v/>
      </c>
      <c r="BA146" s="70">
        <v>0</v>
      </c>
      <c r="BB146" s="71" t="str">
        <f t="shared" si="90"/>
        <v/>
      </c>
      <c r="BC146" s="16" t="str">
        <f t="shared" si="91"/>
        <v/>
      </c>
      <c r="BD146" s="72">
        <v>943</v>
      </c>
      <c r="BE146" s="73">
        <f t="shared" si="92"/>
        <v>848.7</v>
      </c>
      <c r="BF146" s="73">
        <v>115</v>
      </c>
      <c r="BG146" s="74">
        <f t="shared" si="93"/>
        <v>711</v>
      </c>
      <c r="BH146" s="18">
        <f t="shared" si="94"/>
        <v>0.16224814422057268</v>
      </c>
    </row>
    <row r="147" spans="1:60" s="5" customFormat="1" ht="12.75" customHeight="1">
      <c r="A147" s="45" t="s">
        <v>214</v>
      </c>
      <c r="B147" s="39" t="s">
        <v>130</v>
      </c>
      <c r="C147" s="201" t="s">
        <v>369</v>
      </c>
      <c r="D147" s="49">
        <v>1.1100000000000001</v>
      </c>
      <c r="E147" s="40" t="s">
        <v>450</v>
      </c>
      <c r="F147" s="82">
        <v>1209</v>
      </c>
      <c r="G147" s="82">
        <v>1099</v>
      </c>
      <c r="H147" s="133">
        <v>854</v>
      </c>
      <c r="I147" s="133">
        <v>24</v>
      </c>
      <c r="J147" s="95">
        <f t="shared" si="64"/>
        <v>830</v>
      </c>
      <c r="K147" s="69">
        <v>0</v>
      </c>
      <c r="L147" s="70" t="str">
        <f t="shared" si="65"/>
        <v/>
      </c>
      <c r="M147" s="70">
        <v>0</v>
      </c>
      <c r="N147" s="71" t="str">
        <f t="shared" si="66"/>
        <v/>
      </c>
      <c r="O147" s="16" t="str">
        <f t="shared" si="67"/>
        <v/>
      </c>
      <c r="P147" s="72">
        <v>0</v>
      </c>
      <c r="Q147" s="73" t="str">
        <f t="shared" si="68"/>
        <v/>
      </c>
      <c r="R147" s="73">
        <v>0</v>
      </c>
      <c r="S147" s="74" t="str">
        <f t="shared" si="69"/>
        <v/>
      </c>
      <c r="T147" s="18" t="str">
        <f t="shared" si="70"/>
        <v/>
      </c>
      <c r="U147" s="69">
        <v>943</v>
      </c>
      <c r="V147" s="70">
        <f t="shared" si="71"/>
        <v>848.7</v>
      </c>
      <c r="W147" s="70">
        <v>116</v>
      </c>
      <c r="X147" s="71">
        <f t="shared" si="72"/>
        <v>714</v>
      </c>
      <c r="Y147" s="16">
        <f t="shared" si="73"/>
        <v>0.15871332626369747</v>
      </c>
      <c r="Z147" s="72">
        <v>0</v>
      </c>
      <c r="AA147" s="73" t="str">
        <f t="shared" si="74"/>
        <v/>
      </c>
      <c r="AB147" s="73">
        <v>0</v>
      </c>
      <c r="AC147" s="74" t="str">
        <f t="shared" si="75"/>
        <v/>
      </c>
      <c r="AD147" s="18" t="str">
        <f t="shared" si="76"/>
        <v/>
      </c>
      <c r="AE147" s="69">
        <v>0</v>
      </c>
      <c r="AF147" s="70" t="str">
        <f t="shared" si="77"/>
        <v/>
      </c>
      <c r="AG147" s="70">
        <v>0</v>
      </c>
      <c r="AH147" s="71" t="str">
        <f t="shared" si="78"/>
        <v/>
      </c>
      <c r="AI147" s="16" t="str">
        <f t="shared" si="79"/>
        <v/>
      </c>
      <c r="AJ147" s="72">
        <v>888</v>
      </c>
      <c r="AK147" s="73">
        <f t="shared" si="80"/>
        <v>799.2</v>
      </c>
      <c r="AL147" s="73">
        <v>158</v>
      </c>
      <c r="AM147" s="74">
        <f t="shared" si="81"/>
        <v>672</v>
      </c>
      <c r="AN147" s="18">
        <f t="shared" si="82"/>
        <v>0.15915915915915921</v>
      </c>
      <c r="AO147" s="69">
        <v>0</v>
      </c>
      <c r="AP147" s="70" t="str">
        <f t="shared" si="83"/>
        <v/>
      </c>
      <c r="AQ147" s="70">
        <v>0</v>
      </c>
      <c r="AR147" s="71" t="str">
        <f t="shared" si="84"/>
        <v/>
      </c>
      <c r="AS147" s="16" t="str">
        <f t="shared" si="85"/>
        <v/>
      </c>
      <c r="AT147" s="72">
        <v>832</v>
      </c>
      <c r="AU147" s="73">
        <f t="shared" si="86"/>
        <v>748.80000000000007</v>
      </c>
      <c r="AV147" s="73">
        <v>194</v>
      </c>
      <c r="AW147" s="74">
        <f t="shared" si="87"/>
        <v>636</v>
      </c>
      <c r="AX147" s="18">
        <f t="shared" si="88"/>
        <v>0.15064102564102572</v>
      </c>
      <c r="AY147" s="69">
        <v>0</v>
      </c>
      <c r="AZ147" s="70" t="str">
        <f t="shared" si="89"/>
        <v/>
      </c>
      <c r="BA147" s="70">
        <v>0</v>
      </c>
      <c r="BB147" s="71" t="str">
        <f t="shared" si="90"/>
        <v/>
      </c>
      <c r="BC147" s="16" t="str">
        <f t="shared" si="91"/>
        <v/>
      </c>
      <c r="BD147" s="72">
        <v>943</v>
      </c>
      <c r="BE147" s="73">
        <f t="shared" si="92"/>
        <v>848.7</v>
      </c>
      <c r="BF147" s="73">
        <v>116</v>
      </c>
      <c r="BG147" s="74">
        <f t="shared" si="93"/>
        <v>714</v>
      </c>
      <c r="BH147" s="18">
        <f t="shared" si="94"/>
        <v>0.15871332626369747</v>
      </c>
    </row>
    <row r="148" spans="1:60" s="5" customFormat="1" ht="12.75" customHeight="1">
      <c r="A148" s="45" t="s">
        <v>215</v>
      </c>
      <c r="B148" s="39" t="s">
        <v>130</v>
      </c>
      <c r="C148" s="201" t="s">
        <v>369</v>
      </c>
      <c r="D148" s="49">
        <v>1.1100000000000001</v>
      </c>
      <c r="E148" s="40" t="s">
        <v>451</v>
      </c>
      <c r="F148" s="82">
        <v>1319</v>
      </c>
      <c r="G148" s="82">
        <v>1199</v>
      </c>
      <c r="H148" s="133">
        <v>932</v>
      </c>
      <c r="I148" s="133">
        <v>31</v>
      </c>
      <c r="J148" s="95">
        <f t="shared" si="64"/>
        <v>901</v>
      </c>
      <c r="K148" s="69">
        <v>0</v>
      </c>
      <c r="L148" s="70" t="str">
        <f t="shared" si="65"/>
        <v/>
      </c>
      <c r="M148" s="70">
        <v>0</v>
      </c>
      <c r="N148" s="71" t="str">
        <f t="shared" si="66"/>
        <v/>
      </c>
      <c r="O148" s="16" t="str">
        <f t="shared" si="67"/>
        <v/>
      </c>
      <c r="P148" s="72">
        <v>0</v>
      </c>
      <c r="Q148" s="73" t="str">
        <f t="shared" si="68"/>
        <v/>
      </c>
      <c r="R148" s="73">
        <v>0</v>
      </c>
      <c r="S148" s="74" t="str">
        <f t="shared" si="69"/>
        <v/>
      </c>
      <c r="T148" s="18" t="str">
        <f t="shared" si="70"/>
        <v/>
      </c>
      <c r="U148" s="69">
        <v>1054</v>
      </c>
      <c r="V148" s="70">
        <f t="shared" si="71"/>
        <v>948.6</v>
      </c>
      <c r="W148" s="70">
        <v>107</v>
      </c>
      <c r="X148" s="71">
        <f t="shared" si="72"/>
        <v>794</v>
      </c>
      <c r="Y148" s="16">
        <f t="shared" si="73"/>
        <v>0.16297701876449505</v>
      </c>
      <c r="Z148" s="72">
        <v>0</v>
      </c>
      <c r="AA148" s="73" t="str">
        <f t="shared" si="74"/>
        <v/>
      </c>
      <c r="AB148" s="73">
        <v>0</v>
      </c>
      <c r="AC148" s="74" t="str">
        <f t="shared" si="75"/>
        <v/>
      </c>
      <c r="AD148" s="18" t="str">
        <f t="shared" si="76"/>
        <v/>
      </c>
      <c r="AE148" s="69">
        <v>0</v>
      </c>
      <c r="AF148" s="70" t="str">
        <f t="shared" si="77"/>
        <v/>
      </c>
      <c r="AG148" s="70">
        <v>0</v>
      </c>
      <c r="AH148" s="71" t="str">
        <f t="shared" si="78"/>
        <v/>
      </c>
      <c r="AI148" s="16" t="str">
        <f t="shared" si="79"/>
        <v/>
      </c>
      <c r="AJ148" s="72">
        <v>999</v>
      </c>
      <c r="AK148" s="73">
        <f t="shared" si="80"/>
        <v>899.1</v>
      </c>
      <c r="AL148" s="73">
        <v>149</v>
      </c>
      <c r="AM148" s="74">
        <f t="shared" si="81"/>
        <v>752</v>
      </c>
      <c r="AN148" s="18">
        <f t="shared" si="82"/>
        <v>0.16360805249694141</v>
      </c>
      <c r="AO148" s="69">
        <v>0</v>
      </c>
      <c r="AP148" s="70" t="str">
        <f t="shared" si="83"/>
        <v/>
      </c>
      <c r="AQ148" s="70">
        <v>0</v>
      </c>
      <c r="AR148" s="71" t="str">
        <f t="shared" si="84"/>
        <v/>
      </c>
      <c r="AS148" s="16" t="str">
        <f t="shared" si="85"/>
        <v/>
      </c>
      <c r="AT148" s="72">
        <v>943</v>
      </c>
      <c r="AU148" s="73">
        <f t="shared" si="86"/>
        <v>848.7</v>
      </c>
      <c r="AV148" s="73">
        <v>186</v>
      </c>
      <c r="AW148" s="74">
        <f t="shared" si="87"/>
        <v>715</v>
      </c>
      <c r="AX148" s="18">
        <f t="shared" si="88"/>
        <v>0.15753505361140571</v>
      </c>
      <c r="AY148" s="69">
        <v>0</v>
      </c>
      <c r="AZ148" s="70" t="str">
        <f t="shared" si="89"/>
        <v/>
      </c>
      <c r="BA148" s="70">
        <v>0</v>
      </c>
      <c r="BB148" s="71" t="str">
        <f t="shared" si="90"/>
        <v/>
      </c>
      <c r="BC148" s="16" t="str">
        <f t="shared" si="91"/>
        <v/>
      </c>
      <c r="BD148" s="72">
        <v>1054</v>
      </c>
      <c r="BE148" s="73">
        <f t="shared" si="92"/>
        <v>948.6</v>
      </c>
      <c r="BF148" s="73">
        <v>107</v>
      </c>
      <c r="BG148" s="74">
        <f t="shared" si="93"/>
        <v>794</v>
      </c>
      <c r="BH148" s="18">
        <f t="shared" si="94"/>
        <v>0.16297701876449505</v>
      </c>
    </row>
    <row r="149" spans="1:60" s="5" customFormat="1" ht="12.75" customHeight="1">
      <c r="A149" s="142" t="s">
        <v>317</v>
      </c>
      <c r="B149" s="39" t="s">
        <v>130</v>
      </c>
      <c r="C149" s="4" t="s">
        <v>533</v>
      </c>
      <c r="D149" s="49">
        <v>0.83</v>
      </c>
      <c r="E149" s="40" t="s">
        <v>453</v>
      </c>
      <c r="F149" s="82">
        <v>1649</v>
      </c>
      <c r="G149" s="82">
        <v>1499</v>
      </c>
      <c r="H149" s="133">
        <v>1179</v>
      </c>
      <c r="I149" s="133">
        <v>0</v>
      </c>
      <c r="J149" s="95">
        <f t="shared" si="64"/>
        <v>1179</v>
      </c>
      <c r="K149" s="69">
        <v>0</v>
      </c>
      <c r="L149" s="70" t="str">
        <f t="shared" si="65"/>
        <v/>
      </c>
      <c r="M149" s="70">
        <v>0</v>
      </c>
      <c r="N149" s="71" t="str">
        <f t="shared" si="66"/>
        <v/>
      </c>
      <c r="O149" s="16" t="str">
        <f t="shared" si="67"/>
        <v/>
      </c>
      <c r="P149" s="72">
        <v>0</v>
      </c>
      <c r="Q149" s="73" t="str">
        <f t="shared" si="68"/>
        <v/>
      </c>
      <c r="R149" s="73">
        <v>0</v>
      </c>
      <c r="S149" s="74" t="str">
        <f t="shared" si="69"/>
        <v/>
      </c>
      <c r="T149" s="18" t="str">
        <f t="shared" si="70"/>
        <v/>
      </c>
      <c r="U149" s="69">
        <v>0</v>
      </c>
      <c r="V149" s="70" t="str">
        <f t="shared" si="71"/>
        <v/>
      </c>
      <c r="W149" s="70">
        <v>0</v>
      </c>
      <c r="X149" s="71" t="str">
        <f t="shared" si="72"/>
        <v/>
      </c>
      <c r="Y149" s="16" t="str">
        <f t="shared" si="73"/>
        <v/>
      </c>
      <c r="Z149" s="72">
        <v>0</v>
      </c>
      <c r="AA149" s="73" t="str">
        <f t="shared" si="74"/>
        <v/>
      </c>
      <c r="AB149" s="73">
        <v>0</v>
      </c>
      <c r="AC149" s="74" t="str">
        <f t="shared" si="75"/>
        <v/>
      </c>
      <c r="AD149" s="18" t="str">
        <f t="shared" si="76"/>
        <v/>
      </c>
      <c r="AE149" s="69">
        <v>0</v>
      </c>
      <c r="AF149" s="70" t="str">
        <f t="shared" si="77"/>
        <v/>
      </c>
      <c r="AG149" s="70">
        <v>0</v>
      </c>
      <c r="AH149" s="71" t="str">
        <f t="shared" si="78"/>
        <v/>
      </c>
      <c r="AI149" s="16" t="str">
        <f t="shared" si="79"/>
        <v/>
      </c>
      <c r="AJ149" s="72">
        <v>0</v>
      </c>
      <c r="AK149" s="73" t="str">
        <f t="shared" si="80"/>
        <v/>
      </c>
      <c r="AL149" s="73">
        <v>0</v>
      </c>
      <c r="AM149" s="74" t="str">
        <f t="shared" si="81"/>
        <v/>
      </c>
      <c r="AN149" s="18" t="str">
        <f t="shared" si="82"/>
        <v/>
      </c>
      <c r="AO149" s="69">
        <v>0</v>
      </c>
      <c r="AP149" s="70" t="str">
        <f t="shared" si="83"/>
        <v/>
      </c>
      <c r="AQ149" s="70">
        <v>0</v>
      </c>
      <c r="AR149" s="71" t="str">
        <f t="shared" si="84"/>
        <v/>
      </c>
      <c r="AS149" s="16" t="str">
        <f t="shared" si="85"/>
        <v/>
      </c>
      <c r="AT149" s="72">
        <v>0</v>
      </c>
      <c r="AU149" s="73" t="str">
        <f t="shared" si="86"/>
        <v/>
      </c>
      <c r="AV149" s="73">
        <v>0</v>
      </c>
      <c r="AW149" s="74" t="str">
        <f t="shared" si="87"/>
        <v/>
      </c>
      <c r="AX149" s="18" t="str">
        <f t="shared" si="88"/>
        <v/>
      </c>
      <c r="AY149" s="69">
        <v>0</v>
      </c>
      <c r="AZ149" s="70" t="str">
        <f t="shared" si="89"/>
        <v/>
      </c>
      <c r="BA149" s="70">
        <v>0</v>
      </c>
      <c r="BB149" s="71" t="str">
        <f t="shared" si="90"/>
        <v/>
      </c>
      <c r="BC149" s="16" t="str">
        <f t="shared" si="91"/>
        <v/>
      </c>
      <c r="BD149" s="72">
        <v>0</v>
      </c>
      <c r="BE149" s="73" t="str">
        <f t="shared" si="92"/>
        <v/>
      </c>
      <c r="BF149" s="73">
        <v>0</v>
      </c>
      <c r="BG149" s="74" t="str">
        <f t="shared" si="93"/>
        <v/>
      </c>
      <c r="BH149" s="18" t="str">
        <f t="shared" si="94"/>
        <v/>
      </c>
    </row>
    <row r="150" spans="1:60" s="5" customFormat="1" ht="12.75" customHeight="1">
      <c r="A150" s="45" t="s">
        <v>367</v>
      </c>
      <c r="B150" s="39" t="s">
        <v>130</v>
      </c>
      <c r="C150" s="4" t="s">
        <v>533</v>
      </c>
      <c r="D150" s="49">
        <v>1.1100000000000001</v>
      </c>
      <c r="E150" s="40" t="s">
        <v>454</v>
      </c>
      <c r="F150" s="82">
        <v>1649</v>
      </c>
      <c r="G150" s="82">
        <v>1499</v>
      </c>
      <c r="H150" s="133">
        <v>1179</v>
      </c>
      <c r="I150" s="133">
        <v>0</v>
      </c>
      <c r="J150" s="95">
        <f t="shared" si="64"/>
        <v>1179</v>
      </c>
      <c r="K150" s="69">
        <v>0</v>
      </c>
      <c r="L150" s="70" t="str">
        <f t="shared" si="65"/>
        <v/>
      </c>
      <c r="M150" s="70">
        <v>0</v>
      </c>
      <c r="N150" s="71" t="str">
        <f t="shared" si="66"/>
        <v/>
      </c>
      <c r="O150" s="16" t="str">
        <f t="shared" si="67"/>
        <v/>
      </c>
      <c r="P150" s="72">
        <v>0</v>
      </c>
      <c r="Q150" s="73" t="str">
        <f t="shared" si="68"/>
        <v/>
      </c>
      <c r="R150" s="73">
        <v>0</v>
      </c>
      <c r="S150" s="74" t="str">
        <f t="shared" si="69"/>
        <v/>
      </c>
      <c r="T150" s="18" t="str">
        <f t="shared" si="70"/>
        <v/>
      </c>
      <c r="U150" s="69">
        <v>0</v>
      </c>
      <c r="V150" s="70" t="str">
        <f t="shared" si="71"/>
        <v/>
      </c>
      <c r="W150" s="70">
        <v>0</v>
      </c>
      <c r="X150" s="71" t="str">
        <f t="shared" si="72"/>
        <v/>
      </c>
      <c r="Y150" s="16" t="str">
        <f t="shared" si="73"/>
        <v/>
      </c>
      <c r="Z150" s="72">
        <v>0</v>
      </c>
      <c r="AA150" s="73" t="str">
        <f t="shared" si="74"/>
        <v/>
      </c>
      <c r="AB150" s="73">
        <v>0</v>
      </c>
      <c r="AC150" s="74" t="str">
        <f t="shared" si="75"/>
        <v/>
      </c>
      <c r="AD150" s="18" t="str">
        <f t="shared" si="76"/>
        <v/>
      </c>
      <c r="AE150" s="69">
        <v>0</v>
      </c>
      <c r="AF150" s="70" t="str">
        <f t="shared" si="77"/>
        <v/>
      </c>
      <c r="AG150" s="70">
        <v>0</v>
      </c>
      <c r="AH150" s="71" t="str">
        <f t="shared" si="78"/>
        <v/>
      </c>
      <c r="AI150" s="16" t="str">
        <f t="shared" si="79"/>
        <v/>
      </c>
      <c r="AJ150" s="72">
        <v>0</v>
      </c>
      <c r="AK150" s="73" t="str">
        <f t="shared" si="80"/>
        <v/>
      </c>
      <c r="AL150" s="73">
        <v>0</v>
      </c>
      <c r="AM150" s="74" t="str">
        <f t="shared" si="81"/>
        <v/>
      </c>
      <c r="AN150" s="18" t="str">
        <f t="shared" si="82"/>
        <v/>
      </c>
      <c r="AO150" s="69">
        <v>0</v>
      </c>
      <c r="AP150" s="70" t="str">
        <f t="shared" si="83"/>
        <v/>
      </c>
      <c r="AQ150" s="70">
        <v>0</v>
      </c>
      <c r="AR150" s="71" t="str">
        <f t="shared" si="84"/>
        <v/>
      </c>
      <c r="AS150" s="16" t="str">
        <f t="shared" si="85"/>
        <v/>
      </c>
      <c r="AT150" s="72">
        <v>0</v>
      </c>
      <c r="AU150" s="73" t="str">
        <f t="shared" si="86"/>
        <v/>
      </c>
      <c r="AV150" s="73">
        <v>0</v>
      </c>
      <c r="AW150" s="74" t="str">
        <f t="shared" si="87"/>
        <v/>
      </c>
      <c r="AX150" s="18" t="str">
        <f t="shared" si="88"/>
        <v/>
      </c>
      <c r="AY150" s="69">
        <v>0</v>
      </c>
      <c r="AZ150" s="70" t="str">
        <f t="shared" si="89"/>
        <v/>
      </c>
      <c r="BA150" s="70">
        <v>0</v>
      </c>
      <c r="BB150" s="71" t="str">
        <f t="shared" si="90"/>
        <v/>
      </c>
      <c r="BC150" s="16" t="str">
        <f t="shared" si="91"/>
        <v/>
      </c>
      <c r="BD150" s="72">
        <v>0</v>
      </c>
      <c r="BE150" s="73" t="str">
        <f t="shared" si="92"/>
        <v/>
      </c>
      <c r="BF150" s="73">
        <v>0</v>
      </c>
      <c r="BG150" s="74" t="str">
        <f t="shared" si="93"/>
        <v/>
      </c>
      <c r="BH150" s="18" t="str">
        <f t="shared" si="94"/>
        <v/>
      </c>
    </row>
    <row r="151" spans="1:60" s="5" customFormat="1" ht="12.75" customHeight="1">
      <c r="A151" s="45" t="s">
        <v>368</v>
      </c>
      <c r="B151" s="39" t="s">
        <v>130</v>
      </c>
      <c r="C151" s="4" t="s">
        <v>533</v>
      </c>
      <c r="D151" s="49">
        <v>1.1100000000000001</v>
      </c>
      <c r="E151" s="40" t="s">
        <v>455</v>
      </c>
      <c r="F151" s="82">
        <v>1759</v>
      </c>
      <c r="G151" s="82">
        <v>1599</v>
      </c>
      <c r="H151" s="133">
        <v>1258</v>
      </c>
      <c r="I151" s="133">
        <v>0</v>
      </c>
      <c r="J151" s="95">
        <f t="shared" si="64"/>
        <v>1258</v>
      </c>
      <c r="K151" s="69">
        <v>0</v>
      </c>
      <c r="L151" s="70" t="str">
        <f t="shared" si="65"/>
        <v/>
      </c>
      <c r="M151" s="70">
        <v>0</v>
      </c>
      <c r="N151" s="71" t="str">
        <f t="shared" si="66"/>
        <v/>
      </c>
      <c r="O151" s="16" t="str">
        <f t="shared" si="67"/>
        <v/>
      </c>
      <c r="P151" s="72">
        <v>0</v>
      </c>
      <c r="Q151" s="73" t="str">
        <f t="shared" si="68"/>
        <v/>
      </c>
      <c r="R151" s="73">
        <v>0</v>
      </c>
      <c r="S151" s="74" t="str">
        <f t="shared" si="69"/>
        <v/>
      </c>
      <c r="T151" s="18" t="str">
        <f t="shared" si="70"/>
        <v/>
      </c>
      <c r="U151" s="69">
        <v>0</v>
      </c>
      <c r="V151" s="70" t="str">
        <f t="shared" si="71"/>
        <v/>
      </c>
      <c r="W151" s="70">
        <v>0</v>
      </c>
      <c r="X151" s="71" t="str">
        <f t="shared" si="72"/>
        <v/>
      </c>
      <c r="Y151" s="16" t="str">
        <f t="shared" si="73"/>
        <v/>
      </c>
      <c r="Z151" s="72">
        <v>0</v>
      </c>
      <c r="AA151" s="73" t="str">
        <f t="shared" si="74"/>
        <v/>
      </c>
      <c r="AB151" s="73">
        <v>0</v>
      </c>
      <c r="AC151" s="74" t="str">
        <f t="shared" si="75"/>
        <v/>
      </c>
      <c r="AD151" s="18" t="str">
        <f t="shared" si="76"/>
        <v/>
      </c>
      <c r="AE151" s="69">
        <v>0</v>
      </c>
      <c r="AF151" s="70" t="str">
        <f t="shared" si="77"/>
        <v/>
      </c>
      <c r="AG151" s="70">
        <v>0</v>
      </c>
      <c r="AH151" s="71" t="str">
        <f t="shared" si="78"/>
        <v/>
      </c>
      <c r="AI151" s="16" t="str">
        <f t="shared" si="79"/>
        <v/>
      </c>
      <c r="AJ151" s="72">
        <v>0</v>
      </c>
      <c r="AK151" s="73" t="str">
        <f t="shared" si="80"/>
        <v/>
      </c>
      <c r="AL151" s="73">
        <v>0</v>
      </c>
      <c r="AM151" s="74" t="str">
        <f t="shared" si="81"/>
        <v/>
      </c>
      <c r="AN151" s="18" t="str">
        <f t="shared" si="82"/>
        <v/>
      </c>
      <c r="AO151" s="69">
        <v>0</v>
      </c>
      <c r="AP151" s="70" t="str">
        <f t="shared" si="83"/>
        <v/>
      </c>
      <c r="AQ151" s="70">
        <v>0</v>
      </c>
      <c r="AR151" s="71" t="str">
        <f t="shared" si="84"/>
        <v/>
      </c>
      <c r="AS151" s="16" t="str">
        <f t="shared" si="85"/>
        <v/>
      </c>
      <c r="AT151" s="72">
        <v>0</v>
      </c>
      <c r="AU151" s="73" t="str">
        <f t="shared" si="86"/>
        <v/>
      </c>
      <c r="AV151" s="73">
        <v>0</v>
      </c>
      <c r="AW151" s="74" t="str">
        <f t="shared" si="87"/>
        <v/>
      </c>
      <c r="AX151" s="18" t="str">
        <f t="shared" si="88"/>
        <v/>
      </c>
      <c r="AY151" s="69">
        <v>0</v>
      </c>
      <c r="AZ151" s="70" t="str">
        <f t="shared" si="89"/>
        <v/>
      </c>
      <c r="BA151" s="70">
        <v>0</v>
      </c>
      <c r="BB151" s="71" t="str">
        <f t="shared" si="90"/>
        <v/>
      </c>
      <c r="BC151" s="16" t="str">
        <f t="shared" si="91"/>
        <v/>
      </c>
      <c r="BD151" s="72">
        <v>0</v>
      </c>
      <c r="BE151" s="73" t="str">
        <f t="shared" si="92"/>
        <v/>
      </c>
      <c r="BF151" s="73">
        <v>0</v>
      </c>
      <c r="BG151" s="74" t="str">
        <f t="shared" si="93"/>
        <v/>
      </c>
      <c r="BH151" s="18" t="str">
        <f t="shared" si="94"/>
        <v/>
      </c>
    </row>
    <row r="152" spans="1:60" s="5" customFormat="1" ht="12.75" customHeight="1">
      <c r="A152" s="42" t="s">
        <v>86</v>
      </c>
      <c r="B152" s="39" t="s">
        <v>130</v>
      </c>
      <c r="C152" s="4"/>
      <c r="D152" s="49">
        <v>1.78</v>
      </c>
      <c r="E152" s="40" t="s">
        <v>456</v>
      </c>
      <c r="F152" s="82">
        <v>1649</v>
      </c>
      <c r="G152" s="82">
        <v>1499</v>
      </c>
      <c r="H152" s="133">
        <v>1149</v>
      </c>
      <c r="I152" s="133">
        <v>30</v>
      </c>
      <c r="J152" s="95">
        <f t="shared" ref="J152:J183" si="95">IFERROR(H152-I152,H152)</f>
        <v>1119</v>
      </c>
      <c r="K152" s="69">
        <v>1221</v>
      </c>
      <c r="L152" s="70">
        <f t="shared" si="65"/>
        <v>1098.9000000000001</v>
      </c>
      <c r="M152" s="70">
        <v>206</v>
      </c>
      <c r="N152" s="71">
        <f t="shared" si="66"/>
        <v>913</v>
      </c>
      <c r="O152" s="16">
        <f t="shared" si="67"/>
        <v>0.16916916916916924</v>
      </c>
      <c r="P152" s="72">
        <v>0</v>
      </c>
      <c r="Q152" s="73" t="str">
        <f t="shared" si="68"/>
        <v/>
      </c>
      <c r="R152" s="73">
        <v>0</v>
      </c>
      <c r="S152" s="74" t="str">
        <f t="shared" si="69"/>
        <v/>
      </c>
      <c r="T152" s="18" t="str">
        <f t="shared" si="70"/>
        <v/>
      </c>
      <c r="U152" s="69">
        <v>1221</v>
      </c>
      <c r="V152" s="70">
        <f t="shared" si="71"/>
        <v>1098.9000000000001</v>
      </c>
      <c r="W152" s="70">
        <v>206</v>
      </c>
      <c r="X152" s="71">
        <f t="shared" si="72"/>
        <v>913</v>
      </c>
      <c r="Y152" s="16">
        <f t="shared" si="73"/>
        <v>0.16916916916916924</v>
      </c>
      <c r="Z152" s="72">
        <v>0</v>
      </c>
      <c r="AA152" s="73" t="str">
        <f t="shared" si="74"/>
        <v/>
      </c>
      <c r="AB152" s="73">
        <v>0</v>
      </c>
      <c r="AC152" s="74" t="str">
        <f t="shared" si="75"/>
        <v/>
      </c>
      <c r="AD152" s="18" t="str">
        <f t="shared" si="76"/>
        <v/>
      </c>
      <c r="AE152" s="69">
        <v>0</v>
      </c>
      <c r="AF152" s="70" t="str">
        <f t="shared" si="77"/>
        <v/>
      </c>
      <c r="AG152" s="70">
        <v>0</v>
      </c>
      <c r="AH152" s="71" t="str">
        <f t="shared" si="78"/>
        <v/>
      </c>
      <c r="AI152" s="16" t="str">
        <f t="shared" si="79"/>
        <v/>
      </c>
      <c r="AJ152" s="72">
        <v>1221</v>
      </c>
      <c r="AK152" s="73">
        <f t="shared" si="80"/>
        <v>1098.9000000000001</v>
      </c>
      <c r="AL152" s="73">
        <v>206</v>
      </c>
      <c r="AM152" s="74">
        <f t="shared" si="81"/>
        <v>913</v>
      </c>
      <c r="AN152" s="18">
        <f t="shared" si="82"/>
        <v>0.16916916916916924</v>
      </c>
      <c r="AO152" s="69">
        <v>0</v>
      </c>
      <c r="AP152" s="70" t="str">
        <f t="shared" si="83"/>
        <v/>
      </c>
      <c r="AQ152" s="70">
        <v>0</v>
      </c>
      <c r="AR152" s="71" t="str">
        <f t="shared" si="84"/>
        <v/>
      </c>
      <c r="AS152" s="16" t="str">
        <f t="shared" si="85"/>
        <v/>
      </c>
      <c r="AT152" s="72">
        <v>1110</v>
      </c>
      <c r="AU152" s="73">
        <f t="shared" si="86"/>
        <v>999</v>
      </c>
      <c r="AV152" s="73">
        <v>289</v>
      </c>
      <c r="AW152" s="74">
        <f t="shared" si="87"/>
        <v>830</v>
      </c>
      <c r="AX152" s="18">
        <f t="shared" si="88"/>
        <v>0.16916916916916916</v>
      </c>
      <c r="AY152" s="69">
        <v>1110</v>
      </c>
      <c r="AZ152" s="70">
        <f t="shared" si="89"/>
        <v>999</v>
      </c>
      <c r="BA152" s="70">
        <v>289</v>
      </c>
      <c r="BB152" s="71">
        <f t="shared" si="90"/>
        <v>830</v>
      </c>
      <c r="BC152" s="16">
        <f t="shared" si="91"/>
        <v>0.16916916916916916</v>
      </c>
      <c r="BD152" s="72">
        <v>0</v>
      </c>
      <c r="BE152" s="73" t="str">
        <f t="shared" si="92"/>
        <v/>
      </c>
      <c r="BF152" s="73">
        <v>0</v>
      </c>
      <c r="BG152" s="74" t="str">
        <f t="shared" si="93"/>
        <v/>
      </c>
      <c r="BH152" s="18" t="str">
        <f t="shared" si="94"/>
        <v/>
      </c>
    </row>
    <row r="153" spans="1:60" s="5" customFormat="1" ht="12.75" customHeight="1">
      <c r="A153" s="45" t="s">
        <v>92</v>
      </c>
      <c r="B153" s="39" t="s">
        <v>130</v>
      </c>
      <c r="C153" s="4"/>
      <c r="D153" s="49">
        <v>1.78</v>
      </c>
      <c r="E153" s="40" t="s">
        <v>457</v>
      </c>
      <c r="F153" s="82">
        <v>1649</v>
      </c>
      <c r="G153" s="82">
        <v>1499</v>
      </c>
      <c r="H153" s="133">
        <v>1149</v>
      </c>
      <c r="I153" s="133">
        <v>30</v>
      </c>
      <c r="J153" s="95">
        <f t="shared" si="95"/>
        <v>1119</v>
      </c>
      <c r="K153" s="69">
        <v>1221</v>
      </c>
      <c r="L153" s="70">
        <f t="shared" si="65"/>
        <v>1098.9000000000001</v>
      </c>
      <c r="M153" s="70">
        <v>206</v>
      </c>
      <c r="N153" s="71">
        <f t="shared" si="66"/>
        <v>913</v>
      </c>
      <c r="O153" s="16">
        <f t="shared" si="67"/>
        <v>0.16916916916916924</v>
      </c>
      <c r="P153" s="72">
        <v>0</v>
      </c>
      <c r="Q153" s="73" t="str">
        <f t="shared" si="68"/>
        <v/>
      </c>
      <c r="R153" s="73">
        <v>0</v>
      </c>
      <c r="S153" s="74" t="str">
        <f t="shared" si="69"/>
        <v/>
      </c>
      <c r="T153" s="18" t="str">
        <f t="shared" si="70"/>
        <v/>
      </c>
      <c r="U153" s="69">
        <v>1221</v>
      </c>
      <c r="V153" s="70">
        <f t="shared" si="71"/>
        <v>1098.9000000000001</v>
      </c>
      <c r="W153" s="70">
        <v>206</v>
      </c>
      <c r="X153" s="71">
        <f t="shared" si="72"/>
        <v>913</v>
      </c>
      <c r="Y153" s="16">
        <f t="shared" si="73"/>
        <v>0.16916916916916924</v>
      </c>
      <c r="Z153" s="72">
        <v>0</v>
      </c>
      <c r="AA153" s="73" t="str">
        <f t="shared" si="74"/>
        <v/>
      </c>
      <c r="AB153" s="73">
        <v>0</v>
      </c>
      <c r="AC153" s="74" t="str">
        <f t="shared" si="75"/>
        <v/>
      </c>
      <c r="AD153" s="18" t="str">
        <f t="shared" si="76"/>
        <v/>
      </c>
      <c r="AE153" s="69">
        <v>0</v>
      </c>
      <c r="AF153" s="70" t="str">
        <f t="shared" si="77"/>
        <v/>
      </c>
      <c r="AG153" s="70">
        <v>0</v>
      </c>
      <c r="AH153" s="71" t="str">
        <f t="shared" si="78"/>
        <v/>
      </c>
      <c r="AI153" s="16" t="str">
        <f t="shared" si="79"/>
        <v/>
      </c>
      <c r="AJ153" s="72">
        <v>1221</v>
      </c>
      <c r="AK153" s="73">
        <f t="shared" si="80"/>
        <v>1098.9000000000001</v>
      </c>
      <c r="AL153" s="73">
        <v>206</v>
      </c>
      <c r="AM153" s="74">
        <f t="shared" si="81"/>
        <v>913</v>
      </c>
      <c r="AN153" s="18">
        <f t="shared" si="82"/>
        <v>0.16916916916916924</v>
      </c>
      <c r="AO153" s="69">
        <v>0</v>
      </c>
      <c r="AP153" s="70" t="str">
        <f t="shared" si="83"/>
        <v/>
      </c>
      <c r="AQ153" s="70">
        <v>0</v>
      </c>
      <c r="AR153" s="71" t="str">
        <f t="shared" si="84"/>
        <v/>
      </c>
      <c r="AS153" s="16" t="str">
        <f t="shared" si="85"/>
        <v/>
      </c>
      <c r="AT153" s="72">
        <v>1110</v>
      </c>
      <c r="AU153" s="73">
        <f t="shared" si="86"/>
        <v>999</v>
      </c>
      <c r="AV153" s="73">
        <v>289</v>
      </c>
      <c r="AW153" s="74">
        <f t="shared" si="87"/>
        <v>830</v>
      </c>
      <c r="AX153" s="18">
        <f t="shared" si="88"/>
        <v>0.16916916916916916</v>
      </c>
      <c r="AY153" s="69">
        <v>1110</v>
      </c>
      <c r="AZ153" s="70">
        <f t="shared" si="89"/>
        <v>999</v>
      </c>
      <c r="BA153" s="70">
        <v>289</v>
      </c>
      <c r="BB153" s="71">
        <f t="shared" si="90"/>
        <v>830</v>
      </c>
      <c r="BC153" s="16">
        <f t="shared" si="91"/>
        <v>0.16916916916916916</v>
      </c>
      <c r="BD153" s="72">
        <v>0</v>
      </c>
      <c r="BE153" s="73" t="str">
        <f t="shared" si="92"/>
        <v/>
      </c>
      <c r="BF153" s="73">
        <v>0</v>
      </c>
      <c r="BG153" s="74" t="str">
        <f t="shared" si="93"/>
        <v/>
      </c>
      <c r="BH153" s="18" t="str">
        <f t="shared" si="94"/>
        <v/>
      </c>
    </row>
    <row r="154" spans="1:60" s="5" customFormat="1" ht="12.75" customHeight="1">
      <c r="A154" s="45" t="s">
        <v>94</v>
      </c>
      <c r="B154" s="39" t="s">
        <v>130</v>
      </c>
      <c r="C154" s="4"/>
      <c r="D154" s="49">
        <v>1.78</v>
      </c>
      <c r="E154" s="40" t="s">
        <v>458</v>
      </c>
      <c r="F154" s="82">
        <v>1759</v>
      </c>
      <c r="G154" s="82">
        <v>1599</v>
      </c>
      <c r="H154" s="133">
        <v>1225</v>
      </c>
      <c r="I154" s="133">
        <v>31</v>
      </c>
      <c r="J154" s="95">
        <f t="shared" si="95"/>
        <v>1194</v>
      </c>
      <c r="K154" s="69">
        <v>1332</v>
      </c>
      <c r="L154" s="70">
        <f t="shared" si="65"/>
        <v>1198.8</v>
      </c>
      <c r="M154" s="70">
        <v>197</v>
      </c>
      <c r="N154" s="71">
        <f t="shared" si="66"/>
        <v>997</v>
      </c>
      <c r="O154" s="16">
        <f t="shared" si="67"/>
        <v>0.16833500166833498</v>
      </c>
      <c r="P154" s="72">
        <v>0</v>
      </c>
      <c r="Q154" s="73" t="str">
        <f t="shared" si="68"/>
        <v/>
      </c>
      <c r="R154" s="73">
        <v>0</v>
      </c>
      <c r="S154" s="74" t="str">
        <f t="shared" si="69"/>
        <v/>
      </c>
      <c r="T154" s="18" t="str">
        <f t="shared" si="70"/>
        <v/>
      </c>
      <c r="U154" s="69">
        <v>1332</v>
      </c>
      <c r="V154" s="70">
        <f t="shared" si="71"/>
        <v>1198.8</v>
      </c>
      <c r="W154" s="70">
        <v>197</v>
      </c>
      <c r="X154" s="71">
        <f t="shared" si="72"/>
        <v>997</v>
      </c>
      <c r="Y154" s="16">
        <f t="shared" si="73"/>
        <v>0.16833500166833498</v>
      </c>
      <c r="Z154" s="72">
        <v>0</v>
      </c>
      <c r="AA154" s="73" t="str">
        <f t="shared" si="74"/>
        <v/>
      </c>
      <c r="AB154" s="73">
        <v>0</v>
      </c>
      <c r="AC154" s="74" t="str">
        <f t="shared" si="75"/>
        <v/>
      </c>
      <c r="AD154" s="18" t="str">
        <f t="shared" si="76"/>
        <v/>
      </c>
      <c r="AE154" s="69">
        <v>0</v>
      </c>
      <c r="AF154" s="70" t="str">
        <f t="shared" si="77"/>
        <v/>
      </c>
      <c r="AG154" s="70">
        <v>0</v>
      </c>
      <c r="AH154" s="71" t="str">
        <f t="shared" si="78"/>
        <v/>
      </c>
      <c r="AI154" s="16" t="str">
        <f t="shared" si="79"/>
        <v/>
      </c>
      <c r="AJ154" s="72">
        <v>1332</v>
      </c>
      <c r="AK154" s="73">
        <f t="shared" si="80"/>
        <v>1198.8</v>
      </c>
      <c r="AL154" s="73">
        <v>197</v>
      </c>
      <c r="AM154" s="74">
        <f t="shared" si="81"/>
        <v>997</v>
      </c>
      <c r="AN154" s="18">
        <f t="shared" si="82"/>
        <v>0.16833500166833498</v>
      </c>
      <c r="AO154" s="69">
        <v>0</v>
      </c>
      <c r="AP154" s="70" t="str">
        <f t="shared" si="83"/>
        <v/>
      </c>
      <c r="AQ154" s="70">
        <v>0</v>
      </c>
      <c r="AR154" s="71" t="str">
        <f t="shared" si="84"/>
        <v/>
      </c>
      <c r="AS154" s="16" t="str">
        <f t="shared" si="85"/>
        <v/>
      </c>
      <c r="AT154" s="72">
        <v>1221</v>
      </c>
      <c r="AU154" s="73">
        <f t="shared" si="86"/>
        <v>1098.9000000000001</v>
      </c>
      <c r="AV154" s="73">
        <v>280</v>
      </c>
      <c r="AW154" s="74">
        <f t="shared" si="87"/>
        <v>914</v>
      </c>
      <c r="AX154" s="18">
        <f t="shared" si="88"/>
        <v>0.16825916825916834</v>
      </c>
      <c r="AY154" s="69">
        <v>1221</v>
      </c>
      <c r="AZ154" s="70">
        <f t="shared" si="89"/>
        <v>1098.9000000000001</v>
      </c>
      <c r="BA154" s="70">
        <v>280</v>
      </c>
      <c r="BB154" s="71">
        <f t="shared" si="90"/>
        <v>914</v>
      </c>
      <c r="BC154" s="16">
        <f t="shared" si="91"/>
        <v>0.16825916825916834</v>
      </c>
      <c r="BD154" s="72">
        <v>0</v>
      </c>
      <c r="BE154" s="73" t="str">
        <f t="shared" si="92"/>
        <v/>
      </c>
      <c r="BF154" s="73">
        <v>0</v>
      </c>
      <c r="BG154" s="74" t="str">
        <f t="shared" si="93"/>
        <v/>
      </c>
      <c r="BH154" s="18" t="str">
        <f t="shared" si="94"/>
        <v/>
      </c>
    </row>
    <row r="155" spans="1:60" s="5" customFormat="1" ht="12.75" customHeight="1">
      <c r="A155" s="42" t="s">
        <v>87</v>
      </c>
      <c r="B155" s="39" t="s">
        <v>130</v>
      </c>
      <c r="C155" s="4"/>
      <c r="D155" s="49">
        <v>1.92</v>
      </c>
      <c r="E155" s="40" t="s">
        <v>459</v>
      </c>
      <c r="F155" s="82">
        <v>1979</v>
      </c>
      <c r="G155" s="82">
        <v>1799</v>
      </c>
      <c r="H155" s="133">
        <v>1357</v>
      </c>
      <c r="I155" s="133">
        <v>0</v>
      </c>
      <c r="J155" s="95">
        <f t="shared" si="95"/>
        <v>1357</v>
      </c>
      <c r="K155" s="69">
        <v>1332</v>
      </c>
      <c r="L155" s="70">
        <f t="shared" si="65"/>
        <v>1198.8</v>
      </c>
      <c r="M155" s="70">
        <v>348</v>
      </c>
      <c r="N155" s="71">
        <f t="shared" si="66"/>
        <v>1009</v>
      </c>
      <c r="O155" s="16">
        <f t="shared" si="67"/>
        <v>0.15832499165832495</v>
      </c>
      <c r="P155" s="72">
        <v>0</v>
      </c>
      <c r="Q155" s="73" t="str">
        <f t="shared" si="68"/>
        <v/>
      </c>
      <c r="R155" s="73">
        <v>0</v>
      </c>
      <c r="S155" s="74" t="str">
        <f t="shared" si="69"/>
        <v/>
      </c>
      <c r="T155" s="18" t="str">
        <f t="shared" si="70"/>
        <v/>
      </c>
      <c r="U155" s="69">
        <v>1332</v>
      </c>
      <c r="V155" s="70">
        <f t="shared" si="71"/>
        <v>1198.8</v>
      </c>
      <c r="W155" s="70">
        <v>348</v>
      </c>
      <c r="X155" s="71">
        <f t="shared" si="72"/>
        <v>1009</v>
      </c>
      <c r="Y155" s="16">
        <f t="shared" si="73"/>
        <v>0.15832499165832495</v>
      </c>
      <c r="Z155" s="72" t="s">
        <v>136</v>
      </c>
      <c r="AA155" s="73" t="str">
        <f t="shared" si="74"/>
        <v/>
      </c>
      <c r="AB155" s="73">
        <v>0</v>
      </c>
      <c r="AC155" s="74" t="str">
        <f t="shared" si="75"/>
        <v/>
      </c>
      <c r="AD155" s="18" t="str">
        <f t="shared" si="76"/>
        <v/>
      </c>
      <c r="AE155" s="69">
        <v>0</v>
      </c>
      <c r="AF155" s="70" t="str">
        <f t="shared" si="77"/>
        <v/>
      </c>
      <c r="AG155" s="70">
        <v>0</v>
      </c>
      <c r="AH155" s="71" t="str">
        <f t="shared" si="78"/>
        <v/>
      </c>
      <c r="AI155" s="16" t="str">
        <f t="shared" si="79"/>
        <v/>
      </c>
      <c r="AJ155" s="72">
        <v>0</v>
      </c>
      <c r="AK155" s="73" t="str">
        <f t="shared" si="80"/>
        <v/>
      </c>
      <c r="AL155" s="73">
        <v>0</v>
      </c>
      <c r="AM155" s="74" t="str">
        <f t="shared" si="81"/>
        <v/>
      </c>
      <c r="AN155" s="18" t="str">
        <f t="shared" si="82"/>
        <v/>
      </c>
      <c r="AO155" s="69" t="s">
        <v>136</v>
      </c>
      <c r="AP155" s="70" t="str">
        <f t="shared" si="83"/>
        <v/>
      </c>
      <c r="AQ155" s="70">
        <v>0</v>
      </c>
      <c r="AR155" s="71" t="str">
        <f t="shared" si="84"/>
        <v/>
      </c>
      <c r="AS155" s="16" t="str">
        <f t="shared" si="85"/>
        <v/>
      </c>
      <c r="AT155" s="72" t="s">
        <v>136</v>
      </c>
      <c r="AU155" s="73" t="str">
        <f t="shared" si="86"/>
        <v/>
      </c>
      <c r="AV155" s="73">
        <v>0</v>
      </c>
      <c r="AW155" s="74" t="str">
        <f t="shared" si="87"/>
        <v/>
      </c>
      <c r="AX155" s="18" t="str">
        <f t="shared" si="88"/>
        <v/>
      </c>
      <c r="AY155" s="69">
        <v>0</v>
      </c>
      <c r="AZ155" s="70" t="str">
        <f t="shared" si="89"/>
        <v/>
      </c>
      <c r="BA155" s="70">
        <v>0</v>
      </c>
      <c r="BB155" s="71" t="str">
        <f t="shared" si="90"/>
        <v/>
      </c>
      <c r="BC155" s="16" t="str">
        <f t="shared" si="91"/>
        <v/>
      </c>
      <c r="BD155" s="72">
        <v>1332</v>
      </c>
      <c r="BE155" s="73">
        <f t="shared" si="92"/>
        <v>1198.8</v>
      </c>
      <c r="BF155" s="73">
        <v>350</v>
      </c>
      <c r="BG155" s="74">
        <f t="shared" si="93"/>
        <v>1007</v>
      </c>
      <c r="BH155" s="18">
        <f t="shared" si="94"/>
        <v>0.1599933266599933</v>
      </c>
    </row>
    <row r="156" spans="1:60" s="5" customFormat="1" ht="12.75" customHeight="1">
      <c r="A156" s="45" t="s">
        <v>93</v>
      </c>
      <c r="B156" s="39" t="s">
        <v>130</v>
      </c>
      <c r="C156" s="4"/>
      <c r="D156" s="49">
        <v>1.92</v>
      </c>
      <c r="E156" s="40" t="s">
        <v>460</v>
      </c>
      <c r="F156" s="82">
        <v>1979</v>
      </c>
      <c r="G156" s="82">
        <v>1799</v>
      </c>
      <c r="H156" s="133">
        <v>1357</v>
      </c>
      <c r="I156" s="133">
        <v>0</v>
      </c>
      <c r="J156" s="95">
        <f t="shared" si="95"/>
        <v>1357</v>
      </c>
      <c r="K156" s="69">
        <v>1332</v>
      </c>
      <c r="L156" s="70">
        <f t="shared" si="65"/>
        <v>1198.8</v>
      </c>
      <c r="M156" s="70">
        <v>348</v>
      </c>
      <c r="N156" s="71">
        <f t="shared" si="66"/>
        <v>1009</v>
      </c>
      <c r="O156" s="16">
        <f t="shared" si="67"/>
        <v>0.15832499165832495</v>
      </c>
      <c r="P156" s="72">
        <v>0</v>
      </c>
      <c r="Q156" s="73" t="str">
        <f t="shared" si="68"/>
        <v/>
      </c>
      <c r="R156" s="73">
        <v>0</v>
      </c>
      <c r="S156" s="74" t="str">
        <f t="shared" si="69"/>
        <v/>
      </c>
      <c r="T156" s="18" t="str">
        <f t="shared" si="70"/>
        <v/>
      </c>
      <c r="U156" s="69">
        <v>1332</v>
      </c>
      <c r="V156" s="70">
        <f t="shared" si="71"/>
        <v>1198.8</v>
      </c>
      <c r="W156" s="70">
        <v>348</v>
      </c>
      <c r="X156" s="71">
        <f t="shared" si="72"/>
        <v>1009</v>
      </c>
      <c r="Y156" s="16">
        <f t="shared" si="73"/>
        <v>0.15832499165832495</v>
      </c>
      <c r="Z156" s="72" t="s">
        <v>136</v>
      </c>
      <c r="AA156" s="73" t="str">
        <f t="shared" si="74"/>
        <v/>
      </c>
      <c r="AB156" s="73">
        <v>0</v>
      </c>
      <c r="AC156" s="74" t="str">
        <f t="shared" si="75"/>
        <v/>
      </c>
      <c r="AD156" s="18" t="str">
        <f t="shared" si="76"/>
        <v/>
      </c>
      <c r="AE156" s="69">
        <v>0</v>
      </c>
      <c r="AF156" s="70" t="str">
        <f t="shared" si="77"/>
        <v/>
      </c>
      <c r="AG156" s="70">
        <v>0</v>
      </c>
      <c r="AH156" s="71" t="str">
        <f t="shared" si="78"/>
        <v/>
      </c>
      <c r="AI156" s="16" t="str">
        <f t="shared" si="79"/>
        <v/>
      </c>
      <c r="AJ156" s="72">
        <v>0</v>
      </c>
      <c r="AK156" s="73" t="str">
        <f t="shared" si="80"/>
        <v/>
      </c>
      <c r="AL156" s="73">
        <v>0</v>
      </c>
      <c r="AM156" s="74" t="str">
        <f t="shared" si="81"/>
        <v/>
      </c>
      <c r="AN156" s="18" t="str">
        <f t="shared" si="82"/>
        <v/>
      </c>
      <c r="AO156" s="69" t="s">
        <v>136</v>
      </c>
      <c r="AP156" s="70" t="str">
        <f t="shared" si="83"/>
        <v/>
      </c>
      <c r="AQ156" s="70">
        <v>0</v>
      </c>
      <c r="AR156" s="71" t="str">
        <f t="shared" si="84"/>
        <v/>
      </c>
      <c r="AS156" s="16" t="str">
        <f t="shared" si="85"/>
        <v/>
      </c>
      <c r="AT156" s="72" t="s">
        <v>136</v>
      </c>
      <c r="AU156" s="73" t="str">
        <f t="shared" si="86"/>
        <v/>
      </c>
      <c r="AV156" s="73">
        <v>0</v>
      </c>
      <c r="AW156" s="74" t="str">
        <f t="shared" si="87"/>
        <v/>
      </c>
      <c r="AX156" s="18" t="str">
        <f t="shared" si="88"/>
        <v/>
      </c>
      <c r="AY156" s="69">
        <v>0</v>
      </c>
      <c r="AZ156" s="70" t="str">
        <f t="shared" si="89"/>
        <v/>
      </c>
      <c r="BA156" s="70">
        <v>0</v>
      </c>
      <c r="BB156" s="71" t="str">
        <f t="shared" si="90"/>
        <v/>
      </c>
      <c r="BC156" s="16" t="str">
        <f t="shared" si="91"/>
        <v/>
      </c>
      <c r="BD156" s="72">
        <v>1332</v>
      </c>
      <c r="BE156" s="73">
        <f t="shared" si="92"/>
        <v>1198.8</v>
      </c>
      <c r="BF156" s="73">
        <v>350</v>
      </c>
      <c r="BG156" s="74">
        <f t="shared" si="93"/>
        <v>1007</v>
      </c>
      <c r="BH156" s="18">
        <f t="shared" si="94"/>
        <v>0.1599933266599933</v>
      </c>
    </row>
    <row r="157" spans="1:60" s="5" customFormat="1" ht="12.75" customHeight="1" thickBot="1">
      <c r="A157" s="46" t="s">
        <v>95</v>
      </c>
      <c r="B157" s="38" t="s">
        <v>130</v>
      </c>
      <c r="C157" s="9"/>
      <c r="D157" s="50">
        <v>1.92</v>
      </c>
      <c r="E157" s="2" t="s">
        <v>461</v>
      </c>
      <c r="F157" s="83">
        <v>2089</v>
      </c>
      <c r="G157" s="83">
        <v>1899</v>
      </c>
      <c r="H157" s="134">
        <v>1433</v>
      </c>
      <c r="I157" s="134">
        <v>0</v>
      </c>
      <c r="J157" s="97">
        <f t="shared" si="95"/>
        <v>1433</v>
      </c>
      <c r="K157" s="76">
        <v>1443</v>
      </c>
      <c r="L157" s="77">
        <f t="shared" si="65"/>
        <v>1298.7</v>
      </c>
      <c r="M157" s="77">
        <v>340</v>
      </c>
      <c r="N157" s="78">
        <f t="shared" si="66"/>
        <v>1093</v>
      </c>
      <c r="O157" s="17">
        <f t="shared" si="67"/>
        <v>0.15838915838915843</v>
      </c>
      <c r="P157" s="79">
        <v>0</v>
      </c>
      <c r="Q157" s="80" t="str">
        <f t="shared" si="68"/>
        <v/>
      </c>
      <c r="R157" s="80">
        <v>0</v>
      </c>
      <c r="S157" s="81" t="str">
        <f t="shared" si="69"/>
        <v/>
      </c>
      <c r="T157" s="19" t="str">
        <f t="shared" si="70"/>
        <v/>
      </c>
      <c r="U157" s="76">
        <v>1443</v>
      </c>
      <c r="V157" s="77">
        <f t="shared" si="71"/>
        <v>1298.7</v>
      </c>
      <c r="W157" s="77">
        <v>340</v>
      </c>
      <c r="X157" s="78">
        <f t="shared" si="72"/>
        <v>1093</v>
      </c>
      <c r="Y157" s="17">
        <f t="shared" si="73"/>
        <v>0.15838915838915843</v>
      </c>
      <c r="Z157" s="79" t="s">
        <v>136</v>
      </c>
      <c r="AA157" s="80" t="str">
        <f t="shared" si="74"/>
        <v/>
      </c>
      <c r="AB157" s="80">
        <v>0</v>
      </c>
      <c r="AC157" s="81" t="str">
        <f t="shared" si="75"/>
        <v/>
      </c>
      <c r="AD157" s="19" t="str">
        <f t="shared" si="76"/>
        <v/>
      </c>
      <c r="AE157" s="76">
        <v>0</v>
      </c>
      <c r="AF157" s="77" t="str">
        <f t="shared" si="77"/>
        <v/>
      </c>
      <c r="AG157" s="77">
        <v>0</v>
      </c>
      <c r="AH157" s="78" t="str">
        <f t="shared" si="78"/>
        <v/>
      </c>
      <c r="AI157" s="17" t="str">
        <f t="shared" si="79"/>
        <v/>
      </c>
      <c r="AJ157" s="79">
        <v>0</v>
      </c>
      <c r="AK157" s="80" t="str">
        <f t="shared" si="80"/>
        <v/>
      </c>
      <c r="AL157" s="80">
        <v>0</v>
      </c>
      <c r="AM157" s="81" t="str">
        <f t="shared" si="81"/>
        <v/>
      </c>
      <c r="AN157" s="19" t="str">
        <f t="shared" si="82"/>
        <v/>
      </c>
      <c r="AO157" s="76" t="s">
        <v>136</v>
      </c>
      <c r="AP157" s="77" t="str">
        <f t="shared" si="83"/>
        <v/>
      </c>
      <c r="AQ157" s="77">
        <v>0</v>
      </c>
      <c r="AR157" s="78" t="str">
        <f t="shared" si="84"/>
        <v/>
      </c>
      <c r="AS157" s="17" t="str">
        <f t="shared" si="85"/>
        <v/>
      </c>
      <c r="AT157" s="79" t="s">
        <v>136</v>
      </c>
      <c r="AU157" s="80" t="str">
        <f t="shared" si="86"/>
        <v/>
      </c>
      <c r="AV157" s="80">
        <v>0</v>
      </c>
      <c r="AW157" s="81" t="str">
        <f t="shared" si="87"/>
        <v/>
      </c>
      <c r="AX157" s="19" t="str">
        <f t="shared" si="88"/>
        <v/>
      </c>
      <c r="AY157" s="76">
        <v>0</v>
      </c>
      <c r="AZ157" s="77" t="str">
        <f t="shared" si="89"/>
        <v/>
      </c>
      <c r="BA157" s="77">
        <v>0</v>
      </c>
      <c r="BB157" s="78" t="str">
        <f t="shared" si="90"/>
        <v/>
      </c>
      <c r="BC157" s="17" t="str">
        <f t="shared" si="91"/>
        <v/>
      </c>
      <c r="BD157" s="79">
        <v>1443</v>
      </c>
      <c r="BE157" s="80">
        <f t="shared" si="92"/>
        <v>1298.7</v>
      </c>
      <c r="BF157" s="80">
        <v>342</v>
      </c>
      <c r="BG157" s="81">
        <f t="shared" si="93"/>
        <v>1091</v>
      </c>
      <c r="BH157" s="19">
        <f t="shared" si="94"/>
        <v>0.15992915992915996</v>
      </c>
    </row>
    <row r="158" spans="1:60" s="5" customFormat="1" ht="12.75" customHeight="1">
      <c r="A158" s="42" t="s">
        <v>226</v>
      </c>
      <c r="B158" s="39" t="s">
        <v>130</v>
      </c>
      <c r="C158" s="4"/>
      <c r="D158" s="49">
        <v>0.83</v>
      </c>
      <c r="E158" s="40" t="s">
        <v>335</v>
      </c>
      <c r="F158" s="82">
        <v>879</v>
      </c>
      <c r="G158" s="82">
        <v>799</v>
      </c>
      <c r="H158" s="133">
        <v>630</v>
      </c>
      <c r="I158" s="133">
        <v>19</v>
      </c>
      <c r="J158" s="95">
        <f t="shared" si="95"/>
        <v>611</v>
      </c>
      <c r="K158" s="69">
        <v>721</v>
      </c>
      <c r="L158" s="70">
        <f t="shared" si="65"/>
        <v>648.9</v>
      </c>
      <c r="M158" s="70">
        <v>59</v>
      </c>
      <c r="N158" s="71">
        <f t="shared" si="66"/>
        <v>552</v>
      </c>
      <c r="O158" s="16">
        <f t="shared" si="67"/>
        <v>0.14932963476652794</v>
      </c>
      <c r="P158" s="72">
        <v>0</v>
      </c>
      <c r="Q158" s="73" t="str">
        <f t="shared" si="68"/>
        <v/>
      </c>
      <c r="R158" s="73">
        <v>0</v>
      </c>
      <c r="S158" s="74" t="str">
        <f t="shared" si="69"/>
        <v/>
      </c>
      <c r="T158" s="18" t="str">
        <f t="shared" si="70"/>
        <v/>
      </c>
      <c r="U158" s="69">
        <v>0</v>
      </c>
      <c r="V158" s="70" t="str">
        <f t="shared" si="71"/>
        <v/>
      </c>
      <c r="W158" s="70">
        <v>0</v>
      </c>
      <c r="X158" s="71" t="str">
        <f t="shared" si="72"/>
        <v/>
      </c>
      <c r="Y158" s="16" t="str">
        <f t="shared" si="73"/>
        <v/>
      </c>
      <c r="Z158" s="72">
        <v>721</v>
      </c>
      <c r="AA158" s="73">
        <f t="shared" si="74"/>
        <v>648.9</v>
      </c>
      <c r="AB158" s="73">
        <v>59</v>
      </c>
      <c r="AC158" s="74">
        <f t="shared" si="75"/>
        <v>552</v>
      </c>
      <c r="AD158" s="18">
        <f t="shared" si="76"/>
        <v>0.14932963476652794</v>
      </c>
      <c r="AE158" s="69">
        <v>0</v>
      </c>
      <c r="AF158" s="70" t="str">
        <f t="shared" si="77"/>
        <v/>
      </c>
      <c r="AG158" s="70">
        <v>0</v>
      </c>
      <c r="AH158" s="71" t="str">
        <f t="shared" si="78"/>
        <v/>
      </c>
      <c r="AI158" s="16" t="str">
        <f t="shared" si="79"/>
        <v/>
      </c>
      <c r="AJ158" s="72">
        <v>666</v>
      </c>
      <c r="AK158" s="73">
        <f t="shared" si="80"/>
        <v>599.4</v>
      </c>
      <c r="AL158" s="73">
        <v>101</v>
      </c>
      <c r="AM158" s="74">
        <f t="shared" si="81"/>
        <v>510</v>
      </c>
      <c r="AN158" s="18">
        <f t="shared" si="82"/>
        <v>0.14914914914914912</v>
      </c>
      <c r="AO158" s="69">
        <v>0</v>
      </c>
      <c r="AP158" s="70" t="str">
        <f t="shared" si="83"/>
        <v/>
      </c>
      <c r="AQ158" s="70">
        <v>0</v>
      </c>
      <c r="AR158" s="71" t="str">
        <f t="shared" si="84"/>
        <v/>
      </c>
      <c r="AS158" s="16" t="str">
        <f t="shared" si="85"/>
        <v/>
      </c>
      <c r="AT158" s="72">
        <v>666</v>
      </c>
      <c r="AU158" s="73">
        <f t="shared" si="86"/>
        <v>599.4</v>
      </c>
      <c r="AV158" s="73">
        <v>101</v>
      </c>
      <c r="AW158" s="74">
        <f t="shared" si="87"/>
        <v>510</v>
      </c>
      <c r="AX158" s="18">
        <f t="shared" si="88"/>
        <v>0.14914914914914912</v>
      </c>
      <c r="AY158" s="69">
        <v>0</v>
      </c>
      <c r="AZ158" s="70" t="str">
        <f t="shared" si="89"/>
        <v/>
      </c>
      <c r="BA158" s="70">
        <v>0</v>
      </c>
      <c r="BB158" s="71" t="str">
        <f t="shared" si="90"/>
        <v/>
      </c>
      <c r="BC158" s="16" t="str">
        <f t="shared" si="91"/>
        <v/>
      </c>
      <c r="BD158" s="72">
        <v>721</v>
      </c>
      <c r="BE158" s="73">
        <f t="shared" si="92"/>
        <v>648.9</v>
      </c>
      <c r="BF158" s="73">
        <v>59</v>
      </c>
      <c r="BG158" s="74">
        <f t="shared" si="93"/>
        <v>552</v>
      </c>
      <c r="BH158" s="18">
        <f t="shared" si="94"/>
        <v>0.14932963476652794</v>
      </c>
    </row>
    <row r="159" spans="1:60" s="5" customFormat="1" ht="12.75" customHeight="1">
      <c r="A159" s="45" t="s">
        <v>237</v>
      </c>
      <c r="B159" s="39" t="s">
        <v>130</v>
      </c>
      <c r="C159" s="4"/>
      <c r="D159" s="49">
        <v>1.1100000000000001</v>
      </c>
      <c r="E159" s="40" t="s">
        <v>336</v>
      </c>
      <c r="F159" s="82">
        <v>879</v>
      </c>
      <c r="G159" s="82">
        <v>799</v>
      </c>
      <c r="H159" s="133">
        <v>630</v>
      </c>
      <c r="I159" s="133">
        <v>19</v>
      </c>
      <c r="J159" s="95">
        <f t="shared" si="95"/>
        <v>611</v>
      </c>
      <c r="K159" s="69">
        <v>721</v>
      </c>
      <c r="L159" s="70">
        <f t="shared" si="65"/>
        <v>648.9</v>
      </c>
      <c r="M159" s="70">
        <v>59</v>
      </c>
      <c r="N159" s="71">
        <f t="shared" si="66"/>
        <v>552</v>
      </c>
      <c r="O159" s="16">
        <f t="shared" si="67"/>
        <v>0.14932963476652794</v>
      </c>
      <c r="P159" s="72">
        <v>0</v>
      </c>
      <c r="Q159" s="73" t="str">
        <f t="shared" si="68"/>
        <v/>
      </c>
      <c r="R159" s="73">
        <v>0</v>
      </c>
      <c r="S159" s="74" t="str">
        <f t="shared" si="69"/>
        <v/>
      </c>
      <c r="T159" s="18" t="str">
        <f t="shared" si="70"/>
        <v/>
      </c>
      <c r="U159" s="69">
        <v>0</v>
      </c>
      <c r="V159" s="70" t="str">
        <f t="shared" si="71"/>
        <v/>
      </c>
      <c r="W159" s="70">
        <v>0</v>
      </c>
      <c r="X159" s="71" t="str">
        <f t="shared" si="72"/>
        <v/>
      </c>
      <c r="Y159" s="16" t="str">
        <f t="shared" si="73"/>
        <v/>
      </c>
      <c r="Z159" s="72">
        <v>721</v>
      </c>
      <c r="AA159" s="73">
        <f t="shared" si="74"/>
        <v>648.9</v>
      </c>
      <c r="AB159" s="73">
        <v>59</v>
      </c>
      <c r="AC159" s="74">
        <f t="shared" si="75"/>
        <v>552</v>
      </c>
      <c r="AD159" s="18">
        <f t="shared" si="76"/>
        <v>0.14932963476652794</v>
      </c>
      <c r="AE159" s="69">
        <v>0</v>
      </c>
      <c r="AF159" s="70" t="str">
        <f t="shared" si="77"/>
        <v/>
      </c>
      <c r="AG159" s="70">
        <v>0</v>
      </c>
      <c r="AH159" s="71" t="str">
        <f t="shared" si="78"/>
        <v/>
      </c>
      <c r="AI159" s="16" t="str">
        <f t="shared" si="79"/>
        <v/>
      </c>
      <c r="AJ159" s="72">
        <v>666</v>
      </c>
      <c r="AK159" s="73">
        <f t="shared" si="80"/>
        <v>599.4</v>
      </c>
      <c r="AL159" s="73">
        <v>101</v>
      </c>
      <c r="AM159" s="74">
        <f t="shared" si="81"/>
        <v>510</v>
      </c>
      <c r="AN159" s="18">
        <f t="shared" si="82"/>
        <v>0.14914914914914912</v>
      </c>
      <c r="AO159" s="69">
        <v>0</v>
      </c>
      <c r="AP159" s="70" t="str">
        <f t="shared" si="83"/>
        <v/>
      </c>
      <c r="AQ159" s="70">
        <v>0</v>
      </c>
      <c r="AR159" s="71" t="str">
        <f t="shared" si="84"/>
        <v/>
      </c>
      <c r="AS159" s="16" t="str">
        <f t="shared" si="85"/>
        <v/>
      </c>
      <c r="AT159" s="72">
        <v>666</v>
      </c>
      <c r="AU159" s="73">
        <f t="shared" si="86"/>
        <v>599.4</v>
      </c>
      <c r="AV159" s="73">
        <v>101</v>
      </c>
      <c r="AW159" s="74">
        <f t="shared" si="87"/>
        <v>510</v>
      </c>
      <c r="AX159" s="18">
        <f t="shared" si="88"/>
        <v>0.14914914914914912</v>
      </c>
      <c r="AY159" s="69">
        <v>0</v>
      </c>
      <c r="AZ159" s="70" t="str">
        <f t="shared" si="89"/>
        <v/>
      </c>
      <c r="BA159" s="70">
        <v>0</v>
      </c>
      <c r="BB159" s="71" t="str">
        <f t="shared" si="90"/>
        <v/>
      </c>
      <c r="BC159" s="16" t="str">
        <f t="shared" si="91"/>
        <v/>
      </c>
      <c r="BD159" s="72">
        <v>721</v>
      </c>
      <c r="BE159" s="73">
        <f t="shared" si="92"/>
        <v>648.9</v>
      </c>
      <c r="BF159" s="73">
        <v>59</v>
      </c>
      <c r="BG159" s="74">
        <f t="shared" si="93"/>
        <v>552</v>
      </c>
      <c r="BH159" s="18">
        <f t="shared" si="94"/>
        <v>0.14932963476652794</v>
      </c>
    </row>
    <row r="160" spans="1:60" s="5" customFormat="1" ht="12.75" customHeight="1">
      <c r="A160" s="45" t="s">
        <v>238</v>
      </c>
      <c r="B160" s="39" t="s">
        <v>130</v>
      </c>
      <c r="C160" s="4"/>
      <c r="D160" s="49">
        <v>1.1100000000000001</v>
      </c>
      <c r="E160" s="40" t="s">
        <v>337</v>
      </c>
      <c r="F160" s="82">
        <v>989</v>
      </c>
      <c r="G160" s="82">
        <v>899</v>
      </c>
      <c r="H160" s="133">
        <v>709</v>
      </c>
      <c r="I160" s="133">
        <v>22</v>
      </c>
      <c r="J160" s="95">
        <f t="shared" si="95"/>
        <v>687</v>
      </c>
      <c r="K160" s="69">
        <v>832</v>
      </c>
      <c r="L160" s="70">
        <f t="shared" si="65"/>
        <v>748.80000000000007</v>
      </c>
      <c r="M160" s="70">
        <v>50</v>
      </c>
      <c r="N160" s="71">
        <f t="shared" si="66"/>
        <v>637</v>
      </c>
      <c r="O160" s="16">
        <f t="shared" si="67"/>
        <v>0.14930555555555564</v>
      </c>
      <c r="P160" s="72">
        <v>0</v>
      </c>
      <c r="Q160" s="73" t="str">
        <f t="shared" si="68"/>
        <v/>
      </c>
      <c r="R160" s="73">
        <v>0</v>
      </c>
      <c r="S160" s="74" t="str">
        <f t="shared" si="69"/>
        <v/>
      </c>
      <c r="T160" s="18" t="str">
        <f t="shared" si="70"/>
        <v/>
      </c>
      <c r="U160" s="69">
        <v>0</v>
      </c>
      <c r="V160" s="70" t="str">
        <f t="shared" si="71"/>
        <v/>
      </c>
      <c r="W160" s="70">
        <v>0</v>
      </c>
      <c r="X160" s="71" t="str">
        <f t="shared" si="72"/>
        <v/>
      </c>
      <c r="Y160" s="16" t="str">
        <f t="shared" si="73"/>
        <v/>
      </c>
      <c r="Z160" s="72">
        <v>832</v>
      </c>
      <c r="AA160" s="73">
        <f t="shared" si="74"/>
        <v>748.80000000000007</v>
      </c>
      <c r="AB160" s="73">
        <v>50</v>
      </c>
      <c r="AC160" s="74">
        <f t="shared" si="75"/>
        <v>637</v>
      </c>
      <c r="AD160" s="18">
        <f t="shared" si="76"/>
        <v>0.14930555555555564</v>
      </c>
      <c r="AE160" s="69">
        <v>0</v>
      </c>
      <c r="AF160" s="70" t="str">
        <f t="shared" si="77"/>
        <v/>
      </c>
      <c r="AG160" s="70">
        <v>0</v>
      </c>
      <c r="AH160" s="71" t="str">
        <f t="shared" si="78"/>
        <v/>
      </c>
      <c r="AI160" s="16" t="str">
        <f t="shared" si="79"/>
        <v/>
      </c>
      <c r="AJ160" s="72">
        <v>777</v>
      </c>
      <c r="AK160" s="73">
        <f t="shared" si="80"/>
        <v>699.30000000000007</v>
      </c>
      <c r="AL160" s="73">
        <v>92</v>
      </c>
      <c r="AM160" s="74">
        <f t="shared" si="81"/>
        <v>595</v>
      </c>
      <c r="AN160" s="18">
        <f t="shared" si="82"/>
        <v>0.14914914914914923</v>
      </c>
      <c r="AO160" s="69">
        <v>0</v>
      </c>
      <c r="AP160" s="70" t="str">
        <f t="shared" si="83"/>
        <v/>
      </c>
      <c r="AQ160" s="70">
        <v>0</v>
      </c>
      <c r="AR160" s="71" t="str">
        <f t="shared" si="84"/>
        <v/>
      </c>
      <c r="AS160" s="16" t="str">
        <f t="shared" si="85"/>
        <v/>
      </c>
      <c r="AT160" s="72">
        <v>777</v>
      </c>
      <c r="AU160" s="73">
        <f t="shared" si="86"/>
        <v>699.30000000000007</v>
      </c>
      <c r="AV160" s="73">
        <v>92</v>
      </c>
      <c r="AW160" s="74">
        <f t="shared" si="87"/>
        <v>595</v>
      </c>
      <c r="AX160" s="18">
        <f t="shared" si="88"/>
        <v>0.14914914914914923</v>
      </c>
      <c r="AY160" s="69">
        <v>0</v>
      </c>
      <c r="AZ160" s="70" t="str">
        <f t="shared" si="89"/>
        <v/>
      </c>
      <c r="BA160" s="70">
        <v>0</v>
      </c>
      <c r="BB160" s="71" t="str">
        <f t="shared" si="90"/>
        <v/>
      </c>
      <c r="BC160" s="16" t="str">
        <f t="shared" si="91"/>
        <v/>
      </c>
      <c r="BD160" s="72">
        <v>832</v>
      </c>
      <c r="BE160" s="73">
        <f t="shared" si="92"/>
        <v>748.80000000000007</v>
      </c>
      <c r="BF160" s="73">
        <v>50</v>
      </c>
      <c r="BG160" s="74">
        <f t="shared" si="93"/>
        <v>637</v>
      </c>
      <c r="BH160" s="18">
        <f t="shared" si="94"/>
        <v>0.14930555555555564</v>
      </c>
    </row>
    <row r="161" spans="1:60" s="5" customFormat="1" ht="12.75" customHeight="1">
      <c r="A161" s="42" t="s">
        <v>227</v>
      </c>
      <c r="B161" s="39" t="s">
        <v>130</v>
      </c>
      <c r="C161" s="4"/>
      <c r="D161" s="49">
        <v>0.83</v>
      </c>
      <c r="E161" s="40" t="s">
        <v>462</v>
      </c>
      <c r="F161" s="82">
        <v>1099</v>
      </c>
      <c r="G161" s="82">
        <v>999</v>
      </c>
      <c r="H161" s="133">
        <v>800</v>
      </c>
      <c r="I161" s="133">
        <v>36</v>
      </c>
      <c r="J161" s="95">
        <f t="shared" si="95"/>
        <v>764</v>
      </c>
      <c r="K161" s="69">
        <v>0</v>
      </c>
      <c r="L161" s="70" t="str">
        <f t="shared" si="65"/>
        <v/>
      </c>
      <c r="M161" s="70">
        <v>0</v>
      </c>
      <c r="N161" s="71" t="str">
        <f t="shared" si="66"/>
        <v/>
      </c>
      <c r="O161" s="16" t="str">
        <f t="shared" si="67"/>
        <v/>
      </c>
      <c r="P161" s="72">
        <v>0</v>
      </c>
      <c r="Q161" s="73" t="str">
        <f t="shared" si="68"/>
        <v/>
      </c>
      <c r="R161" s="73">
        <v>0</v>
      </c>
      <c r="S161" s="74" t="str">
        <f t="shared" si="69"/>
        <v/>
      </c>
      <c r="T161" s="18" t="str">
        <f t="shared" si="70"/>
        <v/>
      </c>
      <c r="U161" s="69">
        <v>832</v>
      </c>
      <c r="V161" s="70">
        <f t="shared" si="71"/>
        <v>748.80000000000007</v>
      </c>
      <c r="W161" s="70">
        <v>127</v>
      </c>
      <c r="X161" s="71">
        <f t="shared" si="72"/>
        <v>637</v>
      </c>
      <c r="Y161" s="16">
        <f t="shared" si="73"/>
        <v>0.14930555555555564</v>
      </c>
      <c r="Z161" s="72">
        <v>0</v>
      </c>
      <c r="AA161" s="73" t="str">
        <f t="shared" si="74"/>
        <v/>
      </c>
      <c r="AB161" s="73">
        <v>0</v>
      </c>
      <c r="AC161" s="74" t="str">
        <f t="shared" si="75"/>
        <v/>
      </c>
      <c r="AD161" s="18" t="str">
        <f t="shared" si="76"/>
        <v/>
      </c>
      <c r="AE161" s="69">
        <v>0</v>
      </c>
      <c r="AF161" s="70" t="str">
        <f t="shared" si="77"/>
        <v/>
      </c>
      <c r="AG161" s="70">
        <v>0</v>
      </c>
      <c r="AH161" s="71" t="str">
        <f t="shared" si="78"/>
        <v/>
      </c>
      <c r="AI161" s="16" t="str">
        <f t="shared" si="79"/>
        <v/>
      </c>
      <c r="AJ161" s="72">
        <v>832</v>
      </c>
      <c r="AK161" s="73">
        <f t="shared" si="80"/>
        <v>748.80000000000007</v>
      </c>
      <c r="AL161" s="73">
        <v>127</v>
      </c>
      <c r="AM161" s="74">
        <f t="shared" si="81"/>
        <v>637</v>
      </c>
      <c r="AN161" s="18">
        <f t="shared" si="82"/>
        <v>0.14930555555555564</v>
      </c>
      <c r="AO161" s="69">
        <v>0</v>
      </c>
      <c r="AP161" s="70" t="str">
        <f t="shared" si="83"/>
        <v/>
      </c>
      <c r="AQ161" s="70">
        <v>0</v>
      </c>
      <c r="AR161" s="71" t="str">
        <f t="shared" si="84"/>
        <v/>
      </c>
      <c r="AS161" s="16" t="str">
        <f t="shared" si="85"/>
        <v/>
      </c>
      <c r="AT161" s="72">
        <v>777</v>
      </c>
      <c r="AU161" s="73">
        <f t="shared" si="86"/>
        <v>699.30000000000007</v>
      </c>
      <c r="AV161" s="73">
        <v>165</v>
      </c>
      <c r="AW161" s="74">
        <f t="shared" si="87"/>
        <v>599</v>
      </c>
      <c r="AX161" s="18">
        <f t="shared" si="88"/>
        <v>0.14342914342914351</v>
      </c>
      <c r="AY161" s="69">
        <v>777</v>
      </c>
      <c r="AZ161" s="70">
        <f t="shared" si="89"/>
        <v>699.30000000000007</v>
      </c>
      <c r="BA161" s="70">
        <v>169</v>
      </c>
      <c r="BB161" s="71">
        <f t="shared" si="90"/>
        <v>595</v>
      </c>
      <c r="BC161" s="16">
        <f t="shared" si="91"/>
        <v>0.14914914914914923</v>
      </c>
      <c r="BD161" s="72">
        <v>721</v>
      </c>
      <c r="BE161" s="73">
        <f t="shared" si="92"/>
        <v>648.9</v>
      </c>
      <c r="BF161" s="73">
        <v>212</v>
      </c>
      <c r="BG161" s="74">
        <f t="shared" si="93"/>
        <v>552</v>
      </c>
      <c r="BH161" s="18">
        <f t="shared" si="94"/>
        <v>0.14932963476652794</v>
      </c>
    </row>
    <row r="162" spans="1:60" s="5" customFormat="1" ht="12.75" customHeight="1">
      <c r="A162" s="45" t="s">
        <v>241</v>
      </c>
      <c r="B162" s="39" t="s">
        <v>130</v>
      </c>
      <c r="C162" s="4"/>
      <c r="D162" s="49">
        <v>1.1100000000000001</v>
      </c>
      <c r="E162" s="40" t="s">
        <v>463</v>
      </c>
      <c r="F162" s="82">
        <v>1099</v>
      </c>
      <c r="G162" s="82">
        <v>999</v>
      </c>
      <c r="H162" s="133">
        <v>800</v>
      </c>
      <c r="I162" s="133">
        <v>36</v>
      </c>
      <c r="J162" s="95">
        <f t="shared" si="95"/>
        <v>764</v>
      </c>
      <c r="K162" s="69">
        <v>0</v>
      </c>
      <c r="L162" s="70" t="str">
        <f t="shared" si="65"/>
        <v/>
      </c>
      <c r="M162" s="70">
        <v>0</v>
      </c>
      <c r="N162" s="71" t="str">
        <f t="shared" si="66"/>
        <v/>
      </c>
      <c r="O162" s="16" t="str">
        <f t="shared" si="67"/>
        <v/>
      </c>
      <c r="P162" s="72">
        <v>0</v>
      </c>
      <c r="Q162" s="73" t="str">
        <f t="shared" si="68"/>
        <v/>
      </c>
      <c r="R162" s="73">
        <v>0</v>
      </c>
      <c r="S162" s="74" t="str">
        <f t="shared" si="69"/>
        <v/>
      </c>
      <c r="T162" s="18" t="str">
        <f t="shared" si="70"/>
        <v/>
      </c>
      <c r="U162" s="69">
        <v>832</v>
      </c>
      <c r="V162" s="70">
        <f t="shared" si="71"/>
        <v>748.80000000000007</v>
      </c>
      <c r="W162" s="70">
        <v>127</v>
      </c>
      <c r="X162" s="71">
        <f t="shared" si="72"/>
        <v>637</v>
      </c>
      <c r="Y162" s="16">
        <f t="shared" si="73"/>
        <v>0.14930555555555564</v>
      </c>
      <c r="Z162" s="72">
        <v>0</v>
      </c>
      <c r="AA162" s="73" t="str">
        <f t="shared" si="74"/>
        <v/>
      </c>
      <c r="AB162" s="73">
        <v>0</v>
      </c>
      <c r="AC162" s="74" t="str">
        <f t="shared" si="75"/>
        <v/>
      </c>
      <c r="AD162" s="18" t="str">
        <f t="shared" si="76"/>
        <v/>
      </c>
      <c r="AE162" s="69">
        <v>0</v>
      </c>
      <c r="AF162" s="70" t="str">
        <f t="shared" si="77"/>
        <v/>
      </c>
      <c r="AG162" s="70">
        <v>0</v>
      </c>
      <c r="AH162" s="71" t="str">
        <f t="shared" si="78"/>
        <v/>
      </c>
      <c r="AI162" s="16" t="str">
        <f t="shared" si="79"/>
        <v/>
      </c>
      <c r="AJ162" s="72">
        <v>832</v>
      </c>
      <c r="AK162" s="73">
        <f t="shared" si="80"/>
        <v>748.80000000000007</v>
      </c>
      <c r="AL162" s="73">
        <v>127</v>
      </c>
      <c r="AM162" s="74">
        <f t="shared" si="81"/>
        <v>637</v>
      </c>
      <c r="AN162" s="18">
        <f t="shared" si="82"/>
        <v>0.14930555555555564</v>
      </c>
      <c r="AO162" s="69">
        <v>0</v>
      </c>
      <c r="AP162" s="70" t="str">
        <f t="shared" si="83"/>
        <v/>
      </c>
      <c r="AQ162" s="70">
        <v>0</v>
      </c>
      <c r="AR162" s="71" t="str">
        <f t="shared" si="84"/>
        <v/>
      </c>
      <c r="AS162" s="16" t="str">
        <f t="shared" si="85"/>
        <v/>
      </c>
      <c r="AT162" s="72">
        <v>777</v>
      </c>
      <c r="AU162" s="73">
        <f t="shared" si="86"/>
        <v>699.30000000000007</v>
      </c>
      <c r="AV162" s="73">
        <v>165</v>
      </c>
      <c r="AW162" s="74">
        <f t="shared" si="87"/>
        <v>599</v>
      </c>
      <c r="AX162" s="18">
        <f t="shared" si="88"/>
        <v>0.14342914342914351</v>
      </c>
      <c r="AY162" s="69">
        <v>777</v>
      </c>
      <c r="AZ162" s="70">
        <f t="shared" si="89"/>
        <v>699.30000000000007</v>
      </c>
      <c r="BA162" s="70">
        <v>169</v>
      </c>
      <c r="BB162" s="71">
        <f t="shared" si="90"/>
        <v>595</v>
      </c>
      <c r="BC162" s="16">
        <f t="shared" si="91"/>
        <v>0.14914914914914923</v>
      </c>
      <c r="BD162" s="72">
        <v>721</v>
      </c>
      <c r="BE162" s="73">
        <f t="shared" si="92"/>
        <v>648.9</v>
      </c>
      <c r="BF162" s="73">
        <v>212</v>
      </c>
      <c r="BG162" s="74">
        <f t="shared" si="93"/>
        <v>552</v>
      </c>
      <c r="BH162" s="18">
        <f t="shared" si="94"/>
        <v>0.14932963476652794</v>
      </c>
    </row>
    <row r="163" spans="1:60" s="5" customFormat="1" ht="12.75" customHeight="1">
      <c r="A163" s="45" t="s">
        <v>242</v>
      </c>
      <c r="B163" s="39" t="s">
        <v>130</v>
      </c>
      <c r="C163" s="4"/>
      <c r="D163" s="49">
        <v>1.1100000000000001</v>
      </c>
      <c r="E163" s="40" t="s">
        <v>464</v>
      </c>
      <c r="F163" s="82">
        <v>1209</v>
      </c>
      <c r="G163" s="82">
        <v>1099</v>
      </c>
      <c r="H163" s="133">
        <v>880</v>
      </c>
      <c r="I163" s="133">
        <v>40</v>
      </c>
      <c r="J163" s="95">
        <f t="shared" si="95"/>
        <v>840</v>
      </c>
      <c r="K163" s="69">
        <v>0</v>
      </c>
      <c r="L163" s="70" t="str">
        <f t="shared" si="65"/>
        <v/>
      </c>
      <c r="M163" s="70">
        <v>0</v>
      </c>
      <c r="N163" s="71" t="str">
        <f t="shared" si="66"/>
        <v/>
      </c>
      <c r="O163" s="16" t="str">
        <f t="shared" si="67"/>
        <v/>
      </c>
      <c r="P163" s="72">
        <v>0</v>
      </c>
      <c r="Q163" s="73" t="str">
        <f t="shared" si="68"/>
        <v/>
      </c>
      <c r="R163" s="73">
        <v>0</v>
      </c>
      <c r="S163" s="74" t="str">
        <f t="shared" si="69"/>
        <v/>
      </c>
      <c r="T163" s="18" t="str">
        <f t="shared" si="70"/>
        <v/>
      </c>
      <c r="U163" s="69">
        <v>943</v>
      </c>
      <c r="V163" s="70">
        <f t="shared" si="71"/>
        <v>848.7</v>
      </c>
      <c r="W163" s="70">
        <v>118</v>
      </c>
      <c r="X163" s="71">
        <f t="shared" si="72"/>
        <v>722</v>
      </c>
      <c r="Y163" s="16">
        <f t="shared" si="73"/>
        <v>0.14928714504536356</v>
      </c>
      <c r="Z163" s="72">
        <v>0</v>
      </c>
      <c r="AA163" s="73" t="str">
        <f t="shared" si="74"/>
        <v/>
      </c>
      <c r="AB163" s="73">
        <v>0</v>
      </c>
      <c r="AC163" s="74" t="str">
        <f t="shared" si="75"/>
        <v/>
      </c>
      <c r="AD163" s="18" t="str">
        <f t="shared" si="76"/>
        <v/>
      </c>
      <c r="AE163" s="69">
        <v>0</v>
      </c>
      <c r="AF163" s="70" t="str">
        <f t="shared" si="77"/>
        <v/>
      </c>
      <c r="AG163" s="70">
        <v>0</v>
      </c>
      <c r="AH163" s="71" t="str">
        <f t="shared" si="78"/>
        <v/>
      </c>
      <c r="AI163" s="16" t="str">
        <f t="shared" si="79"/>
        <v/>
      </c>
      <c r="AJ163" s="72">
        <v>943</v>
      </c>
      <c r="AK163" s="73">
        <f t="shared" si="80"/>
        <v>848.7</v>
      </c>
      <c r="AL163" s="73">
        <v>118</v>
      </c>
      <c r="AM163" s="74">
        <f t="shared" si="81"/>
        <v>722</v>
      </c>
      <c r="AN163" s="18">
        <f t="shared" si="82"/>
        <v>0.14928714504536356</v>
      </c>
      <c r="AO163" s="69">
        <v>0</v>
      </c>
      <c r="AP163" s="70" t="str">
        <f t="shared" si="83"/>
        <v/>
      </c>
      <c r="AQ163" s="70">
        <v>0</v>
      </c>
      <c r="AR163" s="71" t="str">
        <f t="shared" si="84"/>
        <v/>
      </c>
      <c r="AS163" s="16" t="str">
        <f t="shared" si="85"/>
        <v/>
      </c>
      <c r="AT163" s="72">
        <v>888</v>
      </c>
      <c r="AU163" s="73">
        <f t="shared" si="86"/>
        <v>799.2</v>
      </c>
      <c r="AV163" s="73">
        <v>155</v>
      </c>
      <c r="AW163" s="74">
        <f t="shared" si="87"/>
        <v>685</v>
      </c>
      <c r="AX163" s="18">
        <f t="shared" si="88"/>
        <v>0.14289289289289295</v>
      </c>
      <c r="AY163" s="69">
        <v>888</v>
      </c>
      <c r="AZ163" s="70">
        <f t="shared" si="89"/>
        <v>799.2</v>
      </c>
      <c r="BA163" s="70">
        <v>160</v>
      </c>
      <c r="BB163" s="71">
        <f t="shared" si="90"/>
        <v>680</v>
      </c>
      <c r="BC163" s="16">
        <f t="shared" si="91"/>
        <v>0.1491491491491492</v>
      </c>
      <c r="BD163" s="72">
        <v>832</v>
      </c>
      <c r="BE163" s="73">
        <f t="shared" si="92"/>
        <v>748.80000000000007</v>
      </c>
      <c r="BF163" s="73">
        <v>203</v>
      </c>
      <c r="BG163" s="74">
        <f t="shared" si="93"/>
        <v>637</v>
      </c>
      <c r="BH163" s="18">
        <f t="shared" si="94"/>
        <v>0.14930555555555564</v>
      </c>
    </row>
    <row r="164" spans="1:60" s="5" customFormat="1" ht="12.75" customHeight="1">
      <c r="A164" s="42" t="s">
        <v>228</v>
      </c>
      <c r="B164" s="39" t="s">
        <v>130</v>
      </c>
      <c r="C164" s="4"/>
      <c r="D164" s="49">
        <v>0.83</v>
      </c>
      <c r="E164" s="40" t="s">
        <v>462</v>
      </c>
      <c r="F164" s="82">
        <v>989</v>
      </c>
      <c r="G164" s="82">
        <v>899</v>
      </c>
      <c r="H164" s="133">
        <v>720</v>
      </c>
      <c r="I164" s="133">
        <v>33</v>
      </c>
      <c r="J164" s="95">
        <f t="shared" si="95"/>
        <v>687</v>
      </c>
      <c r="K164" s="69">
        <v>0</v>
      </c>
      <c r="L164" s="70" t="str">
        <f t="shared" si="65"/>
        <v/>
      </c>
      <c r="M164" s="70">
        <v>0</v>
      </c>
      <c r="N164" s="71" t="str">
        <f t="shared" si="66"/>
        <v/>
      </c>
      <c r="O164" s="16" t="str">
        <f t="shared" si="67"/>
        <v/>
      </c>
      <c r="P164" s="72">
        <v>0</v>
      </c>
      <c r="Q164" s="73" t="str">
        <f t="shared" si="68"/>
        <v/>
      </c>
      <c r="R164" s="73">
        <v>0</v>
      </c>
      <c r="S164" s="74" t="str">
        <f t="shared" si="69"/>
        <v/>
      </c>
      <c r="T164" s="18" t="str">
        <f t="shared" si="70"/>
        <v/>
      </c>
      <c r="U164" s="69">
        <v>777</v>
      </c>
      <c r="V164" s="70">
        <f t="shared" si="71"/>
        <v>699.30000000000007</v>
      </c>
      <c r="W164" s="70">
        <v>92</v>
      </c>
      <c r="X164" s="71">
        <f t="shared" si="72"/>
        <v>595</v>
      </c>
      <c r="Y164" s="16">
        <f t="shared" si="73"/>
        <v>0.14914914914914923</v>
      </c>
      <c r="Z164" s="72">
        <v>0</v>
      </c>
      <c r="AA164" s="73" t="str">
        <f t="shared" si="74"/>
        <v/>
      </c>
      <c r="AB164" s="73">
        <v>0</v>
      </c>
      <c r="AC164" s="74" t="str">
        <f t="shared" si="75"/>
        <v/>
      </c>
      <c r="AD164" s="18" t="str">
        <f t="shared" si="76"/>
        <v/>
      </c>
      <c r="AE164" s="69">
        <v>0</v>
      </c>
      <c r="AF164" s="70" t="str">
        <f t="shared" si="77"/>
        <v/>
      </c>
      <c r="AG164" s="70">
        <v>0</v>
      </c>
      <c r="AH164" s="71" t="str">
        <f t="shared" si="78"/>
        <v/>
      </c>
      <c r="AI164" s="16" t="str">
        <f t="shared" si="79"/>
        <v/>
      </c>
      <c r="AJ164" s="72">
        <v>777</v>
      </c>
      <c r="AK164" s="73">
        <f t="shared" si="80"/>
        <v>699.30000000000007</v>
      </c>
      <c r="AL164" s="73">
        <v>92</v>
      </c>
      <c r="AM164" s="74">
        <f t="shared" si="81"/>
        <v>595</v>
      </c>
      <c r="AN164" s="18">
        <f t="shared" si="82"/>
        <v>0.14914914914914923</v>
      </c>
      <c r="AO164" s="69">
        <v>0</v>
      </c>
      <c r="AP164" s="70" t="str">
        <f t="shared" si="83"/>
        <v/>
      </c>
      <c r="AQ164" s="70">
        <v>0</v>
      </c>
      <c r="AR164" s="71" t="str">
        <f t="shared" si="84"/>
        <v/>
      </c>
      <c r="AS164" s="16" t="str">
        <f t="shared" si="85"/>
        <v/>
      </c>
      <c r="AT164" s="72">
        <v>721</v>
      </c>
      <c r="AU164" s="73">
        <f t="shared" si="86"/>
        <v>648.9</v>
      </c>
      <c r="AV164" s="73">
        <v>130</v>
      </c>
      <c r="AW164" s="74">
        <f t="shared" si="87"/>
        <v>557</v>
      </c>
      <c r="AX164" s="18">
        <f t="shared" si="88"/>
        <v>0.1416242872553552</v>
      </c>
      <c r="AY164" s="69">
        <v>721</v>
      </c>
      <c r="AZ164" s="70">
        <f t="shared" si="89"/>
        <v>648.9</v>
      </c>
      <c r="BA164" s="70">
        <v>135</v>
      </c>
      <c r="BB164" s="71">
        <f t="shared" si="90"/>
        <v>552</v>
      </c>
      <c r="BC164" s="16">
        <f t="shared" si="91"/>
        <v>0.14932963476652794</v>
      </c>
      <c r="BD164" s="72">
        <v>777</v>
      </c>
      <c r="BE164" s="73">
        <f t="shared" si="92"/>
        <v>699.30000000000007</v>
      </c>
      <c r="BF164" s="73">
        <v>92</v>
      </c>
      <c r="BG164" s="74">
        <f t="shared" si="93"/>
        <v>595</v>
      </c>
      <c r="BH164" s="18">
        <f t="shared" si="94"/>
        <v>0.14914914914914923</v>
      </c>
    </row>
    <row r="165" spans="1:60" s="5" customFormat="1" ht="12.75" customHeight="1">
      <c r="A165" s="45" t="s">
        <v>239</v>
      </c>
      <c r="B165" s="39" t="s">
        <v>130</v>
      </c>
      <c r="C165" s="4"/>
      <c r="D165" s="49">
        <v>1.1100000000000001</v>
      </c>
      <c r="E165" s="40" t="s">
        <v>463</v>
      </c>
      <c r="F165" s="82">
        <v>989</v>
      </c>
      <c r="G165" s="82">
        <v>899</v>
      </c>
      <c r="H165" s="133">
        <v>720</v>
      </c>
      <c r="I165" s="133">
        <v>33</v>
      </c>
      <c r="J165" s="95">
        <f t="shared" si="95"/>
        <v>687</v>
      </c>
      <c r="K165" s="69">
        <v>0</v>
      </c>
      <c r="L165" s="70" t="str">
        <f t="shared" si="65"/>
        <v/>
      </c>
      <c r="M165" s="70">
        <v>0</v>
      </c>
      <c r="N165" s="71" t="str">
        <f t="shared" si="66"/>
        <v/>
      </c>
      <c r="O165" s="16" t="str">
        <f t="shared" si="67"/>
        <v/>
      </c>
      <c r="P165" s="72">
        <v>0</v>
      </c>
      <c r="Q165" s="73" t="str">
        <f t="shared" si="68"/>
        <v/>
      </c>
      <c r="R165" s="73">
        <v>0</v>
      </c>
      <c r="S165" s="74" t="str">
        <f t="shared" si="69"/>
        <v/>
      </c>
      <c r="T165" s="18" t="str">
        <f t="shared" si="70"/>
        <v/>
      </c>
      <c r="U165" s="69">
        <v>777</v>
      </c>
      <c r="V165" s="70">
        <f t="shared" si="71"/>
        <v>699.30000000000007</v>
      </c>
      <c r="W165" s="70">
        <v>92</v>
      </c>
      <c r="X165" s="71">
        <f t="shared" si="72"/>
        <v>595</v>
      </c>
      <c r="Y165" s="16">
        <f t="shared" si="73"/>
        <v>0.14914914914914923</v>
      </c>
      <c r="Z165" s="72">
        <v>0</v>
      </c>
      <c r="AA165" s="73" t="str">
        <f t="shared" si="74"/>
        <v/>
      </c>
      <c r="AB165" s="73">
        <v>0</v>
      </c>
      <c r="AC165" s="74" t="str">
        <f t="shared" si="75"/>
        <v/>
      </c>
      <c r="AD165" s="18" t="str">
        <f t="shared" si="76"/>
        <v/>
      </c>
      <c r="AE165" s="69">
        <v>0</v>
      </c>
      <c r="AF165" s="70" t="str">
        <f t="shared" si="77"/>
        <v/>
      </c>
      <c r="AG165" s="70">
        <v>0</v>
      </c>
      <c r="AH165" s="71" t="str">
        <f t="shared" si="78"/>
        <v/>
      </c>
      <c r="AI165" s="16" t="str">
        <f t="shared" si="79"/>
        <v/>
      </c>
      <c r="AJ165" s="72">
        <v>777</v>
      </c>
      <c r="AK165" s="73">
        <f t="shared" si="80"/>
        <v>699.30000000000007</v>
      </c>
      <c r="AL165" s="73">
        <v>92</v>
      </c>
      <c r="AM165" s="74">
        <f t="shared" si="81"/>
        <v>595</v>
      </c>
      <c r="AN165" s="18">
        <f t="shared" si="82"/>
        <v>0.14914914914914923</v>
      </c>
      <c r="AO165" s="69">
        <v>0</v>
      </c>
      <c r="AP165" s="70" t="str">
        <f t="shared" si="83"/>
        <v/>
      </c>
      <c r="AQ165" s="70">
        <v>0</v>
      </c>
      <c r="AR165" s="71" t="str">
        <f t="shared" si="84"/>
        <v/>
      </c>
      <c r="AS165" s="16" t="str">
        <f t="shared" si="85"/>
        <v/>
      </c>
      <c r="AT165" s="72">
        <v>721</v>
      </c>
      <c r="AU165" s="73">
        <f t="shared" si="86"/>
        <v>648.9</v>
      </c>
      <c r="AV165" s="73">
        <v>130</v>
      </c>
      <c r="AW165" s="74">
        <f t="shared" si="87"/>
        <v>557</v>
      </c>
      <c r="AX165" s="18">
        <f t="shared" si="88"/>
        <v>0.1416242872553552</v>
      </c>
      <c r="AY165" s="69">
        <v>721</v>
      </c>
      <c r="AZ165" s="70">
        <f t="shared" si="89"/>
        <v>648.9</v>
      </c>
      <c r="BA165" s="70">
        <v>135</v>
      </c>
      <c r="BB165" s="71">
        <f t="shared" si="90"/>
        <v>552</v>
      </c>
      <c r="BC165" s="16">
        <f t="shared" si="91"/>
        <v>0.14932963476652794</v>
      </c>
      <c r="BD165" s="72">
        <v>777</v>
      </c>
      <c r="BE165" s="73">
        <f t="shared" si="92"/>
        <v>699.30000000000007</v>
      </c>
      <c r="BF165" s="73">
        <v>92</v>
      </c>
      <c r="BG165" s="74">
        <f t="shared" si="93"/>
        <v>595</v>
      </c>
      <c r="BH165" s="18">
        <f t="shared" si="94"/>
        <v>0.14914914914914923</v>
      </c>
    </row>
    <row r="166" spans="1:60" s="5" customFormat="1" ht="12.75" customHeight="1">
      <c r="A166" s="45" t="s">
        <v>240</v>
      </c>
      <c r="B166" s="39" t="s">
        <v>130</v>
      </c>
      <c r="C166" s="4"/>
      <c r="D166" s="49">
        <v>1.1100000000000001</v>
      </c>
      <c r="E166" s="40" t="s">
        <v>464</v>
      </c>
      <c r="F166" s="82">
        <v>1099</v>
      </c>
      <c r="G166" s="82">
        <v>999</v>
      </c>
      <c r="H166" s="133">
        <v>800</v>
      </c>
      <c r="I166" s="133">
        <v>36</v>
      </c>
      <c r="J166" s="95">
        <f t="shared" si="95"/>
        <v>764</v>
      </c>
      <c r="K166" s="69">
        <v>0</v>
      </c>
      <c r="L166" s="70" t="str">
        <f t="shared" si="65"/>
        <v/>
      </c>
      <c r="M166" s="70">
        <v>0</v>
      </c>
      <c r="N166" s="71" t="str">
        <f t="shared" si="66"/>
        <v/>
      </c>
      <c r="O166" s="16" t="str">
        <f t="shared" si="67"/>
        <v/>
      </c>
      <c r="P166" s="72">
        <v>0</v>
      </c>
      <c r="Q166" s="73" t="str">
        <f t="shared" si="68"/>
        <v/>
      </c>
      <c r="R166" s="73">
        <v>0</v>
      </c>
      <c r="S166" s="74" t="str">
        <f t="shared" si="69"/>
        <v/>
      </c>
      <c r="T166" s="18" t="str">
        <f t="shared" si="70"/>
        <v/>
      </c>
      <c r="U166" s="69">
        <v>888</v>
      </c>
      <c r="V166" s="70">
        <f t="shared" si="71"/>
        <v>799.2</v>
      </c>
      <c r="W166" s="70">
        <v>84</v>
      </c>
      <c r="X166" s="71">
        <f t="shared" si="72"/>
        <v>680</v>
      </c>
      <c r="Y166" s="16">
        <f t="shared" si="73"/>
        <v>0.1491491491491492</v>
      </c>
      <c r="Z166" s="72">
        <v>0</v>
      </c>
      <c r="AA166" s="73" t="str">
        <f t="shared" si="74"/>
        <v/>
      </c>
      <c r="AB166" s="73">
        <v>0</v>
      </c>
      <c r="AC166" s="74" t="str">
        <f t="shared" si="75"/>
        <v/>
      </c>
      <c r="AD166" s="18" t="str">
        <f t="shared" si="76"/>
        <v/>
      </c>
      <c r="AE166" s="69">
        <v>0</v>
      </c>
      <c r="AF166" s="70" t="str">
        <f t="shared" si="77"/>
        <v/>
      </c>
      <c r="AG166" s="70">
        <v>0</v>
      </c>
      <c r="AH166" s="71" t="str">
        <f t="shared" si="78"/>
        <v/>
      </c>
      <c r="AI166" s="16" t="str">
        <f t="shared" si="79"/>
        <v/>
      </c>
      <c r="AJ166" s="72">
        <v>888</v>
      </c>
      <c r="AK166" s="73">
        <f t="shared" si="80"/>
        <v>799.2</v>
      </c>
      <c r="AL166" s="73">
        <v>84</v>
      </c>
      <c r="AM166" s="74">
        <f t="shared" si="81"/>
        <v>680</v>
      </c>
      <c r="AN166" s="18">
        <f t="shared" si="82"/>
        <v>0.1491491491491492</v>
      </c>
      <c r="AO166" s="69">
        <v>0</v>
      </c>
      <c r="AP166" s="70" t="str">
        <f t="shared" si="83"/>
        <v/>
      </c>
      <c r="AQ166" s="70">
        <v>0</v>
      </c>
      <c r="AR166" s="71" t="str">
        <f t="shared" si="84"/>
        <v/>
      </c>
      <c r="AS166" s="16" t="str">
        <f t="shared" si="85"/>
        <v/>
      </c>
      <c r="AT166" s="72">
        <v>832</v>
      </c>
      <c r="AU166" s="73">
        <f t="shared" si="86"/>
        <v>748.80000000000007</v>
      </c>
      <c r="AV166" s="73">
        <v>122</v>
      </c>
      <c r="AW166" s="74">
        <f t="shared" si="87"/>
        <v>642</v>
      </c>
      <c r="AX166" s="18">
        <f t="shared" si="88"/>
        <v>0.1426282051282052</v>
      </c>
      <c r="AY166" s="69">
        <v>832</v>
      </c>
      <c r="AZ166" s="70">
        <f t="shared" si="89"/>
        <v>748.80000000000007</v>
      </c>
      <c r="BA166" s="70">
        <v>127</v>
      </c>
      <c r="BB166" s="71">
        <f t="shared" si="90"/>
        <v>637</v>
      </c>
      <c r="BC166" s="16">
        <f t="shared" si="91"/>
        <v>0.14930555555555564</v>
      </c>
      <c r="BD166" s="72">
        <v>888</v>
      </c>
      <c r="BE166" s="73">
        <f t="shared" si="92"/>
        <v>799.2</v>
      </c>
      <c r="BF166" s="73">
        <v>84</v>
      </c>
      <c r="BG166" s="74">
        <f t="shared" si="93"/>
        <v>680</v>
      </c>
      <c r="BH166" s="18">
        <f t="shared" si="94"/>
        <v>0.1491491491491492</v>
      </c>
    </row>
    <row r="167" spans="1:60" s="5" customFormat="1" ht="12.75" customHeight="1">
      <c r="A167" s="42" t="s">
        <v>268</v>
      </c>
      <c r="B167" s="39" t="s">
        <v>130</v>
      </c>
      <c r="C167" s="4"/>
      <c r="D167" s="49">
        <v>0.83</v>
      </c>
      <c r="E167" s="40" t="s">
        <v>465</v>
      </c>
      <c r="F167" s="82">
        <v>1319</v>
      </c>
      <c r="G167" s="82">
        <v>1199</v>
      </c>
      <c r="H167" s="133">
        <v>955</v>
      </c>
      <c r="I167" s="133">
        <v>43</v>
      </c>
      <c r="J167" s="95">
        <f t="shared" si="95"/>
        <v>912</v>
      </c>
      <c r="K167" s="69">
        <v>0</v>
      </c>
      <c r="L167" s="70" t="str">
        <f t="shared" si="65"/>
        <v/>
      </c>
      <c r="M167" s="70">
        <v>0</v>
      </c>
      <c r="N167" s="71" t="str">
        <f t="shared" si="66"/>
        <v/>
      </c>
      <c r="O167" s="16" t="str">
        <f t="shared" si="67"/>
        <v/>
      </c>
      <c r="P167" s="72">
        <v>0</v>
      </c>
      <c r="Q167" s="73" t="str">
        <f t="shared" si="68"/>
        <v/>
      </c>
      <c r="R167" s="73">
        <v>0</v>
      </c>
      <c r="S167" s="74" t="str">
        <f t="shared" si="69"/>
        <v/>
      </c>
      <c r="T167" s="18" t="str">
        <f t="shared" si="70"/>
        <v/>
      </c>
      <c r="U167" s="69">
        <v>999</v>
      </c>
      <c r="V167" s="70">
        <f t="shared" si="71"/>
        <v>899.1</v>
      </c>
      <c r="W167" s="70">
        <v>151</v>
      </c>
      <c r="X167" s="71">
        <f t="shared" si="72"/>
        <v>761</v>
      </c>
      <c r="Y167" s="16">
        <f t="shared" si="73"/>
        <v>0.1535980424869314</v>
      </c>
      <c r="Z167" s="72">
        <v>0</v>
      </c>
      <c r="AA167" s="73" t="str">
        <f t="shared" si="74"/>
        <v/>
      </c>
      <c r="AB167" s="73">
        <v>0</v>
      </c>
      <c r="AC167" s="74" t="str">
        <f t="shared" si="75"/>
        <v/>
      </c>
      <c r="AD167" s="18" t="str">
        <f t="shared" si="76"/>
        <v/>
      </c>
      <c r="AE167" s="69">
        <v>0</v>
      </c>
      <c r="AF167" s="70" t="str">
        <f t="shared" si="77"/>
        <v/>
      </c>
      <c r="AG167" s="70">
        <v>0</v>
      </c>
      <c r="AH167" s="71" t="str">
        <f t="shared" si="78"/>
        <v/>
      </c>
      <c r="AI167" s="16" t="str">
        <f t="shared" si="79"/>
        <v/>
      </c>
      <c r="AJ167" s="72">
        <v>943</v>
      </c>
      <c r="AK167" s="73">
        <f t="shared" si="80"/>
        <v>848.7</v>
      </c>
      <c r="AL167" s="73">
        <v>193</v>
      </c>
      <c r="AM167" s="74">
        <f t="shared" si="81"/>
        <v>719</v>
      </c>
      <c r="AN167" s="18">
        <f t="shared" si="82"/>
        <v>0.15282196300223877</v>
      </c>
      <c r="AO167" s="69">
        <v>0</v>
      </c>
      <c r="AP167" s="70" t="str">
        <f t="shared" si="83"/>
        <v/>
      </c>
      <c r="AQ167" s="70">
        <v>0</v>
      </c>
      <c r="AR167" s="71" t="str">
        <f t="shared" si="84"/>
        <v/>
      </c>
      <c r="AS167" s="16" t="str">
        <f t="shared" si="85"/>
        <v/>
      </c>
      <c r="AT167" s="72">
        <v>888</v>
      </c>
      <c r="AU167" s="73">
        <f t="shared" si="86"/>
        <v>799.2</v>
      </c>
      <c r="AV167" s="73">
        <v>225</v>
      </c>
      <c r="AW167" s="74">
        <f t="shared" si="87"/>
        <v>687</v>
      </c>
      <c r="AX167" s="18">
        <f t="shared" si="88"/>
        <v>0.14039039039039045</v>
      </c>
      <c r="AY167" s="69">
        <v>0</v>
      </c>
      <c r="AZ167" s="70" t="str">
        <f t="shared" si="89"/>
        <v/>
      </c>
      <c r="BA167" s="70">
        <v>0</v>
      </c>
      <c r="BB167" s="71" t="str">
        <f t="shared" si="90"/>
        <v/>
      </c>
      <c r="BC167" s="16" t="str">
        <f t="shared" si="91"/>
        <v/>
      </c>
      <c r="BD167" s="72">
        <v>999</v>
      </c>
      <c r="BE167" s="73">
        <f t="shared" si="92"/>
        <v>899.1</v>
      </c>
      <c r="BF167" s="73">
        <v>150</v>
      </c>
      <c r="BG167" s="74">
        <f t="shared" si="93"/>
        <v>762</v>
      </c>
      <c r="BH167" s="18">
        <f t="shared" si="94"/>
        <v>0.15248581915248585</v>
      </c>
    </row>
    <row r="168" spans="1:60" s="5" customFormat="1" ht="12.75" customHeight="1">
      <c r="A168" s="45" t="s">
        <v>269</v>
      </c>
      <c r="B168" s="39" t="s">
        <v>130</v>
      </c>
      <c r="C168" s="4"/>
      <c r="D168" s="49">
        <v>1.1100000000000001</v>
      </c>
      <c r="E168" s="40" t="s">
        <v>466</v>
      </c>
      <c r="F168" s="82">
        <v>1319</v>
      </c>
      <c r="G168" s="82">
        <v>1199</v>
      </c>
      <c r="H168" s="133">
        <v>955</v>
      </c>
      <c r="I168" s="133">
        <v>43</v>
      </c>
      <c r="J168" s="95">
        <f t="shared" si="95"/>
        <v>912</v>
      </c>
      <c r="K168" s="69">
        <v>0</v>
      </c>
      <c r="L168" s="70" t="str">
        <f t="shared" si="65"/>
        <v/>
      </c>
      <c r="M168" s="70">
        <v>0</v>
      </c>
      <c r="N168" s="71" t="str">
        <f t="shared" si="66"/>
        <v/>
      </c>
      <c r="O168" s="16" t="str">
        <f t="shared" si="67"/>
        <v/>
      </c>
      <c r="P168" s="72">
        <v>0</v>
      </c>
      <c r="Q168" s="73" t="str">
        <f t="shared" si="68"/>
        <v/>
      </c>
      <c r="R168" s="73">
        <v>0</v>
      </c>
      <c r="S168" s="74" t="str">
        <f t="shared" si="69"/>
        <v/>
      </c>
      <c r="T168" s="18" t="str">
        <f t="shared" si="70"/>
        <v/>
      </c>
      <c r="U168" s="69">
        <v>999</v>
      </c>
      <c r="V168" s="70">
        <f t="shared" si="71"/>
        <v>899.1</v>
      </c>
      <c r="W168" s="70">
        <v>151</v>
      </c>
      <c r="X168" s="71">
        <f t="shared" si="72"/>
        <v>761</v>
      </c>
      <c r="Y168" s="16">
        <f t="shared" si="73"/>
        <v>0.1535980424869314</v>
      </c>
      <c r="Z168" s="72">
        <v>0</v>
      </c>
      <c r="AA168" s="73" t="str">
        <f t="shared" si="74"/>
        <v/>
      </c>
      <c r="AB168" s="73">
        <v>0</v>
      </c>
      <c r="AC168" s="74" t="str">
        <f t="shared" si="75"/>
        <v/>
      </c>
      <c r="AD168" s="18" t="str">
        <f t="shared" si="76"/>
        <v/>
      </c>
      <c r="AE168" s="69">
        <v>0</v>
      </c>
      <c r="AF168" s="70" t="str">
        <f t="shared" si="77"/>
        <v/>
      </c>
      <c r="AG168" s="70">
        <v>0</v>
      </c>
      <c r="AH168" s="71" t="str">
        <f t="shared" si="78"/>
        <v/>
      </c>
      <c r="AI168" s="16" t="str">
        <f t="shared" si="79"/>
        <v/>
      </c>
      <c r="AJ168" s="72">
        <v>943</v>
      </c>
      <c r="AK168" s="73">
        <f t="shared" si="80"/>
        <v>848.7</v>
      </c>
      <c r="AL168" s="73">
        <v>193</v>
      </c>
      <c r="AM168" s="74">
        <f t="shared" si="81"/>
        <v>719</v>
      </c>
      <c r="AN168" s="18">
        <f t="shared" si="82"/>
        <v>0.15282196300223877</v>
      </c>
      <c r="AO168" s="69">
        <v>0</v>
      </c>
      <c r="AP168" s="70" t="str">
        <f t="shared" si="83"/>
        <v/>
      </c>
      <c r="AQ168" s="70">
        <v>0</v>
      </c>
      <c r="AR168" s="71" t="str">
        <f t="shared" si="84"/>
        <v/>
      </c>
      <c r="AS168" s="16" t="str">
        <f t="shared" si="85"/>
        <v/>
      </c>
      <c r="AT168" s="72">
        <v>888</v>
      </c>
      <c r="AU168" s="73">
        <f t="shared" si="86"/>
        <v>799.2</v>
      </c>
      <c r="AV168" s="73">
        <v>225</v>
      </c>
      <c r="AW168" s="74">
        <f t="shared" si="87"/>
        <v>687</v>
      </c>
      <c r="AX168" s="18">
        <f t="shared" si="88"/>
        <v>0.14039039039039045</v>
      </c>
      <c r="AY168" s="69">
        <v>0</v>
      </c>
      <c r="AZ168" s="70" t="str">
        <f t="shared" si="89"/>
        <v/>
      </c>
      <c r="BA168" s="70">
        <v>0</v>
      </c>
      <c r="BB168" s="71" t="str">
        <f t="shared" si="90"/>
        <v/>
      </c>
      <c r="BC168" s="16" t="str">
        <f t="shared" si="91"/>
        <v/>
      </c>
      <c r="BD168" s="72">
        <v>999</v>
      </c>
      <c r="BE168" s="73">
        <f t="shared" si="92"/>
        <v>899.1</v>
      </c>
      <c r="BF168" s="73">
        <v>150</v>
      </c>
      <c r="BG168" s="74">
        <f t="shared" si="93"/>
        <v>762</v>
      </c>
      <c r="BH168" s="18">
        <f t="shared" si="94"/>
        <v>0.15248581915248585</v>
      </c>
    </row>
    <row r="169" spans="1:60" s="5" customFormat="1" ht="12.75" customHeight="1">
      <c r="A169" s="45" t="s">
        <v>270</v>
      </c>
      <c r="B169" s="39" t="s">
        <v>130</v>
      </c>
      <c r="C169" s="4"/>
      <c r="D169" s="49">
        <v>1.1100000000000001</v>
      </c>
      <c r="E169" s="40" t="s">
        <v>467</v>
      </c>
      <c r="F169" s="82">
        <v>1429</v>
      </c>
      <c r="G169" s="82">
        <v>1299</v>
      </c>
      <c r="H169" s="133">
        <v>1035</v>
      </c>
      <c r="I169" s="133">
        <v>47</v>
      </c>
      <c r="J169" s="95">
        <f t="shared" si="95"/>
        <v>988</v>
      </c>
      <c r="K169" s="69">
        <v>0</v>
      </c>
      <c r="L169" s="70" t="str">
        <f t="shared" si="65"/>
        <v/>
      </c>
      <c r="M169" s="70">
        <v>0</v>
      </c>
      <c r="N169" s="71" t="str">
        <f t="shared" si="66"/>
        <v/>
      </c>
      <c r="O169" s="16" t="str">
        <f t="shared" si="67"/>
        <v/>
      </c>
      <c r="P169" s="72">
        <v>0</v>
      </c>
      <c r="Q169" s="73" t="str">
        <f t="shared" si="68"/>
        <v/>
      </c>
      <c r="R169" s="73">
        <v>0</v>
      </c>
      <c r="S169" s="74" t="str">
        <f t="shared" si="69"/>
        <v/>
      </c>
      <c r="T169" s="18" t="str">
        <f t="shared" si="70"/>
        <v/>
      </c>
      <c r="U169" s="69">
        <v>1110</v>
      </c>
      <c r="V169" s="70">
        <f t="shared" si="71"/>
        <v>999</v>
      </c>
      <c r="W169" s="70">
        <v>142</v>
      </c>
      <c r="X169" s="71">
        <f t="shared" si="72"/>
        <v>846</v>
      </c>
      <c r="Y169" s="16">
        <f t="shared" si="73"/>
        <v>0.15315315315315314</v>
      </c>
      <c r="Z169" s="72">
        <v>0</v>
      </c>
      <c r="AA169" s="73" t="str">
        <f t="shared" si="74"/>
        <v/>
      </c>
      <c r="AB169" s="73">
        <v>0</v>
      </c>
      <c r="AC169" s="74" t="str">
        <f t="shared" si="75"/>
        <v/>
      </c>
      <c r="AD169" s="18" t="str">
        <f t="shared" si="76"/>
        <v/>
      </c>
      <c r="AE169" s="69">
        <v>0</v>
      </c>
      <c r="AF169" s="70" t="str">
        <f t="shared" si="77"/>
        <v/>
      </c>
      <c r="AG169" s="70">
        <v>0</v>
      </c>
      <c r="AH169" s="71" t="str">
        <f t="shared" si="78"/>
        <v/>
      </c>
      <c r="AI169" s="16" t="str">
        <f t="shared" si="79"/>
        <v/>
      </c>
      <c r="AJ169" s="72">
        <v>1054</v>
      </c>
      <c r="AK169" s="73">
        <f t="shared" si="80"/>
        <v>948.6</v>
      </c>
      <c r="AL169" s="73">
        <v>185</v>
      </c>
      <c r="AM169" s="74">
        <f t="shared" si="81"/>
        <v>803</v>
      </c>
      <c r="AN169" s="18">
        <f t="shared" si="82"/>
        <v>0.15348935273033948</v>
      </c>
      <c r="AO169" s="69">
        <v>0</v>
      </c>
      <c r="AP169" s="70" t="str">
        <f t="shared" si="83"/>
        <v/>
      </c>
      <c r="AQ169" s="70">
        <v>0</v>
      </c>
      <c r="AR169" s="71" t="str">
        <f t="shared" si="84"/>
        <v/>
      </c>
      <c r="AS169" s="16" t="str">
        <f t="shared" si="85"/>
        <v/>
      </c>
      <c r="AT169" s="72">
        <v>999</v>
      </c>
      <c r="AU169" s="73">
        <f t="shared" si="86"/>
        <v>899.1</v>
      </c>
      <c r="AV169" s="73">
        <v>215</v>
      </c>
      <c r="AW169" s="74">
        <f t="shared" si="87"/>
        <v>773</v>
      </c>
      <c r="AX169" s="18">
        <f t="shared" si="88"/>
        <v>0.14025136247358472</v>
      </c>
      <c r="AY169" s="69">
        <v>0</v>
      </c>
      <c r="AZ169" s="70" t="str">
        <f t="shared" si="89"/>
        <v/>
      </c>
      <c r="BA169" s="70">
        <v>0</v>
      </c>
      <c r="BB169" s="71" t="str">
        <f t="shared" si="90"/>
        <v/>
      </c>
      <c r="BC169" s="16" t="str">
        <f t="shared" si="91"/>
        <v/>
      </c>
      <c r="BD169" s="72">
        <v>1110</v>
      </c>
      <c r="BE169" s="73">
        <f t="shared" si="92"/>
        <v>999</v>
      </c>
      <c r="BF169" s="73">
        <v>142</v>
      </c>
      <c r="BG169" s="74">
        <f t="shared" si="93"/>
        <v>846</v>
      </c>
      <c r="BH169" s="18">
        <f t="shared" si="94"/>
        <v>0.15315315315315314</v>
      </c>
    </row>
    <row r="170" spans="1:60" s="5" customFormat="1" ht="12.75" customHeight="1">
      <c r="A170" s="42" t="s">
        <v>265</v>
      </c>
      <c r="B170" s="39" t="s">
        <v>130</v>
      </c>
      <c r="C170" s="4"/>
      <c r="D170" s="49">
        <v>0.83</v>
      </c>
      <c r="E170" s="40" t="s">
        <v>465</v>
      </c>
      <c r="F170" s="82">
        <v>1209</v>
      </c>
      <c r="G170" s="82">
        <v>1099</v>
      </c>
      <c r="H170" s="133">
        <v>875</v>
      </c>
      <c r="I170" s="133">
        <v>39</v>
      </c>
      <c r="J170" s="95">
        <f t="shared" si="95"/>
        <v>836</v>
      </c>
      <c r="K170" s="69">
        <v>0</v>
      </c>
      <c r="L170" s="70" t="str">
        <f t="shared" si="65"/>
        <v/>
      </c>
      <c r="M170" s="70">
        <v>0</v>
      </c>
      <c r="N170" s="71" t="str">
        <f t="shared" si="66"/>
        <v/>
      </c>
      <c r="O170" s="16" t="str">
        <f t="shared" si="67"/>
        <v/>
      </c>
      <c r="P170" s="72">
        <v>0</v>
      </c>
      <c r="Q170" s="73" t="str">
        <f t="shared" si="68"/>
        <v/>
      </c>
      <c r="R170" s="73">
        <v>0</v>
      </c>
      <c r="S170" s="74" t="str">
        <f t="shared" si="69"/>
        <v/>
      </c>
      <c r="T170" s="18" t="str">
        <f t="shared" si="70"/>
        <v/>
      </c>
      <c r="U170" s="69">
        <v>943</v>
      </c>
      <c r="V170" s="70">
        <f t="shared" si="71"/>
        <v>848.7</v>
      </c>
      <c r="W170" s="70">
        <v>117</v>
      </c>
      <c r="X170" s="71">
        <f t="shared" si="72"/>
        <v>719</v>
      </c>
      <c r="Y170" s="16">
        <f t="shared" si="73"/>
        <v>0.15282196300223877</v>
      </c>
      <c r="Z170" s="72">
        <v>0</v>
      </c>
      <c r="AA170" s="73" t="str">
        <f t="shared" si="74"/>
        <v/>
      </c>
      <c r="AB170" s="73">
        <v>0</v>
      </c>
      <c r="AC170" s="74" t="str">
        <f t="shared" si="75"/>
        <v/>
      </c>
      <c r="AD170" s="18" t="str">
        <f t="shared" si="76"/>
        <v/>
      </c>
      <c r="AE170" s="69">
        <v>0</v>
      </c>
      <c r="AF170" s="70" t="str">
        <f t="shared" si="77"/>
        <v/>
      </c>
      <c r="AG170" s="70">
        <v>0</v>
      </c>
      <c r="AH170" s="71" t="str">
        <f t="shared" si="78"/>
        <v/>
      </c>
      <c r="AI170" s="16" t="str">
        <f t="shared" si="79"/>
        <v/>
      </c>
      <c r="AJ170" s="72">
        <v>888</v>
      </c>
      <c r="AK170" s="73">
        <f t="shared" si="80"/>
        <v>799.2</v>
      </c>
      <c r="AL170" s="73">
        <v>159</v>
      </c>
      <c r="AM170" s="74">
        <f t="shared" si="81"/>
        <v>677</v>
      </c>
      <c r="AN170" s="18">
        <f t="shared" si="82"/>
        <v>0.15290290290290295</v>
      </c>
      <c r="AO170" s="69">
        <v>0</v>
      </c>
      <c r="AP170" s="70" t="str">
        <f t="shared" si="83"/>
        <v/>
      </c>
      <c r="AQ170" s="70">
        <v>0</v>
      </c>
      <c r="AR170" s="71" t="str">
        <f t="shared" si="84"/>
        <v/>
      </c>
      <c r="AS170" s="16" t="str">
        <f t="shared" si="85"/>
        <v/>
      </c>
      <c r="AT170" s="72">
        <v>832</v>
      </c>
      <c r="AU170" s="73">
        <f t="shared" si="86"/>
        <v>748.80000000000007</v>
      </c>
      <c r="AV170" s="73">
        <v>195</v>
      </c>
      <c r="AW170" s="74">
        <f t="shared" si="87"/>
        <v>641</v>
      </c>
      <c r="AX170" s="18">
        <f t="shared" si="88"/>
        <v>0.14396367521367529</v>
      </c>
      <c r="AY170" s="69">
        <v>0</v>
      </c>
      <c r="AZ170" s="70" t="str">
        <f t="shared" si="89"/>
        <v/>
      </c>
      <c r="BA170" s="70">
        <v>0</v>
      </c>
      <c r="BB170" s="71" t="str">
        <f t="shared" si="90"/>
        <v/>
      </c>
      <c r="BC170" s="16" t="str">
        <f t="shared" si="91"/>
        <v/>
      </c>
      <c r="BD170" s="72">
        <v>943</v>
      </c>
      <c r="BE170" s="73">
        <f t="shared" si="92"/>
        <v>848.7</v>
      </c>
      <c r="BF170" s="73">
        <v>117</v>
      </c>
      <c r="BG170" s="74">
        <f t="shared" si="93"/>
        <v>719</v>
      </c>
      <c r="BH170" s="18">
        <f t="shared" si="94"/>
        <v>0.15282196300223877</v>
      </c>
    </row>
    <row r="171" spans="1:60" s="5" customFormat="1" ht="12.75" customHeight="1">
      <c r="A171" s="45" t="s">
        <v>266</v>
      </c>
      <c r="B171" s="39" t="s">
        <v>130</v>
      </c>
      <c r="C171" s="4"/>
      <c r="D171" s="49">
        <v>1.1100000000000001</v>
      </c>
      <c r="E171" s="40" t="s">
        <v>466</v>
      </c>
      <c r="F171" s="82">
        <v>1209</v>
      </c>
      <c r="G171" s="82">
        <v>1099</v>
      </c>
      <c r="H171" s="133">
        <v>875</v>
      </c>
      <c r="I171" s="133">
        <v>39</v>
      </c>
      <c r="J171" s="95">
        <f t="shared" si="95"/>
        <v>836</v>
      </c>
      <c r="K171" s="69">
        <v>0</v>
      </c>
      <c r="L171" s="70" t="str">
        <f t="shared" si="65"/>
        <v/>
      </c>
      <c r="M171" s="70">
        <v>0</v>
      </c>
      <c r="N171" s="71" t="str">
        <f t="shared" si="66"/>
        <v/>
      </c>
      <c r="O171" s="16" t="str">
        <f t="shared" si="67"/>
        <v/>
      </c>
      <c r="P171" s="72">
        <v>0</v>
      </c>
      <c r="Q171" s="73" t="str">
        <f t="shared" si="68"/>
        <v/>
      </c>
      <c r="R171" s="73">
        <v>0</v>
      </c>
      <c r="S171" s="74" t="str">
        <f t="shared" si="69"/>
        <v/>
      </c>
      <c r="T171" s="18" t="str">
        <f t="shared" si="70"/>
        <v/>
      </c>
      <c r="U171" s="69">
        <v>943</v>
      </c>
      <c r="V171" s="70">
        <f t="shared" si="71"/>
        <v>848.7</v>
      </c>
      <c r="W171" s="70">
        <v>117</v>
      </c>
      <c r="X171" s="71">
        <f t="shared" si="72"/>
        <v>719</v>
      </c>
      <c r="Y171" s="16">
        <f t="shared" si="73"/>
        <v>0.15282196300223877</v>
      </c>
      <c r="Z171" s="72">
        <v>0</v>
      </c>
      <c r="AA171" s="73" t="str">
        <f t="shared" si="74"/>
        <v/>
      </c>
      <c r="AB171" s="73">
        <v>0</v>
      </c>
      <c r="AC171" s="74" t="str">
        <f t="shared" si="75"/>
        <v/>
      </c>
      <c r="AD171" s="18" t="str">
        <f t="shared" si="76"/>
        <v/>
      </c>
      <c r="AE171" s="69">
        <v>0</v>
      </c>
      <c r="AF171" s="70" t="str">
        <f t="shared" si="77"/>
        <v/>
      </c>
      <c r="AG171" s="70">
        <v>0</v>
      </c>
      <c r="AH171" s="71" t="str">
        <f t="shared" si="78"/>
        <v/>
      </c>
      <c r="AI171" s="16" t="str">
        <f t="shared" si="79"/>
        <v/>
      </c>
      <c r="AJ171" s="72">
        <v>888</v>
      </c>
      <c r="AK171" s="73">
        <f t="shared" si="80"/>
        <v>799.2</v>
      </c>
      <c r="AL171" s="73">
        <v>159</v>
      </c>
      <c r="AM171" s="74">
        <f t="shared" si="81"/>
        <v>677</v>
      </c>
      <c r="AN171" s="18">
        <f t="shared" si="82"/>
        <v>0.15290290290290295</v>
      </c>
      <c r="AO171" s="69">
        <v>0</v>
      </c>
      <c r="AP171" s="70" t="str">
        <f t="shared" si="83"/>
        <v/>
      </c>
      <c r="AQ171" s="70">
        <v>0</v>
      </c>
      <c r="AR171" s="71" t="str">
        <f t="shared" si="84"/>
        <v/>
      </c>
      <c r="AS171" s="16" t="str">
        <f t="shared" si="85"/>
        <v/>
      </c>
      <c r="AT171" s="72">
        <v>832</v>
      </c>
      <c r="AU171" s="73">
        <f t="shared" si="86"/>
        <v>748.80000000000007</v>
      </c>
      <c r="AV171" s="73">
        <v>195</v>
      </c>
      <c r="AW171" s="74">
        <f t="shared" si="87"/>
        <v>641</v>
      </c>
      <c r="AX171" s="18">
        <f t="shared" si="88"/>
        <v>0.14396367521367529</v>
      </c>
      <c r="AY171" s="69">
        <v>0</v>
      </c>
      <c r="AZ171" s="70" t="str">
        <f t="shared" si="89"/>
        <v/>
      </c>
      <c r="BA171" s="70">
        <v>0</v>
      </c>
      <c r="BB171" s="71" t="str">
        <f t="shared" si="90"/>
        <v/>
      </c>
      <c r="BC171" s="16" t="str">
        <f t="shared" si="91"/>
        <v/>
      </c>
      <c r="BD171" s="72">
        <v>943</v>
      </c>
      <c r="BE171" s="73">
        <f t="shared" si="92"/>
        <v>848.7</v>
      </c>
      <c r="BF171" s="73">
        <v>117</v>
      </c>
      <c r="BG171" s="74">
        <f t="shared" si="93"/>
        <v>719</v>
      </c>
      <c r="BH171" s="18">
        <f t="shared" si="94"/>
        <v>0.15282196300223877</v>
      </c>
    </row>
    <row r="172" spans="1:60" s="5" customFormat="1" ht="12.75" customHeight="1">
      <c r="A172" s="45" t="s">
        <v>267</v>
      </c>
      <c r="B172" s="39" t="s">
        <v>130</v>
      </c>
      <c r="C172" s="4"/>
      <c r="D172" s="49">
        <v>1.1100000000000001</v>
      </c>
      <c r="E172" s="40" t="s">
        <v>467</v>
      </c>
      <c r="F172" s="82">
        <v>1319</v>
      </c>
      <c r="G172" s="82">
        <v>1199</v>
      </c>
      <c r="H172" s="133">
        <v>955</v>
      </c>
      <c r="I172" s="133">
        <v>43</v>
      </c>
      <c r="J172" s="95">
        <f t="shared" si="95"/>
        <v>912</v>
      </c>
      <c r="K172" s="69">
        <v>0</v>
      </c>
      <c r="L172" s="70" t="str">
        <f t="shared" si="65"/>
        <v/>
      </c>
      <c r="M172" s="70">
        <v>0</v>
      </c>
      <c r="N172" s="71" t="str">
        <f t="shared" si="66"/>
        <v/>
      </c>
      <c r="O172" s="16" t="str">
        <f t="shared" si="67"/>
        <v/>
      </c>
      <c r="P172" s="72">
        <v>0</v>
      </c>
      <c r="Q172" s="73" t="str">
        <f t="shared" si="68"/>
        <v/>
      </c>
      <c r="R172" s="73">
        <v>0</v>
      </c>
      <c r="S172" s="74" t="str">
        <f t="shared" si="69"/>
        <v/>
      </c>
      <c r="T172" s="18" t="str">
        <f t="shared" si="70"/>
        <v/>
      </c>
      <c r="U172" s="69">
        <v>1054</v>
      </c>
      <c r="V172" s="70">
        <f t="shared" si="71"/>
        <v>948.6</v>
      </c>
      <c r="W172" s="70">
        <v>109</v>
      </c>
      <c r="X172" s="71">
        <f t="shared" si="72"/>
        <v>803</v>
      </c>
      <c r="Y172" s="16">
        <f t="shared" si="73"/>
        <v>0.15348935273033948</v>
      </c>
      <c r="Z172" s="72">
        <v>0</v>
      </c>
      <c r="AA172" s="73" t="str">
        <f t="shared" si="74"/>
        <v/>
      </c>
      <c r="AB172" s="73">
        <v>0</v>
      </c>
      <c r="AC172" s="74" t="str">
        <f t="shared" si="75"/>
        <v/>
      </c>
      <c r="AD172" s="18" t="str">
        <f t="shared" si="76"/>
        <v/>
      </c>
      <c r="AE172" s="69">
        <v>0</v>
      </c>
      <c r="AF172" s="70" t="str">
        <f t="shared" si="77"/>
        <v/>
      </c>
      <c r="AG172" s="70">
        <v>0</v>
      </c>
      <c r="AH172" s="71" t="str">
        <f t="shared" si="78"/>
        <v/>
      </c>
      <c r="AI172" s="16" t="str">
        <f t="shared" si="79"/>
        <v/>
      </c>
      <c r="AJ172" s="72">
        <v>999</v>
      </c>
      <c r="AK172" s="73">
        <f t="shared" si="80"/>
        <v>899.1</v>
      </c>
      <c r="AL172" s="73">
        <v>151</v>
      </c>
      <c r="AM172" s="74">
        <f t="shared" si="81"/>
        <v>761</v>
      </c>
      <c r="AN172" s="18">
        <f t="shared" si="82"/>
        <v>0.1535980424869314</v>
      </c>
      <c r="AO172" s="69">
        <v>0</v>
      </c>
      <c r="AP172" s="70" t="str">
        <f t="shared" si="83"/>
        <v/>
      </c>
      <c r="AQ172" s="70">
        <v>0</v>
      </c>
      <c r="AR172" s="71" t="str">
        <f t="shared" si="84"/>
        <v/>
      </c>
      <c r="AS172" s="16" t="str">
        <f t="shared" si="85"/>
        <v/>
      </c>
      <c r="AT172" s="72">
        <v>943</v>
      </c>
      <c r="AU172" s="73">
        <f t="shared" si="86"/>
        <v>848.7</v>
      </c>
      <c r="AV172" s="73">
        <v>185</v>
      </c>
      <c r="AW172" s="74">
        <f t="shared" si="87"/>
        <v>727</v>
      </c>
      <c r="AX172" s="18">
        <f t="shared" si="88"/>
        <v>0.14339578178390483</v>
      </c>
      <c r="AY172" s="69">
        <v>0</v>
      </c>
      <c r="AZ172" s="70" t="str">
        <f t="shared" si="89"/>
        <v/>
      </c>
      <c r="BA172" s="70">
        <v>0</v>
      </c>
      <c r="BB172" s="71" t="str">
        <f t="shared" si="90"/>
        <v/>
      </c>
      <c r="BC172" s="16" t="str">
        <f t="shared" si="91"/>
        <v/>
      </c>
      <c r="BD172" s="72">
        <v>1054</v>
      </c>
      <c r="BE172" s="73">
        <f t="shared" si="92"/>
        <v>948.6</v>
      </c>
      <c r="BF172" s="73">
        <v>109</v>
      </c>
      <c r="BG172" s="74">
        <f t="shared" si="93"/>
        <v>803</v>
      </c>
      <c r="BH172" s="18">
        <f t="shared" si="94"/>
        <v>0.15348935273033948</v>
      </c>
    </row>
    <row r="173" spans="1:60" s="5" customFormat="1" ht="12.75" customHeight="1">
      <c r="A173" s="42" t="s">
        <v>271</v>
      </c>
      <c r="B173" s="39" t="s">
        <v>130</v>
      </c>
      <c r="C173" s="4"/>
      <c r="D173" s="49">
        <v>0.83</v>
      </c>
      <c r="E173" s="40" t="s">
        <v>468</v>
      </c>
      <c r="F173" s="82">
        <v>1429</v>
      </c>
      <c r="G173" s="82">
        <v>1299</v>
      </c>
      <c r="H173" s="133">
        <v>1021</v>
      </c>
      <c r="I173" s="133">
        <v>28</v>
      </c>
      <c r="J173" s="95">
        <f t="shared" si="95"/>
        <v>993</v>
      </c>
      <c r="K173" s="69">
        <v>1110</v>
      </c>
      <c r="L173" s="70">
        <f t="shared" si="65"/>
        <v>999</v>
      </c>
      <c r="M173" s="70">
        <v>143</v>
      </c>
      <c r="N173" s="71">
        <f t="shared" si="66"/>
        <v>850</v>
      </c>
      <c r="O173" s="16">
        <f t="shared" si="67"/>
        <v>0.14914914914914915</v>
      </c>
      <c r="P173" s="72">
        <v>1110</v>
      </c>
      <c r="Q173" s="73">
        <f t="shared" si="68"/>
        <v>999</v>
      </c>
      <c r="R173" s="73">
        <v>143</v>
      </c>
      <c r="S173" s="74">
        <f t="shared" si="69"/>
        <v>850</v>
      </c>
      <c r="T173" s="18">
        <f t="shared" si="70"/>
        <v>0.14914914914914915</v>
      </c>
      <c r="U173" s="69">
        <v>0</v>
      </c>
      <c r="V173" s="70" t="str">
        <f t="shared" si="71"/>
        <v/>
      </c>
      <c r="W173" s="70">
        <v>0</v>
      </c>
      <c r="X173" s="71" t="str">
        <f t="shared" si="72"/>
        <v/>
      </c>
      <c r="Y173" s="16" t="str">
        <f t="shared" si="73"/>
        <v/>
      </c>
      <c r="Z173" s="72" t="s">
        <v>136</v>
      </c>
      <c r="AA173" s="73" t="str">
        <f t="shared" si="74"/>
        <v/>
      </c>
      <c r="AB173" s="73">
        <v>0</v>
      </c>
      <c r="AC173" s="74" t="str">
        <f t="shared" si="75"/>
        <v/>
      </c>
      <c r="AD173" s="18" t="str">
        <f t="shared" si="76"/>
        <v/>
      </c>
      <c r="AE173" s="69">
        <v>0</v>
      </c>
      <c r="AF173" s="70" t="str">
        <f t="shared" si="77"/>
        <v/>
      </c>
      <c r="AG173" s="70">
        <v>0</v>
      </c>
      <c r="AH173" s="71" t="str">
        <f t="shared" si="78"/>
        <v/>
      </c>
      <c r="AI173" s="16" t="str">
        <f t="shared" si="79"/>
        <v/>
      </c>
      <c r="AJ173" s="72" t="s">
        <v>136</v>
      </c>
      <c r="AK173" s="73" t="str">
        <f t="shared" si="80"/>
        <v/>
      </c>
      <c r="AL173" s="73">
        <v>0</v>
      </c>
      <c r="AM173" s="74" t="str">
        <f t="shared" si="81"/>
        <v/>
      </c>
      <c r="AN173" s="18" t="str">
        <f t="shared" si="82"/>
        <v/>
      </c>
      <c r="AO173" s="69" t="s">
        <v>136</v>
      </c>
      <c r="AP173" s="70" t="str">
        <f t="shared" si="83"/>
        <v/>
      </c>
      <c r="AQ173" s="70">
        <v>0</v>
      </c>
      <c r="AR173" s="71" t="str">
        <f t="shared" si="84"/>
        <v/>
      </c>
      <c r="AS173" s="16" t="str">
        <f t="shared" si="85"/>
        <v/>
      </c>
      <c r="AT173" s="72" t="s">
        <v>136</v>
      </c>
      <c r="AU173" s="73" t="str">
        <f t="shared" si="86"/>
        <v/>
      </c>
      <c r="AV173" s="73">
        <v>0</v>
      </c>
      <c r="AW173" s="74" t="str">
        <f t="shared" si="87"/>
        <v/>
      </c>
      <c r="AX173" s="18" t="str">
        <f t="shared" si="88"/>
        <v/>
      </c>
      <c r="AY173" s="69">
        <v>0</v>
      </c>
      <c r="AZ173" s="70" t="str">
        <f t="shared" si="89"/>
        <v/>
      </c>
      <c r="BA173" s="70">
        <v>0</v>
      </c>
      <c r="BB173" s="71" t="str">
        <f t="shared" si="90"/>
        <v/>
      </c>
      <c r="BC173" s="16" t="str">
        <f t="shared" si="91"/>
        <v/>
      </c>
      <c r="BD173" s="72">
        <v>1110</v>
      </c>
      <c r="BE173" s="73">
        <f t="shared" si="92"/>
        <v>999</v>
      </c>
      <c r="BF173" s="73">
        <v>143</v>
      </c>
      <c r="BG173" s="74">
        <f t="shared" si="93"/>
        <v>850</v>
      </c>
      <c r="BH173" s="18">
        <f t="shared" si="94"/>
        <v>0.14914914914914915</v>
      </c>
    </row>
    <row r="174" spans="1:60" s="5" customFormat="1" ht="12.75" customHeight="1">
      <c r="A174" s="45" t="s">
        <v>272</v>
      </c>
      <c r="B174" s="39" t="s">
        <v>130</v>
      </c>
      <c r="C174" s="4"/>
      <c r="D174" s="49">
        <v>1.1100000000000001</v>
      </c>
      <c r="E174" s="40" t="s">
        <v>466</v>
      </c>
      <c r="F174" s="82">
        <v>1429</v>
      </c>
      <c r="G174" s="82">
        <v>1299</v>
      </c>
      <c r="H174" s="133">
        <v>1021</v>
      </c>
      <c r="I174" s="133">
        <v>28</v>
      </c>
      <c r="J174" s="95">
        <f t="shared" si="95"/>
        <v>993</v>
      </c>
      <c r="K174" s="69">
        <v>1110</v>
      </c>
      <c r="L174" s="70">
        <f t="shared" si="65"/>
        <v>999</v>
      </c>
      <c r="M174" s="70">
        <v>143</v>
      </c>
      <c r="N174" s="71">
        <f t="shared" si="66"/>
        <v>850</v>
      </c>
      <c r="O174" s="16">
        <f t="shared" si="67"/>
        <v>0.14914914914914915</v>
      </c>
      <c r="P174" s="72">
        <v>1110</v>
      </c>
      <c r="Q174" s="73">
        <f t="shared" si="68"/>
        <v>999</v>
      </c>
      <c r="R174" s="73">
        <v>143</v>
      </c>
      <c r="S174" s="74">
        <f t="shared" si="69"/>
        <v>850</v>
      </c>
      <c r="T174" s="18">
        <f t="shared" si="70"/>
        <v>0.14914914914914915</v>
      </c>
      <c r="U174" s="69">
        <v>0</v>
      </c>
      <c r="V174" s="70" t="str">
        <f t="shared" si="71"/>
        <v/>
      </c>
      <c r="W174" s="70">
        <v>0</v>
      </c>
      <c r="X174" s="71" t="str">
        <f t="shared" si="72"/>
        <v/>
      </c>
      <c r="Y174" s="16" t="str">
        <f t="shared" si="73"/>
        <v/>
      </c>
      <c r="Z174" s="72" t="s">
        <v>136</v>
      </c>
      <c r="AA174" s="73" t="str">
        <f t="shared" si="74"/>
        <v/>
      </c>
      <c r="AB174" s="73">
        <v>0</v>
      </c>
      <c r="AC174" s="74" t="str">
        <f t="shared" si="75"/>
        <v/>
      </c>
      <c r="AD174" s="18" t="str">
        <f t="shared" si="76"/>
        <v/>
      </c>
      <c r="AE174" s="69">
        <v>0</v>
      </c>
      <c r="AF174" s="70" t="str">
        <f t="shared" si="77"/>
        <v/>
      </c>
      <c r="AG174" s="70">
        <v>0</v>
      </c>
      <c r="AH174" s="71" t="str">
        <f t="shared" si="78"/>
        <v/>
      </c>
      <c r="AI174" s="16" t="str">
        <f t="shared" si="79"/>
        <v/>
      </c>
      <c r="AJ174" s="72" t="s">
        <v>136</v>
      </c>
      <c r="AK174" s="73" t="str">
        <f t="shared" si="80"/>
        <v/>
      </c>
      <c r="AL174" s="73">
        <v>0</v>
      </c>
      <c r="AM174" s="74" t="str">
        <f t="shared" si="81"/>
        <v/>
      </c>
      <c r="AN174" s="18" t="str">
        <f t="shared" si="82"/>
        <v/>
      </c>
      <c r="AO174" s="69" t="s">
        <v>136</v>
      </c>
      <c r="AP174" s="70" t="str">
        <f t="shared" si="83"/>
        <v/>
      </c>
      <c r="AQ174" s="70">
        <v>0</v>
      </c>
      <c r="AR174" s="71" t="str">
        <f t="shared" si="84"/>
        <v/>
      </c>
      <c r="AS174" s="16" t="str">
        <f t="shared" si="85"/>
        <v/>
      </c>
      <c r="AT174" s="72" t="s">
        <v>136</v>
      </c>
      <c r="AU174" s="73" t="str">
        <f t="shared" si="86"/>
        <v/>
      </c>
      <c r="AV174" s="73">
        <v>0</v>
      </c>
      <c r="AW174" s="74" t="str">
        <f t="shared" si="87"/>
        <v/>
      </c>
      <c r="AX174" s="18" t="str">
        <f t="shared" si="88"/>
        <v/>
      </c>
      <c r="AY174" s="69">
        <v>0</v>
      </c>
      <c r="AZ174" s="70" t="str">
        <f t="shared" si="89"/>
        <v/>
      </c>
      <c r="BA174" s="70">
        <v>0</v>
      </c>
      <c r="BB174" s="71" t="str">
        <f t="shared" si="90"/>
        <v/>
      </c>
      <c r="BC174" s="16" t="str">
        <f t="shared" si="91"/>
        <v/>
      </c>
      <c r="BD174" s="72">
        <v>1110</v>
      </c>
      <c r="BE174" s="73">
        <f t="shared" si="92"/>
        <v>999</v>
      </c>
      <c r="BF174" s="73">
        <v>143</v>
      </c>
      <c r="BG174" s="74">
        <f t="shared" si="93"/>
        <v>850</v>
      </c>
      <c r="BH174" s="18">
        <f t="shared" si="94"/>
        <v>0.14914914914914915</v>
      </c>
    </row>
    <row r="175" spans="1:60" s="5" customFormat="1" ht="12.75" customHeight="1" thickBot="1">
      <c r="A175" s="46" t="s">
        <v>273</v>
      </c>
      <c r="B175" s="38" t="s">
        <v>130</v>
      </c>
      <c r="C175" s="9"/>
      <c r="D175" s="50">
        <v>1.1100000000000001</v>
      </c>
      <c r="E175" s="2" t="s">
        <v>467</v>
      </c>
      <c r="F175" s="83">
        <v>1539</v>
      </c>
      <c r="G175" s="83">
        <v>1399</v>
      </c>
      <c r="H175" s="134">
        <v>1100</v>
      </c>
      <c r="I175" s="134">
        <v>30</v>
      </c>
      <c r="J175" s="97">
        <f t="shared" si="95"/>
        <v>1070</v>
      </c>
      <c r="K175" s="76">
        <v>1221</v>
      </c>
      <c r="L175" s="77">
        <f t="shared" si="65"/>
        <v>1098.9000000000001</v>
      </c>
      <c r="M175" s="77">
        <v>134</v>
      </c>
      <c r="N175" s="78">
        <f t="shared" si="66"/>
        <v>936</v>
      </c>
      <c r="O175" s="17">
        <f t="shared" si="67"/>
        <v>0.1482391482391483</v>
      </c>
      <c r="P175" s="79">
        <v>1221</v>
      </c>
      <c r="Q175" s="80">
        <f t="shared" si="68"/>
        <v>1098.9000000000001</v>
      </c>
      <c r="R175" s="80">
        <v>134</v>
      </c>
      <c r="S175" s="81">
        <f t="shared" si="69"/>
        <v>936</v>
      </c>
      <c r="T175" s="19">
        <f t="shared" si="70"/>
        <v>0.1482391482391483</v>
      </c>
      <c r="U175" s="76">
        <v>0</v>
      </c>
      <c r="V175" s="77" t="str">
        <f t="shared" si="71"/>
        <v/>
      </c>
      <c r="W175" s="77">
        <v>0</v>
      </c>
      <c r="X175" s="78" t="str">
        <f t="shared" si="72"/>
        <v/>
      </c>
      <c r="Y175" s="17" t="str">
        <f t="shared" si="73"/>
        <v/>
      </c>
      <c r="Z175" s="79" t="s">
        <v>136</v>
      </c>
      <c r="AA175" s="80" t="str">
        <f t="shared" si="74"/>
        <v/>
      </c>
      <c r="AB175" s="80">
        <v>0</v>
      </c>
      <c r="AC175" s="81" t="str">
        <f t="shared" si="75"/>
        <v/>
      </c>
      <c r="AD175" s="19" t="str">
        <f t="shared" si="76"/>
        <v/>
      </c>
      <c r="AE175" s="76">
        <v>0</v>
      </c>
      <c r="AF175" s="77" t="str">
        <f t="shared" si="77"/>
        <v/>
      </c>
      <c r="AG175" s="77">
        <v>0</v>
      </c>
      <c r="AH175" s="78" t="str">
        <f t="shared" si="78"/>
        <v/>
      </c>
      <c r="AI175" s="17" t="str">
        <f t="shared" si="79"/>
        <v/>
      </c>
      <c r="AJ175" s="79" t="s">
        <v>136</v>
      </c>
      <c r="AK175" s="80" t="str">
        <f t="shared" si="80"/>
        <v/>
      </c>
      <c r="AL175" s="80">
        <v>0</v>
      </c>
      <c r="AM175" s="81" t="str">
        <f t="shared" si="81"/>
        <v/>
      </c>
      <c r="AN175" s="19" t="str">
        <f t="shared" si="82"/>
        <v/>
      </c>
      <c r="AO175" s="76" t="s">
        <v>136</v>
      </c>
      <c r="AP175" s="77" t="str">
        <f t="shared" si="83"/>
        <v/>
      </c>
      <c r="AQ175" s="77">
        <v>0</v>
      </c>
      <c r="AR175" s="78" t="str">
        <f t="shared" si="84"/>
        <v/>
      </c>
      <c r="AS175" s="17" t="str">
        <f t="shared" si="85"/>
        <v/>
      </c>
      <c r="AT175" s="79" t="s">
        <v>136</v>
      </c>
      <c r="AU175" s="80" t="str">
        <f t="shared" si="86"/>
        <v/>
      </c>
      <c r="AV175" s="80">
        <v>0</v>
      </c>
      <c r="AW175" s="81" t="str">
        <f t="shared" si="87"/>
        <v/>
      </c>
      <c r="AX175" s="19" t="str">
        <f t="shared" si="88"/>
        <v/>
      </c>
      <c r="AY175" s="76">
        <v>0</v>
      </c>
      <c r="AZ175" s="77" t="str">
        <f t="shared" si="89"/>
        <v/>
      </c>
      <c r="BA175" s="77">
        <v>0</v>
      </c>
      <c r="BB175" s="78" t="str">
        <f t="shared" si="90"/>
        <v/>
      </c>
      <c r="BC175" s="17" t="str">
        <f t="shared" si="91"/>
        <v/>
      </c>
      <c r="BD175" s="79">
        <v>1221</v>
      </c>
      <c r="BE175" s="80">
        <f t="shared" si="92"/>
        <v>1098.9000000000001</v>
      </c>
      <c r="BF175" s="80">
        <v>134</v>
      </c>
      <c r="BG175" s="81">
        <f t="shared" si="93"/>
        <v>936</v>
      </c>
      <c r="BH175" s="19">
        <f t="shared" si="94"/>
        <v>0.1482391482391483</v>
      </c>
    </row>
    <row r="176" spans="1:60" s="5" customFormat="1" ht="12.75" customHeight="1">
      <c r="A176" s="42" t="s">
        <v>212</v>
      </c>
      <c r="B176" s="39" t="s">
        <v>130</v>
      </c>
      <c r="C176" s="4"/>
      <c r="D176" s="49" t="s">
        <v>537</v>
      </c>
      <c r="E176" s="40" t="s">
        <v>469</v>
      </c>
      <c r="F176" s="82">
        <v>1649</v>
      </c>
      <c r="G176" s="82">
        <v>1499</v>
      </c>
      <c r="H176" s="133">
        <v>1094</v>
      </c>
      <c r="I176" s="133">
        <v>0</v>
      </c>
      <c r="J176" s="95">
        <f t="shared" si="95"/>
        <v>1094</v>
      </c>
      <c r="K176" s="69">
        <v>1332</v>
      </c>
      <c r="L176" s="70">
        <f t="shared" si="65"/>
        <v>1198.8</v>
      </c>
      <c r="M176" s="70">
        <v>120</v>
      </c>
      <c r="N176" s="71">
        <f t="shared" si="66"/>
        <v>974</v>
      </c>
      <c r="O176" s="16">
        <f t="shared" si="67"/>
        <v>0.18752085418752082</v>
      </c>
      <c r="P176" s="72">
        <v>0</v>
      </c>
      <c r="Q176" s="73" t="str">
        <f t="shared" si="68"/>
        <v/>
      </c>
      <c r="R176" s="73">
        <v>0</v>
      </c>
      <c r="S176" s="74" t="str">
        <f t="shared" si="69"/>
        <v/>
      </c>
      <c r="T176" s="18" t="str">
        <f t="shared" si="70"/>
        <v/>
      </c>
      <c r="U176" s="69">
        <v>1332</v>
      </c>
      <c r="V176" s="70">
        <f t="shared" si="71"/>
        <v>1198.8</v>
      </c>
      <c r="W176" s="70">
        <v>120</v>
      </c>
      <c r="X176" s="71">
        <f t="shared" si="72"/>
        <v>974</v>
      </c>
      <c r="Y176" s="16">
        <f t="shared" si="73"/>
        <v>0.18752085418752082</v>
      </c>
      <c r="Z176" s="72">
        <v>0</v>
      </c>
      <c r="AA176" s="73" t="str">
        <f t="shared" si="74"/>
        <v/>
      </c>
      <c r="AB176" s="73">
        <v>0</v>
      </c>
      <c r="AC176" s="74" t="str">
        <f t="shared" si="75"/>
        <v/>
      </c>
      <c r="AD176" s="18" t="str">
        <f t="shared" si="76"/>
        <v/>
      </c>
      <c r="AE176" s="69">
        <v>0</v>
      </c>
      <c r="AF176" s="70" t="str">
        <f t="shared" si="77"/>
        <v/>
      </c>
      <c r="AG176" s="70">
        <v>0</v>
      </c>
      <c r="AH176" s="71" t="str">
        <f t="shared" si="78"/>
        <v/>
      </c>
      <c r="AI176" s="16" t="str">
        <f t="shared" si="79"/>
        <v/>
      </c>
      <c r="AJ176" s="72">
        <v>1332</v>
      </c>
      <c r="AK176" s="73">
        <f t="shared" si="80"/>
        <v>1198.8</v>
      </c>
      <c r="AL176" s="73">
        <v>120</v>
      </c>
      <c r="AM176" s="74">
        <f t="shared" si="81"/>
        <v>974</v>
      </c>
      <c r="AN176" s="18">
        <f t="shared" si="82"/>
        <v>0.18752085418752082</v>
      </c>
      <c r="AO176" s="69">
        <v>0</v>
      </c>
      <c r="AP176" s="70" t="str">
        <f t="shared" si="83"/>
        <v/>
      </c>
      <c r="AQ176" s="70">
        <v>0</v>
      </c>
      <c r="AR176" s="71" t="str">
        <f t="shared" si="84"/>
        <v/>
      </c>
      <c r="AS176" s="16" t="str">
        <f t="shared" si="85"/>
        <v/>
      </c>
      <c r="AT176" s="72">
        <v>1110</v>
      </c>
      <c r="AU176" s="73">
        <f t="shared" si="86"/>
        <v>999</v>
      </c>
      <c r="AV176" s="73">
        <v>282</v>
      </c>
      <c r="AW176" s="74">
        <f t="shared" si="87"/>
        <v>812</v>
      </c>
      <c r="AX176" s="18">
        <f t="shared" si="88"/>
        <v>0.18718718718718719</v>
      </c>
      <c r="AY176" s="69">
        <v>0</v>
      </c>
      <c r="AZ176" s="70" t="str">
        <f t="shared" si="89"/>
        <v/>
      </c>
      <c r="BA176" s="70">
        <v>0</v>
      </c>
      <c r="BB176" s="71" t="str">
        <f t="shared" si="90"/>
        <v/>
      </c>
      <c r="BC176" s="16" t="str">
        <f t="shared" si="91"/>
        <v/>
      </c>
      <c r="BD176" s="72">
        <v>1332</v>
      </c>
      <c r="BE176" s="73">
        <f t="shared" si="92"/>
        <v>1198.8</v>
      </c>
      <c r="BF176" s="73">
        <v>120</v>
      </c>
      <c r="BG176" s="74">
        <f t="shared" si="93"/>
        <v>974</v>
      </c>
      <c r="BH176" s="18">
        <f t="shared" si="94"/>
        <v>0.18752085418752082</v>
      </c>
    </row>
    <row r="177" spans="1:60" s="5" customFormat="1" ht="12.75" customHeight="1">
      <c r="A177" s="42" t="s">
        <v>315</v>
      </c>
      <c r="B177" s="39" t="s">
        <v>130</v>
      </c>
      <c r="C177" s="4"/>
      <c r="D177" s="49" t="s">
        <v>537</v>
      </c>
      <c r="E177" s="40" t="s">
        <v>469</v>
      </c>
      <c r="F177" s="82">
        <v>1869</v>
      </c>
      <c r="G177" s="82">
        <v>1699</v>
      </c>
      <c r="H177" s="133">
        <v>1239</v>
      </c>
      <c r="I177" s="133">
        <v>0</v>
      </c>
      <c r="J177" s="95">
        <f t="shared" si="95"/>
        <v>1239</v>
      </c>
      <c r="K177" s="69">
        <v>1554</v>
      </c>
      <c r="L177" s="70">
        <f t="shared" si="65"/>
        <v>1398.6000000000001</v>
      </c>
      <c r="M177" s="70">
        <v>103</v>
      </c>
      <c r="N177" s="71">
        <f t="shared" si="66"/>
        <v>1136</v>
      </c>
      <c r="O177" s="16">
        <f t="shared" si="67"/>
        <v>0.18775918775918785</v>
      </c>
      <c r="P177" s="72">
        <v>0</v>
      </c>
      <c r="Q177" s="73" t="str">
        <f t="shared" si="68"/>
        <v/>
      </c>
      <c r="R177" s="73">
        <v>0</v>
      </c>
      <c r="S177" s="74" t="str">
        <f t="shared" si="69"/>
        <v/>
      </c>
      <c r="T177" s="18" t="str">
        <f t="shared" si="70"/>
        <v/>
      </c>
      <c r="U177" s="69">
        <v>1554</v>
      </c>
      <c r="V177" s="70">
        <f t="shared" si="71"/>
        <v>1398.6000000000001</v>
      </c>
      <c r="W177" s="70">
        <v>103</v>
      </c>
      <c r="X177" s="71">
        <f t="shared" si="72"/>
        <v>1136</v>
      </c>
      <c r="Y177" s="16">
        <f t="shared" si="73"/>
        <v>0.18775918775918785</v>
      </c>
      <c r="Z177" s="72">
        <v>0</v>
      </c>
      <c r="AA177" s="73" t="str">
        <f t="shared" si="74"/>
        <v/>
      </c>
      <c r="AB177" s="73">
        <v>0</v>
      </c>
      <c r="AC177" s="74" t="str">
        <f t="shared" si="75"/>
        <v/>
      </c>
      <c r="AD177" s="18" t="str">
        <f t="shared" si="76"/>
        <v/>
      </c>
      <c r="AE177" s="69">
        <v>0</v>
      </c>
      <c r="AF177" s="70" t="str">
        <f t="shared" si="77"/>
        <v/>
      </c>
      <c r="AG177" s="70">
        <v>0</v>
      </c>
      <c r="AH177" s="71" t="str">
        <f t="shared" si="78"/>
        <v/>
      </c>
      <c r="AI177" s="16" t="str">
        <f t="shared" si="79"/>
        <v/>
      </c>
      <c r="AJ177" s="72">
        <v>1554</v>
      </c>
      <c r="AK177" s="73">
        <f t="shared" si="80"/>
        <v>1398.6000000000001</v>
      </c>
      <c r="AL177" s="73">
        <v>103</v>
      </c>
      <c r="AM177" s="74">
        <f t="shared" si="81"/>
        <v>1136</v>
      </c>
      <c r="AN177" s="18">
        <f t="shared" si="82"/>
        <v>0.18775918775918785</v>
      </c>
      <c r="AO177" s="69">
        <v>0</v>
      </c>
      <c r="AP177" s="70" t="str">
        <f t="shared" si="83"/>
        <v/>
      </c>
      <c r="AQ177" s="70">
        <v>0</v>
      </c>
      <c r="AR177" s="71" t="str">
        <f t="shared" si="84"/>
        <v/>
      </c>
      <c r="AS177" s="16" t="str">
        <f t="shared" si="85"/>
        <v/>
      </c>
      <c r="AT177" s="72">
        <v>1332</v>
      </c>
      <c r="AU177" s="73">
        <f t="shared" si="86"/>
        <v>1198.8</v>
      </c>
      <c r="AV177" s="73">
        <v>265</v>
      </c>
      <c r="AW177" s="74">
        <f t="shared" si="87"/>
        <v>974</v>
      </c>
      <c r="AX177" s="18">
        <f t="shared" si="88"/>
        <v>0.18752085418752082</v>
      </c>
      <c r="AY177" s="69">
        <v>0</v>
      </c>
      <c r="AZ177" s="70" t="str">
        <f t="shared" si="89"/>
        <v/>
      </c>
      <c r="BA177" s="70">
        <v>0</v>
      </c>
      <c r="BB177" s="71" t="str">
        <f t="shared" si="90"/>
        <v/>
      </c>
      <c r="BC177" s="16" t="str">
        <f t="shared" si="91"/>
        <v/>
      </c>
      <c r="BD177" s="72">
        <v>1554</v>
      </c>
      <c r="BE177" s="73">
        <f t="shared" si="92"/>
        <v>1398.6000000000001</v>
      </c>
      <c r="BF177" s="73">
        <v>103</v>
      </c>
      <c r="BG177" s="74">
        <f t="shared" si="93"/>
        <v>1136</v>
      </c>
      <c r="BH177" s="18">
        <f t="shared" si="94"/>
        <v>0.18775918775918785</v>
      </c>
    </row>
    <row r="178" spans="1:60" s="5" customFormat="1" ht="12.75" customHeight="1" thickBot="1">
      <c r="A178" s="43" t="s">
        <v>258</v>
      </c>
      <c r="B178" s="38" t="s">
        <v>130</v>
      </c>
      <c r="C178" s="9"/>
      <c r="D178" s="50" t="s">
        <v>537</v>
      </c>
      <c r="E178" s="2" t="s">
        <v>469</v>
      </c>
      <c r="F178" s="83">
        <v>1649</v>
      </c>
      <c r="G178" s="83">
        <v>1499</v>
      </c>
      <c r="H178" s="134">
        <v>1094</v>
      </c>
      <c r="I178" s="134">
        <v>0</v>
      </c>
      <c r="J178" s="97">
        <f t="shared" si="95"/>
        <v>1094</v>
      </c>
      <c r="K178" s="76">
        <v>1332</v>
      </c>
      <c r="L178" s="77">
        <f t="shared" si="65"/>
        <v>1198.8</v>
      </c>
      <c r="M178" s="77">
        <v>120</v>
      </c>
      <c r="N178" s="78">
        <f t="shared" si="66"/>
        <v>974</v>
      </c>
      <c r="O178" s="17">
        <f t="shared" si="67"/>
        <v>0.18752085418752082</v>
      </c>
      <c r="P178" s="79">
        <v>0</v>
      </c>
      <c r="Q178" s="80" t="str">
        <f t="shared" si="68"/>
        <v/>
      </c>
      <c r="R178" s="80">
        <v>0</v>
      </c>
      <c r="S178" s="81" t="str">
        <f t="shared" si="69"/>
        <v/>
      </c>
      <c r="T178" s="19" t="str">
        <f t="shared" si="70"/>
        <v/>
      </c>
      <c r="U178" s="76">
        <v>1332</v>
      </c>
      <c r="V178" s="77">
        <f t="shared" si="71"/>
        <v>1198.8</v>
      </c>
      <c r="W178" s="77">
        <v>120</v>
      </c>
      <c r="X178" s="78">
        <f t="shared" si="72"/>
        <v>974</v>
      </c>
      <c r="Y178" s="17">
        <f t="shared" si="73"/>
        <v>0.18752085418752082</v>
      </c>
      <c r="Z178" s="79">
        <v>0</v>
      </c>
      <c r="AA178" s="80" t="str">
        <f t="shared" si="74"/>
        <v/>
      </c>
      <c r="AB178" s="80">
        <v>0</v>
      </c>
      <c r="AC178" s="81" t="str">
        <f t="shared" si="75"/>
        <v/>
      </c>
      <c r="AD178" s="19" t="str">
        <f t="shared" si="76"/>
        <v/>
      </c>
      <c r="AE178" s="76">
        <v>0</v>
      </c>
      <c r="AF178" s="77" t="str">
        <f t="shared" si="77"/>
        <v/>
      </c>
      <c r="AG178" s="77">
        <v>0</v>
      </c>
      <c r="AH178" s="78" t="str">
        <f t="shared" si="78"/>
        <v/>
      </c>
      <c r="AI178" s="17" t="str">
        <f t="shared" si="79"/>
        <v/>
      </c>
      <c r="AJ178" s="79">
        <v>1332</v>
      </c>
      <c r="AK178" s="80">
        <f t="shared" si="80"/>
        <v>1198.8</v>
      </c>
      <c r="AL178" s="80">
        <v>120</v>
      </c>
      <c r="AM178" s="81">
        <f t="shared" si="81"/>
        <v>974</v>
      </c>
      <c r="AN178" s="19">
        <f t="shared" si="82"/>
        <v>0.18752085418752082</v>
      </c>
      <c r="AO178" s="76">
        <v>0</v>
      </c>
      <c r="AP178" s="77" t="str">
        <f t="shared" si="83"/>
        <v/>
      </c>
      <c r="AQ178" s="77">
        <v>0</v>
      </c>
      <c r="AR178" s="78" t="str">
        <f t="shared" si="84"/>
        <v/>
      </c>
      <c r="AS178" s="17" t="str">
        <f t="shared" si="85"/>
        <v/>
      </c>
      <c r="AT178" s="79">
        <v>1110</v>
      </c>
      <c r="AU178" s="80">
        <f t="shared" si="86"/>
        <v>999</v>
      </c>
      <c r="AV178" s="80">
        <v>282</v>
      </c>
      <c r="AW178" s="81">
        <f t="shared" si="87"/>
        <v>812</v>
      </c>
      <c r="AX178" s="19">
        <f t="shared" si="88"/>
        <v>0.18718718718718719</v>
      </c>
      <c r="AY178" s="76">
        <v>0</v>
      </c>
      <c r="AZ178" s="77" t="str">
        <f t="shared" si="89"/>
        <v/>
      </c>
      <c r="BA178" s="77">
        <v>0</v>
      </c>
      <c r="BB178" s="78" t="str">
        <f t="shared" si="90"/>
        <v/>
      </c>
      <c r="BC178" s="17" t="str">
        <f t="shared" si="91"/>
        <v/>
      </c>
      <c r="BD178" s="79">
        <v>1332</v>
      </c>
      <c r="BE178" s="80">
        <f t="shared" si="92"/>
        <v>1198.8</v>
      </c>
      <c r="BF178" s="80">
        <v>120</v>
      </c>
      <c r="BG178" s="81">
        <f t="shared" si="93"/>
        <v>974</v>
      </c>
      <c r="BH178" s="19">
        <f t="shared" si="94"/>
        <v>0.18752085418752082</v>
      </c>
    </row>
    <row r="179" spans="1:60" s="5" customFormat="1" ht="12.75" customHeight="1">
      <c r="A179" s="44" t="s">
        <v>301</v>
      </c>
      <c r="B179" s="36" t="s">
        <v>130</v>
      </c>
      <c r="C179" s="6"/>
      <c r="D179" s="51" t="s">
        <v>537</v>
      </c>
      <c r="E179" s="7" t="s">
        <v>122</v>
      </c>
      <c r="F179" s="84">
        <v>802</v>
      </c>
      <c r="G179" s="84">
        <v>729</v>
      </c>
      <c r="H179" s="135">
        <v>584</v>
      </c>
      <c r="I179" s="135">
        <v>0</v>
      </c>
      <c r="J179" s="93">
        <f t="shared" si="95"/>
        <v>584</v>
      </c>
      <c r="K179" s="106">
        <v>0</v>
      </c>
      <c r="L179" s="107" t="str">
        <f t="shared" si="65"/>
        <v/>
      </c>
      <c r="M179" s="107">
        <v>0</v>
      </c>
      <c r="N179" s="110" t="str">
        <f t="shared" si="66"/>
        <v/>
      </c>
      <c r="O179" s="15" t="str">
        <f t="shared" si="67"/>
        <v/>
      </c>
      <c r="P179" s="108">
        <v>0</v>
      </c>
      <c r="Q179" s="109" t="str">
        <f t="shared" si="68"/>
        <v/>
      </c>
      <c r="R179" s="109">
        <v>0</v>
      </c>
      <c r="S179" s="111" t="str">
        <f t="shared" si="69"/>
        <v/>
      </c>
      <c r="T179" s="20" t="str">
        <f t="shared" si="70"/>
        <v/>
      </c>
      <c r="U179" s="106">
        <v>554</v>
      </c>
      <c r="V179" s="107">
        <f t="shared" si="71"/>
        <v>498.6</v>
      </c>
      <c r="W179" s="107">
        <v>138</v>
      </c>
      <c r="X179" s="110">
        <f t="shared" si="72"/>
        <v>446</v>
      </c>
      <c r="Y179" s="15">
        <f t="shared" si="73"/>
        <v>0.10549538708383478</v>
      </c>
      <c r="Z179" s="108">
        <v>0</v>
      </c>
      <c r="AA179" s="109" t="str">
        <f t="shared" si="74"/>
        <v/>
      </c>
      <c r="AB179" s="109">
        <v>0</v>
      </c>
      <c r="AC179" s="111" t="str">
        <f t="shared" si="75"/>
        <v/>
      </c>
      <c r="AD179" s="20" t="str">
        <f t="shared" si="76"/>
        <v/>
      </c>
      <c r="AE179" s="106">
        <v>0</v>
      </c>
      <c r="AF179" s="107" t="str">
        <f t="shared" si="77"/>
        <v/>
      </c>
      <c r="AG179" s="107">
        <v>0</v>
      </c>
      <c r="AH179" s="110" t="str">
        <f t="shared" si="78"/>
        <v/>
      </c>
      <c r="AI179" s="15" t="str">
        <f t="shared" si="79"/>
        <v/>
      </c>
      <c r="AJ179" s="108">
        <v>554</v>
      </c>
      <c r="AK179" s="109">
        <f t="shared" si="80"/>
        <v>498.6</v>
      </c>
      <c r="AL179" s="109">
        <v>139</v>
      </c>
      <c r="AM179" s="111">
        <f t="shared" si="81"/>
        <v>445</v>
      </c>
      <c r="AN179" s="20">
        <f t="shared" si="82"/>
        <v>0.10750100280786205</v>
      </c>
      <c r="AO179" s="106">
        <v>554</v>
      </c>
      <c r="AP179" s="107">
        <f t="shared" si="83"/>
        <v>498.6</v>
      </c>
      <c r="AQ179" s="107">
        <v>139</v>
      </c>
      <c r="AR179" s="110">
        <f t="shared" si="84"/>
        <v>445</v>
      </c>
      <c r="AS179" s="15">
        <f t="shared" si="85"/>
        <v>0.10750100280786205</v>
      </c>
      <c r="AT179" s="108">
        <v>554</v>
      </c>
      <c r="AU179" s="109">
        <f t="shared" si="86"/>
        <v>498.6</v>
      </c>
      <c r="AV179" s="109">
        <v>139</v>
      </c>
      <c r="AW179" s="111">
        <f t="shared" si="87"/>
        <v>445</v>
      </c>
      <c r="AX179" s="20">
        <f t="shared" si="88"/>
        <v>0.10750100280786205</v>
      </c>
      <c r="AY179" s="106">
        <v>0</v>
      </c>
      <c r="AZ179" s="107" t="str">
        <f t="shared" si="89"/>
        <v/>
      </c>
      <c r="BA179" s="107">
        <v>0</v>
      </c>
      <c r="BB179" s="110" t="str">
        <f t="shared" si="90"/>
        <v/>
      </c>
      <c r="BC179" s="15" t="str">
        <f t="shared" si="91"/>
        <v/>
      </c>
      <c r="BD179" s="108">
        <v>554</v>
      </c>
      <c r="BE179" s="109">
        <f t="shared" si="92"/>
        <v>498.6</v>
      </c>
      <c r="BF179" s="109">
        <v>139</v>
      </c>
      <c r="BG179" s="111">
        <f t="shared" si="93"/>
        <v>445</v>
      </c>
      <c r="BH179" s="20">
        <f t="shared" si="94"/>
        <v>0.10750100280786205</v>
      </c>
    </row>
    <row r="180" spans="1:60" s="5" customFormat="1" ht="12.75" customHeight="1">
      <c r="A180" s="44" t="s">
        <v>90</v>
      </c>
      <c r="B180" s="36" t="s">
        <v>130</v>
      </c>
      <c r="C180" s="4" t="s">
        <v>383</v>
      </c>
      <c r="D180" s="51">
        <v>0.47</v>
      </c>
      <c r="E180" s="7" t="s">
        <v>122</v>
      </c>
      <c r="F180" s="84">
        <v>802</v>
      </c>
      <c r="G180" s="84">
        <v>729</v>
      </c>
      <c r="H180" s="135">
        <v>584</v>
      </c>
      <c r="I180" s="135">
        <v>0</v>
      </c>
      <c r="J180" s="93">
        <f t="shared" si="95"/>
        <v>584</v>
      </c>
      <c r="K180" s="106">
        <v>0</v>
      </c>
      <c r="L180" s="107" t="str">
        <f t="shared" si="65"/>
        <v/>
      </c>
      <c r="M180" s="107">
        <v>0</v>
      </c>
      <c r="N180" s="110" t="str">
        <f t="shared" si="66"/>
        <v/>
      </c>
      <c r="O180" s="15" t="str">
        <f t="shared" si="67"/>
        <v/>
      </c>
      <c r="P180" s="108">
        <v>0</v>
      </c>
      <c r="Q180" s="109" t="str">
        <f t="shared" si="68"/>
        <v/>
      </c>
      <c r="R180" s="109">
        <v>0</v>
      </c>
      <c r="S180" s="111" t="str">
        <f t="shared" si="69"/>
        <v/>
      </c>
      <c r="T180" s="20" t="str">
        <f t="shared" si="70"/>
        <v/>
      </c>
      <c r="U180" s="106">
        <v>554</v>
      </c>
      <c r="V180" s="107">
        <f t="shared" si="71"/>
        <v>498.6</v>
      </c>
      <c r="W180" s="107">
        <v>138</v>
      </c>
      <c r="X180" s="110">
        <f t="shared" si="72"/>
        <v>446</v>
      </c>
      <c r="Y180" s="15">
        <f t="shared" si="73"/>
        <v>0.10549538708383478</v>
      </c>
      <c r="Z180" s="108">
        <v>0</v>
      </c>
      <c r="AA180" s="109" t="str">
        <f t="shared" si="74"/>
        <v/>
      </c>
      <c r="AB180" s="109">
        <v>0</v>
      </c>
      <c r="AC180" s="111" t="str">
        <f t="shared" si="75"/>
        <v/>
      </c>
      <c r="AD180" s="20" t="str">
        <f t="shared" si="76"/>
        <v/>
      </c>
      <c r="AE180" s="106">
        <v>0</v>
      </c>
      <c r="AF180" s="107" t="str">
        <f t="shared" si="77"/>
        <v/>
      </c>
      <c r="AG180" s="107">
        <v>0</v>
      </c>
      <c r="AH180" s="110" t="str">
        <f t="shared" si="78"/>
        <v/>
      </c>
      <c r="AI180" s="15" t="str">
        <f t="shared" si="79"/>
        <v/>
      </c>
      <c r="AJ180" s="108" t="s">
        <v>136</v>
      </c>
      <c r="AK180" s="109" t="str">
        <f t="shared" si="80"/>
        <v/>
      </c>
      <c r="AL180" s="109">
        <v>0</v>
      </c>
      <c r="AM180" s="111" t="str">
        <f t="shared" si="81"/>
        <v/>
      </c>
      <c r="AN180" s="20" t="str">
        <f t="shared" si="82"/>
        <v/>
      </c>
      <c r="AO180" s="106" t="s">
        <v>136</v>
      </c>
      <c r="AP180" s="107" t="str">
        <f t="shared" si="83"/>
        <v/>
      </c>
      <c r="AQ180" s="107">
        <v>0</v>
      </c>
      <c r="AR180" s="110" t="str">
        <f t="shared" si="84"/>
        <v/>
      </c>
      <c r="AS180" s="15" t="str">
        <f t="shared" si="85"/>
        <v/>
      </c>
      <c r="AT180" s="108">
        <v>554</v>
      </c>
      <c r="AU180" s="109">
        <f t="shared" si="86"/>
        <v>498.6</v>
      </c>
      <c r="AV180" s="109">
        <v>139</v>
      </c>
      <c r="AW180" s="111">
        <f t="shared" si="87"/>
        <v>445</v>
      </c>
      <c r="AX180" s="20">
        <f t="shared" si="88"/>
        <v>0.10750100280786205</v>
      </c>
      <c r="AY180" s="106">
        <v>0</v>
      </c>
      <c r="AZ180" s="107" t="str">
        <f t="shared" si="89"/>
        <v/>
      </c>
      <c r="BA180" s="107">
        <v>0</v>
      </c>
      <c r="BB180" s="110" t="str">
        <f t="shared" si="90"/>
        <v/>
      </c>
      <c r="BC180" s="15" t="str">
        <f t="shared" si="91"/>
        <v/>
      </c>
      <c r="BD180" s="108">
        <v>554</v>
      </c>
      <c r="BE180" s="109">
        <f t="shared" si="92"/>
        <v>498.6</v>
      </c>
      <c r="BF180" s="109">
        <v>139</v>
      </c>
      <c r="BG180" s="111">
        <f t="shared" si="93"/>
        <v>445</v>
      </c>
      <c r="BH180" s="20">
        <f t="shared" si="94"/>
        <v>0.10750100280786205</v>
      </c>
    </row>
    <row r="181" spans="1:60" s="5" customFormat="1" ht="12.75" customHeight="1">
      <c r="A181" s="42" t="s">
        <v>89</v>
      </c>
      <c r="B181" s="39" t="s">
        <v>130</v>
      </c>
      <c r="C181" s="4"/>
      <c r="D181" s="49">
        <v>0.47</v>
      </c>
      <c r="E181" s="40" t="s">
        <v>122</v>
      </c>
      <c r="F181" s="82">
        <v>802</v>
      </c>
      <c r="G181" s="82">
        <v>729</v>
      </c>
      <c r="H181" s="133">
        <v>584</v>
      </c>
      <c r="I181" s="133">
        <v>0</v>
      </c>
      <c r="J181" s="95">
        <f t="shared" si="95"/>
        <v>584</v>
      </c>
      <c r="K181" s="69">
        <v>0</v>
      </c>
      <c r="L181" s="70" t="str">
        <f t="shared" si="65"/>
        <v/>
      </c>
      <c r="M181" s="70">
        <v>0</v>
      </c>
      <c r="N181" s="71" t="str">
        <f t="shared" si="66"/>
        <v/>
      </c>
      <c r="O181" s="16" t="str">
        <f t="shared" si="67"/>
        <v/>
      </c>
      <c r="P181" s="72">
        <v>0</v>
      </c>
      <c r="Q181" s="73" t="str">
        <f t="shared" si="68"/>
        <v/>
      </c>
      <c r="R181" s="73">
        <v>0</v>
      </c>
      <c r="S181" s="74" t="str">
        <f t="shared" si="69"/>
        <v/>
      </c>
      <c r="T181" s="18" t="str">
        <f t="shared" si="70"/>
        <v/>
      </c>
      <c r="U181" s="69">
        <v>554</v>
      </c>
      <c r="V181" s="70">
        <f t="shared" si="71"/>
        <v>498.6</v>
      </c>
      <c r="W181" s="70">
        <v>138</v>
      </c>
      <c r="X181" s="71">
        <f t="shared" si="72"/>
        <v>446</v>
      </c>
      <c r="Y181" s="16">
        <f t="shared" si="73"/>
        <v>0.10549538708383478</v>
      </c>
      <c r="Z181" s="72">
        <v>0</v>
      </c>
      <c r="AA181" s="73" t="str">
        <f t="shared" si="74"/>
        <v/>
      </c>
      <c r="AB181" s="73">
        <v>0</v>
      </c>
      <c r="AC181" s="74" t="str">
        <f t="shared" si="75"/>
        <v/>
      </c>
      <c r="AD181" s="18" t="str">
        <f t="shared" si="76"/>
        <v/>
      </c>
      <c r="AE181" s="69">
        <v>0</v>
      </c>
      <c r="AF181" s="70" t="str">
        <f t="shared" si="77"/>
        <v/>
      </c>
      <c r="AG181" s="70">
        <v>0</v>
      </c>
      <c r="AH181" s="71" t="str">
        <f t="shared" si="78"/>
        <v/>
      </c>
      <c r="AI181" s="16" t="str">
        <f t="shared" si="79"/>
        <v/>
      </c>
      <c r="AJ181" s="72" t="s">
        <v>136</v>
      </c>
      <c r="AK181" s="73" t="str">
        <f t="shared" si="80"/>
        <v/>
      </c>
      <c r="AL181" s="73">
        <v>0</v>
      </c>
      <c r="AM181" s="74" t="str">
        <f t="shared" si="81"/>
        <v/>
      </c>
      <c r="AN181" s="18" t="str">
        <f t="shared" si="82"/>
        <v/>
      </c>
      <c r="AO181" s="69" t="s">
        <v>136</v>
      </c>
      <c r="AP181" s="70" t="str">
        <f t="shared" si="83"/>
        <v/>
      </c>
      <c r="AQ181" s="70">
        <v>0</v>
      </c>
      <c r="AR181" s="71" t="str">
        <f t="shared" si="84"/>
        <v/>
      </c>
      <c r="AS181" s="16" t="str">
        <f t="shared" si="85"/>
        <v/>
      </c>
      <c r="AT181" s="72">
        <v>554</v>
      </c>
      <c r="AU181" s="73">
        <f t="shared" si="86"/>
        <v>498.6</v>
      </c>
      <c r="AV181" s="73">
        <v>139</v>
      </c>
      <c r="AW181" s="74">
        <f t="shared" si="87"/>
        <v>445</v>
      </c>
      <c r="AX181" s="18">
        <f t="shared" si="88"/>
        <v>0.10750100280786205</v>
      </c>
      <c r="AY181" s="69">
        <v>0</v>
      </c>
      <c r="AZ181" s="70" t="str">
        <f t="shared" si="89"/>
        <v/>
      </c>
      <c r="BA181" s="70">
        <v>0</v>
      </c>
      <c r="BB181" s="71" t="str">
        <f t="shared" si="90"/>
        <v/>
      </c>
      <c r="BC181" s="16" t="str">
        <f t="shared" si="91"/>
        <v/>
      </c>
      <c r="BD181" s="72">
        <v>554</v>
      </c>
      <c r="BE181" s="73">
        <f t="shared" si="92"/>
        <v>498.6</v>
      </c>
      <c r="BF181" s="73">
        <v>139</v>
      </c>
      <c r="BG181" s="74">
        <f t="shared" si="93"/>
        <v>445</v>
      </c>
      <c r="BH181" s="18">
        <f t="shared" si="94"/>
        <v>0.10750100280786205</v>
      </c>
    </row>
    <row r="182" spans="1:60" s="5" customFormat="1" ht="12.75" customHeight="1">
      <c r="A182" s="42" t="s">
        <v>88</v>
      </c>
      <c r="B182" s="39" t="s">
        <v>130</v>
      </c>
      <c r="C182" s="4"/>
      <c r="D182" s="49">
        <v>0.47</v>
      </c>
      <c r="E182" s="40" t="s">
        <v>122</v>
      </c>
      <c r="F182" s="82">
        <v>769</v>
      </c>
      <c r="G182" s="82">
        <v>699</v>
      </c>
      <c r="H182" s="133">
        <v>559</v>
      </c>
      <c r="I182" s="133">
        <v>0</v>
      </c>
      <c r="J182" s="95">
        <f t="shared" si="95"/>
        <v>559</v>
      </c>
      <c r="K182" s="69">
        <v>0</v>
      </c>
      <c r="L182" s="70" t="str">
        <f t="shared" si="65"/>
        <v/>
      </c>
      <c r="M182" s="70">
        <v>0</v>
      </c>
      <c r="N182" s="71" t="str">
        <f t="shared" si="66"/>
        <v/>
      </c>
      <c r="O182" s="16" t="str">
        <f t="shared" si="67"/>
        <v/>
      </c>
      <c r="P182" s="72">
        <v>0</v>
      </c>
      <c r="Q182" s="73" t="str">
        <f t="shared" si="68"/>
        <v/>
      </c>
      <c r="R182" s="73">
        <v>0</v>
      </c>
      <c r="S182" s="74" t="str">
        <f t="shared" si="69"/>
        <v/>
      </c>
      <c r="T182" s="18" t="str">
        <f t="shared" si="70"/>
        <v/>
      </c>
      <c r="U182" s="69">
        <v>499</v>
      </c>
      <c r="V182" s="70">
        <f t="shared" si="71"/>
        <v>449.1</v>
      </c>
      <c r="W182" s="70">
        <v>159</v>
      </c>
      <c r="X182" s="71">
        <f t="shared" si="72"/>
        <v>400</v>
      </c>
      <c r="Y182" s="16">
        <f t="shared" si="73"/>
        <v>0.10932977065241599</v>
      </c>
      <c r="Z182" s="72">
        <v>0</v>
      </c>
      <c r="AA182" s="73" t="str">
        <f t="shared" si="74"/>
        <v/>
      </c>
      <c r="AB182" s="73">
        <v>0</v>
      </c>
      <c r="AC182" s="74" t="str">
        <f t="shared" si="75"/>
        <v/>
      </c>
      <c r="AD182" s="18" t="str">
        <f t="shared" si="76"/>
        <v/>
      </c>
      <c r="AE182" s="69">
        <v>0</v>
      </c>
      <c r="AF182" s="70" t="str">
        <f t="shared" si="77"/>
        <v/>
      </c>
      <c r="AG182" s="70">
        <v>0</v>
      </c>
      <c r="AH182" s="71" t="str">
        <f t="shared" si="78"/>
        <v/>
      </c>
      <c r="AI182" s="16" t="str">
        <f t="shared" si="79"/>
        <v/>
      </c>
      <c r="AJ182" s="72" t="s">
        <v>136</v>
      </c>
      <c r="AK182" s="73" t="str">
        <f t="shared" si="80"/>
        <v/>
      </c>
      <c r="AL182" s="73">
        <v>0</v>
      </c>
      <c r="AM182" s="74" t="str">
        <f t="shared" si="81"/>
        <v/>
      </c>
      <c r="AN182" s="18" t="str">
        <f t="shared" si="82"/>
        <v/>
      </c>
      <c r="AO182" s="69" t="s">
        <v>136</v>
      </c>
      <c r="AP182" s="70" t="str">
        <f t="shared" si="83"/>
        <v/>
      </c>
      <c r="AQ182" s="70">
        <v>0</v>
      </c>
      <c r="AR182" s="71" t="str">
        <f t="shared" si="84"/>
        <v/>
      </c>
      <c r="AS182" s="16" t="str">
        <f t="shared" si="85"/>
        <v/>
      </c>
      <c r="AT182" s="72">
        <v>499</v>
      </c>
      <c r="AU182" s="73">
        <f t="shared" si="86"/>
        <v>449.1</v>
      </c>
      <c r="AV182" s="73">
        <v>159</v>
      </c>
      <c r="AW182" s="74">
        <f t="shared" si="87"/>
        <v>400</v>
      </c>
      <c r="AX182" s="18">
        <f t="shared" si="88"/>
        <v>0.10932977065241599</v>
      </c>
      <c r="AY182" s="69">
        <v>0</v>
      </c>
      <c r="AZ182" s="70" t="str">
        <f t="shared" si="89"/>
        <v/>
      </c>
      <c r="BA182" s="70">
        <v>0</v>
      </c>
      <c r="BB182" s="71" t="str">
        <f t="shared" si="90"/>
        <v/>
      </c>
      <c r="BC182" s="16" t="str">
        <f t="shared" si="91"/>
        <v/>
      </c>
      <c r="BD182" s="72">
        <v>499</v>
      </c>
      <c r="BE182" s="73">
        <f t="shared" si="92"/>
        <v>449.1</v>
      </c>
      <c r="BF182" s="73">
        <v>159</v>
      </c>
      <c r="BG182" s="74">
        <f t="shared" si="93"/>
        <v>400</v>
      </c>
      <c r="BH182" s="18">
        <f t="shared" si="94"/>
        <v>0.10932977065241599</v>
      </c>
    </row>
    <row r="183" spans="1:60" s="5" customFormat="1" ht="12.75" customHeight="1" thickBot="1">
      <c r="A183" s="43" t="s">
        <v>91</v>
      </c>
      <c r="B183" s="38" t="s">
        <v>130</v>
      </c>
      <c r="C183" s="9"/>
      <c r="D183" s="50">
        <v>0.71</v>
      </c>
      <c r="E183" s="2" t="s">
        <v>123</v>
      </c>
      <c r="F183" s="83">
        <v>857</v>
      </c>
      <c r="G183" s="83">
        <v>779</v>
      </c>
      <c r="H183" s="134">
        <v>625</v>
      </c>
      <c r="I183" s="134">
        <v>0</v>
      </c>
      <c r="J183" s="97">
        <f t="shared" si="95"/>
        <v>625</v>
      </c>
      <c r="K183" s="76">
        <v>0</v>
      </c>
      <c r="L183" s="77" t="str">
        <f t="shared" si="65"/>
        <v/>
      </c>
      <c r="M183" s="77">
        <v>0</v>
      </c>
      <c r="N183" s="78" t="str">
        <f t="shared" si="66"/>
        <v/>
      </c>
      <c r="O183" s="17" t="str">
        <f t="shared" si="67"/>
        <v/>
      </c>
      <c r="P183" s="79">
        <v>0</v>
      </c>
      <c r="Q183" s="80" t="str">
        <f t="shared" si="68"/>
        <v/>
      </c>
      <c r="R183" s="80">
        <v>0</v>
      </c>
      <c r="S183" s="81" t="str">
        <f t="shared" si="69"/>
        <v/>
      </c>
      <c r="T183" s="19" t="str">
        <f t="shared" si="70"/>
        <v/>
      </c>
      <c r="U183" s="76">
        <v>610</v>
      </c>
      <c r="V183" s="77">
        <f t="shared" si="71"/>
        <v>549</v>
      </c>
      <c r="W183" s="77">
        <v>133</v>
      </c>
      <c r="X183" s="78">
        <f t="shared" si="72"/>
        <v>492</v>
      </c>
      <c r="Y183" s="17">
        <f t="shared" si="73"/>
        <v>0.10382513661202186</v>
      </c>
      <c r="Z183" s="79">
        <v>0</v>
      </c>
      <c r="AA183" s="80" t="str">
        <f t="shared" si="74"/>
        <v/>
      </c>
      <c r="AB183" s="80">
        <v>0</v>
      </c>
      <c r="AC183" s="81" t="str">
        <f t="shared" si="75"/>
        <v/>
      </c>
      <c r="AD183" s="19" t="str">
        <f t="shared" si="76"/>
        <v/>
      </c>
      <c r="AE183" s="76">
        <v>0</v>
      </c>
      <c r="AF183" s="77" t="str">
        <f t="shared" si="77"/>
        <v/>
      </c>
      <c r="AG183" s="77">
        <v>0</v>
      </c>
      <c r="AH183" s="78" t="str">
        <f t="shared" si="78"/>
        <v/>
      </c>
      <c r="AI183" s="17" t="str">
        <f t="shared" si="79"/>
        <v/>
      </c>
      <c r="AJ183" s="79" t="s">
        <v>136</v>
      </c>
      <c r="AK183" s="80" t="str">
        <f t="shared" si="80"/>
        <v/>
      </c>
      <c r="AL183" s="80">
        <v>0</v>
      </c>
      <c r="AM183" s="81" t="str">
        <f t="shared" si="81"/>
        <v/>
      </c>
      <c r="AN183" s="19" t="str">
        <f t="shared" si="82"/>
        <v/>
      </c>
      <c r="AO183" s="76" t="s">
        <v>136</v>
      </c>
      <c r="AP183" s="77" t="str">
        <f t="shared" si="83"/>
        <v/>
      </c>
      <c r="AQ183" s="77">
        <v>0</v>
      </c>
      <c r="AR183" s="78" t="str">
        <f t="shared" si="84"/>
        <v/>
      </c>
      <c r="AS183" s="17" t="str">
        <f t="shared" si="85"/>
        <v/>
      </c>
      <c r="AT183" s="79">
        <v>610</v>
      </c>
      <c r="AU183" s="80">
        <f t="shared" si="86"/>
        <v>549</v>
      </c>
      <c r="AV183" s="80">
        <v>134</v>
      </c>
      <c r="AW183" s="81">
        <f t="shared" si="87"/>
        <v>491</v>
      </c>
      <c r="AX183" s="19">
        <f t="shared" si="88"/>
        <v>0.10564663023679417</v>
      </c>
      <c r="AY183" s="76">
        <v>0</v>
      </c>
      <c r="AZ183" s="77" t="str">
        <f t="shared" si="89"/>
        <v/>
      </c>
      <c r="BA183" s="77">
        <v>0</v>
      </c>
      <c r="BB183" s="78" t="str">
        <f t="shared" si="90"/>
        <v/>
      </c>
      <c r="BC183" s="17" t="str">
        <f t="shared" si="91"/>
        <v/>
      </c>
      <c r="BD183" s="79">
        <v>610</v>
      </c>
      <c r="BE183" s="80">
        <f t="shared" si="92"/>
        <v>549</v>
      </c>
      <c r="BF183" s="80">
        <v>134</v>
      </c>
      <c r="BG183" s="81">
        <f t="shared" si="93"/>
        <v>491</v>
      </c>
      <c r="BH183" s="19">
        <f t="shared" si="94"/>
        <v>0.10564663023679417</v>
      </c>
    </row>
    <row r="184" spans="1:60" s="5" customFormat="1" ht="12.75" customHeight="1">
      <c r="A184" s="44" t="s">
        <v>302</v>
      </c>
      <c r="B184" s="36" t="s">
        <v>130</v>
      </c>
      <c r="C184" s="6"/>
      <c r="D184" s="51">
        <v>0.37</v>
      </c>
      <c r="E184" s="7" t="s">
        <v>141</v>
      </c>
      <c r="F184" s="84">
        <v>307</v>
      </c>
      <c r="G184" s="84">
        <v>279</v>
      </c>
      <c r="H184" s="135">
        <v>205</v>
      </c>
      <c r="I184" s="135">
        <v>0</v>
      </c>
      <c r="J184" s="93">
        <f t="shared" ref="J184:J187" si="96">IFERROR(H184-I184,H184)</f>
        <v>205</v>
      </c>
      <c r="K184" s="106">
        <v>0</v>
      </c>
      <c r="L184" s="107" t="str">
        <f t="shared" si="65"/>
        <v/>
      </c>
      <c r="M184" s="107">
        <v>0</v>
      </c>
      <c r="N184" s="110" t="str">
        <f t="shared" si="66"/>
        <v/>
      </c>
      <c r="O184" s="15" t="str">
        <f t="shared" si="67"/>
        <v/>
      </c>
      <c r="P184" s="108">
        <v>0</v>
      </c>
      <c r="Q184" s="109" t="str">
        <f t="shared" si="68"/>
        <v/>
      </c>
      <c r="R184" s="109">
        <v>0</v>
      </c>
      <c r="S184" s="111" t="str">
        <f t="shared" si="69"/>
        <v/>
      </c>
      <c r="T184" s="20" t="str">
        <f t="shared" si="70"/>
        <v/>
      </c>
      <c r="U184" s="106">
        <v>0</v>
      </c>
      <c r="V184" s="107" t="str">
        <f t="shared" si="71"/>
        <v/>
      </c>
      <c r="W184" s="107">
        <v>0</v>
      </c>
      <c r="X184" s="110" t="str">
        <f t="shared" si="72"/>
        <v/>
      </c>
      <c r="Y184" s="15" t="str">
        <f t="shared" si="73"/>
        <v/>
      </c>
      <c r="Z184" s="108">
        <v>0</v>
      </c>
      <c r="AA184" s="109" t="str">
        <f t="shared" si="74"/>
        <v/>
      </c>
      <c r="AB184" s="109">
        <v>0</v>
      </c>
      <c r="AC184" s="111" t="str">
        <f t="shared" si="75"/>
        <v/>
      </c>
      <c r="AD184" s="20" t="str">
        <f t="shared" si="76"/>
        <v/>
      </c>
      <c r="AE184" s="106">
        <v>0</v>
      </c>
      <c r="AF184" s="107" t="str">
        <f t="shared" si="77"/>
        <v/>
      </c>
      <c r="AG184" s="107">
        <v>0</v>
      </c>
      <c r="AH184" s="110" t="str">
        <f t="shared" si="78"/>
        <v/>
      </c>
      <c r="AI184" s="15" t="str">
        <f t="shared" si="79"/>
        <v/>
      </c>
      <c r="AJ184" s="108">
        <v>0</v>
      </c>
      <c r="AK184" s="109" t="str">
        <f t="shared" si="80"/>
        <v/>
      </c>
      <c r="AL184" s="109">
        <v>0</v>
      </c>
      <c r="AM184" s="111" t="str">
        <f t="shared" si="81"/>
        <v/>
      </c>
      <c r="AN184" s="20" t="str">
        <f t="shared" si="82"/>
        <v/>
      </c>
      <c r="AO184" s="106">
        <v>0</v>
      </c>
      <c r="AP184" s="107" t="str">
        <f t="shared" si="83"/>
        <v/>
      </c>
      <c r="AQ184" s="107">
        <v>0</v>
      </c>
      <c r="AR184" s="110" t="str">
        <f t="shared" si="84"/>
        <v/>
      </c>
      <c r="AS184" s="15" t="str">
        <f t="shared" si="85"/>
        <v/>
      </c>
      <c r="AT184" s="108">
        <v>0</v>
      </c>
      <c r="AU184" s="109" t="str">
        <f t="shared" si="86"/>
        <v/>
      </c>
      <c r="AV184" s="109">
        <v>0</v>
      </c>
      <c r="AW184" s="111" t="str">
        <f t="shared" si="87"/>
        <v/>
      </c>
      <c r="AX184" s="20" t="str">
        <f t="shared" si="88"/>
        <v/>
      </c>
      <c r="AY184" s="106">
        <v>0</v>
      </c>
      <c r="AZ184" s="107" t="str">
        <f t="shared" si="89"/>
        <v/>
      </c>
      <c r="BA184" s="107">
        <v>0</v>
      </c>
      <c r="BB184" s="110" t="str">
        <f t="shared" si="90"/>
        <v/>
      </c>
      <c r="BC184" s="15" t="str">
        <f t="shared" si="91"/>
        <v/>
      </c>
      <c r="BD184" s="108">
        <v>0</v>
      </c>
      <c r="BE184" s="109" t="str">
        <f t="shared" si="92"/>
        <v/>
      </c>
      <c r="BF184" s="109">
        <v>0</v>
      </c>
      <c r="BG184" s="111" t="str">
        <f t="shared" si="93"/>
        <v/>
      </c>
      <c r="BH184" s="20" t="str">
        <f t="shared" si="94"/>
        <v/>
      </c>
    </row>
    <row r="185" spans="1:60" s="5" customFormat="1" ht="12.75" customHeight="1">
      <c r="A185" s="42" t="s">
        <v>97</v>
      </c>
      <c r="B185" s="39" t="s">
        <v>130</v>
      </c>
      <c r="C185" s="4"/>
      <c r="D185" s="49">
        <v>0.37</v>
      </c>
      <c r="E185" s="40" t="s">
        <v>141</v>
      </c>
      <c r="F185" s="82">
        <v>307</v>
      </c>
      <c r="G185" s="82">
        <v>279</v>
      </c>
      <c r="H185" s="133">
        <v>205</v>
      </c>
      <c r="I185" s="133">
        <v>0</v>
      </c>
      <c r="J185" s="95">
        <f t="shared" si="96"/>
        <v>205</v>
      </c>
      <c r="K185" s="69">
        <v>0</v>
      </c>
      <c r="L185" s="70" t="str">
        <f t="shared" si="65"/>
        <v/>
      </c>
      <c r="M185" s="70">
        <v>0</v>
      </c>
      <c r="N185" s="71" t="str">
        <f t="shared" si="66"/>
        <v/>
      </c>
      <c r="O185" s="16" t="str">
        <f t="shared" si="67"/>
        <v/>
      </c>
      <c r="P185" s="72">
        <v>0</v>
      </c>
      <c r="Q185" s="73" t="str">
        <f t="shared" si="68"/>
        <v/>
      </c>
      <c r="R185" s="73">
        <v>0</v>
      </c>
      <c r="S185" s="74" t="str">
        <f t="shared" si="69"/>
        <v/>
      </c>
      <c r="T185" s="18" t="str">
        <f t="shared" si="70"/>
        <v/>
      </c>
      <c r="U185" s="69">
        <v>0</v>
      </c>
      <c r="V185" s="70" t="str">
        <f t="shared" si="71"/>
        <v/>
      </c>
      <c r="W185" s="70">
        <v>0</v>
      </c>
      <c r="X185" s="71" t="str">
        <f t="shared" si="72"/>
        <v/>
      </c>
      <c r="Y185" s="16" t="str">
        <f t="shared" si="73"/>
        <v/>
      </c>
      <c r="Z185" s="72">
        <v>0</v>
      </c>
      <c r="AA185" s="73" t="str">
        <f t="shared" si="74"/>
        <v/>
      </c>
      <c r="AB185" s="73">
        <v>0</v>
      </c>
      <c r="AC185" s="74" t="str">
        <f t="shared" si="75"/>
        <v/>
      </c>
      <c r="AD185" s="18" t="str">
        <f t="shared" si="76"/>
        <v/>
      </c>
      <c r="AE185" s="69">
        <v>0</v>
      </c>
      <c r="AF185" s="70" t="str">
        <f t="shared" si="77"/>
        <v/>
      </c>
      <c r="AG185" s="70">
        <v>0</v>
      </c>
      <c r="AH185" s="71" t="str">
        <f t="shared" si="78"/>
        <v/>
      </c>
      <c r="AI185" s="16" t="str">
        <f t="shared" si="79"/>
        <v/>
      </c>
      <c r="AJ185" s="72">
        <v>0</v>
      </c>
      <c r="AK185" s="73" t="str">
        <f t="shared" si="80"/>
        <v/>
      </c>
      <c r="AL185" s="73">
        <v>0</v>
      </c>
      <c r="AM185" s="74" t="str">
        <f t="shared" si="81"/>
        <v/>
      </c>
      <c r="AN185" s="18" t="str">
        <f t="shared" si="82"/>
        <v/>
      </c>
      <c r="AO185" s="69">
        <v>0</v>
      </c>
      <c r="AP185" s="70" t="str">
        <f t="shared" si="83"/>
        <v/>
      </c>
      <c r="AQ185" s="70">
        <v>0</v>
      </c>
      <c r="AR185" s="71" t="str">
        <f t="shared" si="84"/>
        <v/>
      </c>
      <c r="AS185" s="16" t="str">
        <f t="shared" si="85"/>
        <v/>
      </c>
      <c r="AT185" s="72">
        <v>0</v>
      </c>
      <c r="AU185" s="73" t="str">
        <f t="shared" si="86"/>
        <v/>
      </c>
      <c r="AV185" s="73">
        <v>0</v>
      </c>
      <c r="AW185" s="74" t="str">
        <f t="shared" si="87"/>
        <v/>
      </c>
      <c r="AX185" s="18" t="str">
        <f t="shared" si="88"/>
        <v/>
      </c>
      <c r="AY185" s="69">
        <v>0</v>
      </c>
      <c r="AZ185" s="70" t="str">
        <f t="shared" si="89"/>
        <v/>
      </c>
      <c r="BA185" s="70">
        <v>0</v>
      </c>
      <c r="BB185" s="71" t="str">
        <f t="shared" si="90"/>
        <v/>
      </c>
      <c r="BC185" s="16" t="str">
        <f t="shared" si="91"/>
        <v/>
      </c>
      <c r="BD185" s="72">
        <v>0</v>
      </c>
      <c r="BE185" s="73" t="str">
        <f t="shared" si="92"/>
        <v/>
      </c>
      <c r="BF185" s="73">
        <v>0</v>
      </c>
      <c r="BG185" s="74" t="str">
        <f t="shared" si="93"/>
        <v/>
      </c>
      <c r="BH185" s="18" t="str">
        <f t="shared" si="94"/>
        <v/>
      </c>
    </row>
    <row r="186" spans="1:60" s="5" customFormat="1" ht="12.75" customHeight="1">
      <c r="A186" s="42" t="s">
        <v>96</v>
      </c>
      <c r="B186" s="39" t="s">
        <v>130</v>
      </c>
      <c r="C186" s="4"/>
      <c r="D186" s="49">
        <v>0.37</v>
      </c>
      <c r="E186" s="40" t="s">
        <v>141</v>
      </c>
      <c r="F186" s="82">
        <v>274</v>
      </c>
      <c r="G186" s="82">
        <v>249</v>
      </c>
      <c r="H186" s="133">
        <v>183</v>
      </c>
      <c r="I186" s="133">
        <v>0</v>
      </c>
      <c r="J186" s="95">
        <f t="shared" si="96"/>
        <v>183</v>
      </c>
      <c r="K186" s="69">
        <v>0</v>
      </c>
      <c r="L186" s="70" t="str">
        <f t="shared" si="65"/>
        <v/>
      </c>
      <c r="M186" s="70">
        <v>0</v>
      </c>
      <c r="N186" s="71" t="str">
        <f t="shared" si="66"/>
        <v/>
      </c>
      <c r="O186" s="16" t="str">
        <f t="shared" si="67"/>
        <v/>
      </c>
      <c r="P186" s="72">
        <v>0</v>
      </c>
      <c r="Q186" s="73" t="str">
        <f t="shared" si="68"/>
        <v/>
      </c>
      <c r="R186" s="73">
        <v>0</v>
      </c>
      <c r="S186" s="74" t="str">
        <f t="shared" si="69"/>
        <v/>
      </c>
      <c r="T186" s="18" t="str">
        <f t="shared" si="70"/>
        <v/>
      </c>
      <c r="U186" s="69">
        <v>0</v>
      </c>
      <c r="V186" s="70" t="str">
        <f t="shared" si="71"/>
        <v/>
      </c>
      <c r="W186" s="70">
        <v>0</v>
      </c>
      <c r="X186" s="71" t="str">
        <f t="shared" si="72"/>
        <v/>
      </c>
      <c r="Y186" s="16" t="str">
        <f t="shared" si="73"/>
        <v/>
      </c>
      <c r="Z186" s="72">
        <v>0</v>
      </c>
      <c r="AA186" s="73" t="str">
        <f t="shared" si="74"/>
        <v/>
      </c>
      <c r="AB186" s="73">
        <v>0</v>
      </c>
      <c r="AC186" s="74" t="str">
        <f t="shared" si="75"/>
        <v/>
      </c>
      <c r="AD186" s="18" t="str">
        <f t="shared" si="76"/>
        <v/>
      </c>
      <c r="AE186" s="69">
        <v>0</v>
      </c>
      <c r="AF186" s="70" t="str">
        <f t="shared" si="77"/>
        <v/>
      </c>
      <c r="AG186" s="70">
        <v>0</v>
      </c>
      <c r="AH186" s="71" t="str">
        <f t="shared" si="78"/>
        <v/>
      </c>
      <c r="AI186" s="16" t="str">
        <f t="shared" si="79"/>
        <v/>
      </c>
      <c r="AJ186" s="72">
        <v>0</v>
      </c>
      <c r="AK186" s="73" t="str">
        <f t="shared" si="80"/>
        <v/>
      </c>
      <c r="AL186" s="73">
        <v>0</v>
      </c>
      <c r="AM186" s="74" t="str">
        <f t="shared" si="81"/>
        <v/>
      </c>
      <c r="AN186" s="18" t="str">
        <f t="shared" si="82"/>
        <v/>
      </c>
      <c r="AO186" s="69">
        <v>0</v>
      </c>
      <c r="AP186" s="70" t="str">
        <f t="shared" si="83"/>
        <v/>
      </c>
      <c r="AQ186" s="70">
        <v>0</v>
      </c>
      <c r="AR186" s="71" t="str">
        <f t="shared" si="84"/>
        <v/>
      </c>
      <c r="AS186" s="16" t="str">
        <f t="shared" si="85"/>
        <v/>
      </c>
      <c r="AT186" s="72">
        <v>0</v>
      </c>
      <c r="AU186" s="73" t="str">
        <f t="shared" si="86"/>
        <v/>
      </c>
      <c r="AV186" s="73">
        <v>0</v>
      </c>
      <c r="AW186" s="74" t="str">
        <f t="shared" si="87"/>
        <v/>
      </c>
      <c r="AX186" s="18" t="str">
        <f t="shared" si="88"/>
        <v/>
      </c>
      <c r="AY186" s="69">
        <v>0</v>
      </c>
      <c r="AZ186" s="70" t="str">
        <f t="shared" si="89"/>
        <v/>
      </c>
      <c r="BA186" s="70">
        <v>0</v>
      </c>
      <c r="BB186" s="71" t="str">
        <f t="shared" si="90"/>
        <v/>
      </c>
      <c r="BC186" s="16" t="str">
        <f t="shared" si="91"/>
        <v/>
      </c>
      <c r="BD186" s="72">
        <v>0</v>
      </c>
      <c r="BE186" s="73" t="str">
        <f t="shared" si="92"/>
        <v/>
      </c>
      <c r="BF186" s="73">
        <v>0</v>
      </c>
      <c r="BG186" s="74" t="str">
        <f t="shared" si="93"/>
        <v/>
      </c>
      <c r="BH186" s="18" t="str">
        <f t="shared" si="94"/>
        <v/>
      </c>
    </row>
    <row r="187" spans="1:60" s="5" customFormat="1" ht="12.75" customHeight="1" thickBot="1">
      <c r="A187" s="43" t="s">
        <v>98</v>
      </c>
      <c r="B187" s="38" t="s">
        <v>130</v>
      </c>
      <c r="C187" s="9"/>
      <c r="D187" s="50">
        <v>0.59</v>
      </c>
      <c r="E187" s="2" t="s">
        <v>114</v>
      </c>
      <c r="F187" s="83">
        <v>362</v>
      </c>
      <c r="G187" s="83">
        <v>329</v>
      </c>
      <c r="H187" s="134">
        <v>242</v>
      </c>
      <c r="I187" s="134">
        <v>0</v>
      </c>
      <c r="J187" s="97">
        <f t="shared" si="96"/>
        <v>242</v>
      </c>
      <c r="K187" s="76">
        <v>0</v>
      </c>
      <c r="L187" s="77" t="str">
        <f t="shared" si="65"/>
        <v/>
      </c>
      <c r="M187" s="77">
        <v>0</v>
      </c>
      <c r="N187" s="78" t="str">
        <f t="shared" si="66"/>
        <v/>
      </c>
      <c r="O187" s="17" t="str">
        <f t="shared" si="67"/>
        <v/>
      </c>
      <c r="P187" s="79">
        <v>0</v>
      </c>
      <c r="Q187" s="80" t="str">
        <f t="shared" si="68"/>
        <v/>
      </c>
      <c r="R187" s="80">
        <v>0</v>
      </c>
      <c r="S187" s="81" t="str">
        <f t="shared" si="69"/>
        <v/>
      </c>
      <c r="T187" s="19" t="str">
        <f t="shared" si="70"/>
        <v/>
      </c>
      <c r="U187" s="76">
        <v>0</v>
      </c>
      <c r="V187" s="77" t="str">
        <f t="shared" si="71"/>
        <v/>
      </c>
      <c r="W187" s="77">
        <v>0</v>
      </c>
      <c r="X187" s="78" t="str">
        <f t="shared" si="72"/>
        <v/>
      </c>
      <c r="Y187" s="17" t="str">
        <f t="shared" si="73"/>
        <v/>
      </c>
      <c r="Z187" s="79">
        <v>0</v>
      </c>
      <c r="AA187" s="80" t="str">
        <f t="shared" si="74"/>
        <v/>
      </c>
      <c r="AB187" s="80">
        <v>0</v>
      </c>
      <c r="AC187" s="81" t="str">
        <f t="shared" si="75"/>
        <v/>
      </c>
      <c r="AD187" s="19" t="str">
        <f t="shared" si="76"/>
        <v/>
      </c>
      <c r="AE187" s="76">
        <v>0</v>
      </c>
      <c r="AF187" s="77" t="str">
        <f t="shared" si="77"/>
        <v/>
      </c>
      <c r="AG187" s="77">
        <v>0</v>
      </c>
      <c r="AH187" s="78" t="str">
        <f t="shared" si="78"/>
        <v/>
      </c>
      <c r="AI187" s="17" t="str">
        <f t="shared" si="79"/>
        <v/>
      </c>
      <c r="AJ187" s="79">
        <v>0</v>
      </c>
      <c r="AK187" s="80" t="str">
        <f t="shared" si="80"/>
        <v/>
      </c>
      <c r="AL187" s="80">
        <v>0</v>
      </c>
      <c r="AM187" s="81" t="str">
        <f t="shared" si="81"/>
        <v/>
      </c>
      <c r="AN187" s="19" t="str">
        <f t="shared" si="82"/>
        <v/>
      </c>
      <c r="AO187" s="76">
        <v>0</v>
      </c>
      <c r="AP187" s="77" t="str">
        <f t="shared" si="83"/>
        <v/>
      </c>
      <c r="AQ187" s="77">
        <v>0</v>
      </c>
      <c r="AR187" s="78" t="str">
        <f t="shared" si="84"/>
        <v/>
      </c>
      <c r="AS187" s="17" t="str">
        <f t="shared" si="85"/>
        <v/>
      </c>
      <c r="AT187" s="79">
        <v>0</v>
      </c>
      <c r="AU187" s="80" t="str">
        <f t="shared" si="86"/>
        <v/>
      </c>
      <c r="AV187" s="80">
        <v>0</v>
      </c>
      <c r="AW187" s="81" t="str">
        <f t="shared" si="87"/>
        <v/>
      </c>
      <c r="AX187" s="19" t="str">
        <f t="shared" si="88"/>
        <v/>
      </c>
      <c r="AY187" s="76">
        <v>0</v>
      </c>
      <c r="AZ187" s="77" t="str">
        <f t="shared" si="89"/>
        <v/>
      </c>
      <c r="BA187" s="77">
        <v>0</v>
      </c>
      <c r="BB187" s="78" t="str">
        <f t="shared" si="90"/>
        <v/>
      </c>
      <c r="BC187" s="17" t="str">
        <f t="shared" si="91"/>
        <v/>
      </c>
      <c r="BD187" s="79">
        <v>0</v>
      </c>
      <c r="BE187" s="80" t="str">
        <f t="shared" si="92"/>
        <v/>
      </c>
      <c r="BF187" s="80">
        <v>0</v>
      </c>
      <c r="BG187" s="81" t="str">
        <f t="shared" si="93"/>
        <v/>
      </c>
      <c r="BH187" s="19" t="str">
        <f t="shared" si="94"/>
        <v/>
      </c>
    </row>
    <row r="188" spans="1:60" s="5" customFormat="1" ht="12.75" customHeight="1">
      <c r="A188" s="42" t="s">
        <v>46</v>
      </c>
      <c r="B188" s="39" t="s">
        <v>131</v>
      </c>
      <c r="C188" s="4"/>
      <c r="D188" s="49">
        <v>1.19</v>
      </c>
      <c r="E188" s="40" t="s">
        <v>157</v>
      </c>
      <c r="F188" s="82">
        <v>1759</v>
      </c>
      <c r="G188" s="82">
        <v>1599</v>
      </c>
      <c r="H188" s="133">
        <v>1222</v>
      </c>
      <c r="I188" s="133">
        <v>20</v>
      </c>
      <c r="J188" s="95">
        <f t="shared" ref="J188:J218" si="97">IFERROR(H188-I188,H188)</f>
        <v>1202</v>
      </c>
      <c r="K188" s="186">
        <v>1443</v>
      </c>
      <c r="L188" s="187">
        <f t="shared" si="65"/>
        <v>1298.7</v>
      </c>
      <c r="M188" s="187">
        <v>115</v>
      </c>
      <c r="N188" s="188">
        <f t="shared" si="66"/>
        <v>1087</v>
      </c>
      <c r="O188" s="189">
        <f t="shared" si="67"/>
        <v>0.16300916300916304</v>
      </c>
      <c r="P188" s="191">
        <v>0</v>
      </c>
      <c r="Q188" s="192" t="str">
        <f t="shared" si="68"/>
        <v/>
      </c>
      <c r="R188" s="192">
        <v>0</v>
      </c>
      <c r="S188" s="193" t="str">
        <f t="shared" si="69"/>
        <v/>
      </c>
      <c r="T188" s="194" t="str">
        <f t="shared" si="70"/>
        <v/>
      </c>
      <c r="U188" s="186">
        <v>1332</v>
      </c>
      <c r="V188" s="187">
        <f t="shared" si="71"/>
        <v>1198.8</v>
      </c>
      <c r="W188" s="187">
        <v>199</v>
      </c>
      <c r="X188" s="188">
        <f t="shared" si="72"/>
        <v>1003</v>
      </c>
      <c r="Y188" s="189">
        <f t="shared" si="73"/>
        <v>0.16332999666332995</v>
      </c>
      <c r="Z188" s="191">
        <v>0</v>
      </c>
      <c r="AA188" s="192" t="str">
        <f t="shared" si="74"/>
        <v/>
      </c>
      <c r="AB188" s="192">
        <v>0</v>
      </c>
      <c r="AC188" s="193" t="str">
        <f t="shared" si="75"/>
        <v/>
      </c>
      <c r="AD188" s="194" t="str">
        <f t="shared" si="76"/>
        <v/>
      </c>
      <c r="AE188" s="186">
        <v>0</v>
      </c>
      <c r="AF188" s="187" t="str">
        <f t="shared" si="77"/>
        <v/>
      </c>
      <c r="AG188" s="187">
        <v>0</v>
      </c>
      <c r="AH188" s="188" t="str">
        <f t="shared" si="78"/>
        <v/>
      </c>
      <c r="AI188" s="189" t="str">
        <f t="shared" si="79"/>
        <v/>
      </c>
      <c r="AJ188" s="191" t="s">
        <v>136</v>
      </c>
      <c r="AK188" s="192" t="str">
        <f t="shared" si="80"/>
        <v/>
      </c>
      <c r="AL188" s="192">
        <v>0</v>
      </c>
      <c r="AM188" s="193" t="str">
        <f t="shared" si="81"/>
        <v/>
      </c>
      <c r="AN188" s="194" t="str">
        <f t="shared" si="82"/>
        <v/>
      </c>
      <c r="AO188" s="186">
        <v>0</v>
      </c>
      <c r="AP188" s="187" t="str">
        <f t="shared" si="83"/>
        <v/>
      </c>
      <c r="AQ188" s="187">
        <v>0</v>
      </c>
      <c r="AR188" s="188" t="str">
        <f t="shared" si="84"/>
        <v/>
      </c>
      <c r="AS188" s="189" t="str">
        <f t="shared" si="85"/>
        <v/>
      </c>
      <c r="AT188" s="191">
        <v>1110</v>
      </c>
      <c r="AU188" s="192">
        <f t="shared" si="86"/>
        <v>999</v>
      </c>
      <c r="AV188" s="192">
        <v>366</v>
      </c>
      <c r="AW188" s="193">
        <f t="shared" si="87"/>
        <v>836</v>
      </c>
      <c r="AX188" s="194">
        <f t="shared" si="88"/>
        <v>0.16316316316316315</v>
      </c>
      <c r="AY188" s="186">
        <v>0</v>
      </c>
      <c r="AZ188" s="187" t="str">
        <f t="shared" si="89"/>
        <v/>
      </c>
      <c r="BA188" s="187">
        <v>0</v>
      </c>
      <c r="BB188" s="188" t="str">
        <f t="shared" si="90"/>
        <v/>
      </c>
      <c r="BC188" s="189" t="str">
        <f t="shared" si="91"/>
        <v/>
      </c>
      <c r="BD188" s="191">
        <v>1332</v>
      </c>
      <c r="BE188" s="192">
        <f t="shared" si="92"/>
        <v>1198.8</v>
      </c>
      <c r="BF188" s="192">
        <v>199</v>
      </c>
      <c r="BG188" s="193">
        <f t="shared" si="93"/>
        <v>1003</v>
      </c>
      <c r="BH188" s="194">
        <f t="shared" si="94"/>
        <v>0.16332999666332995</v>
      </c>
    </row>
    <row r="189" spans="1:60" s="5" customFormat="1" ht="12.75" customHeight="1">
      <c r="A189" s="42" t="s">
        <v>48</v>
      </c>
      <c r="B189" s="39" t="s">
        <v>131</v>
      </c>
      <c r="C189" s="201" t="s">
        <v>387</v>
      </c>
      <c r="D189" s="49">
        <v>1.19</v>
      </c>
      <c r="E189" s="40" t="s">
        <v>479</v>
      </c>
      <c r="F189" s="82">
        <v>2089</v>
      </c>
      <c r="G189" s="82">
        <v>1899</v>
      </c>
      <c r="H189" s="133">
        <v>1410</v>
      </c>
      <c r="I189" s="133">
        <v>20</v>
      </c>
      <c r="J189" s="95">
        <f t="shared" si="97"/>
        <v>1390</v>
      </c>
      <c r="K189" s="69">
        <v>0</v>
      </c>
      <c r="L189" s="70" t="str">
        <f t="shared" si="65"/>
        <v/>
      </c>
      <c r="M189" s="70">
        <v>0</v>
      </c>
      <c r="N189" s="71" t="str">
        <f t="shared" si="66"/>
        <v/>
      </c>
      <c r="O189" s="16" t="str">
        <f t="shared" si="67"/>
        <v/>
      </c>
      <c r="P189" s="72">
        <v>0</v>
      </c>
      <c r="Q189" s="73" t="str">
        <f t="shared" si="68"/>
        <v/>
      </c>
      <c r="R189" s="73">
        <v>0</v>
      </c>
      <c r="S189" s="74" t="str">
        <f t="shared" si="69"/>
        <v/>
      </c>
      <c r="T189" s="18" t="str">
        <f t="shared" si="70"/>
        <v/>
      </c>
      <c r="U189" s="69">
        <v>1554</v>
      </c>
      <c r="V189" s="70">
        <f t="shared" si="71"/>
        <v>1398.6000000000001</v>
      </c>
      <c r="W189" s="70">
        <v>250</v>
      </c>
      <c r="X189" s="71">
        <f t="shared" si="72"/>
        <v>1140</v>
      </c>
      <c r="Y189" s="16">
        <f t="shared" si="73"/>
        <v>0.18489918489918497</v>
      </c>
      <c r="Z189" s="72">
        <v>0</v>
      </c>
      <c r="AA189" s="73" t="str">
        <f t="shared" si="74"/>
        <v/>
      </c>
      <c r="AB189" s="73">
        <v>0</v>
      </c>
      <c r="AC189" s="74" t="str">
        <f t="shared" si="75"/>
        <v/>
      </c>
      <c r="AD189" s="18" t="str">
        <f t="shared" si="76"/>
        <v/>
      </c>
      <c r="AE189" s="69">
        <v>0</v>
      </c>
      <c r="AF189" s="70" t="str">
        <f t="shared" si="77"/>
        <v/>
      </c>
      <c r="AG189" s="70">
        <v>0</v>
      </c>
      <c r="AH189" s="71" t="str">
        <f t="shared" si="78"/>
        <v/>
      </c>
      <c r="AI189" s="16" t="str">
        <f t="shared" si="79"/>
        <v/>
      </c>
      <c r="AJ189" s="72">
        <v>0</v>
      </c>
      <c r="AK189" s="73" t="str">
        <f t="shared" si="80"/>
        <v/>
      </c>
      <c r="AL189" s="73">
        <v>0</v>
      </c>
      <c r="AM189" s="74" t="str">
        <f t="shared" si="81"/>
        <v/>
      </c>
      <c r="AN189" s="18" t="str">
        <f t="shared" si="82"/>
        <v/>
      </c>
      <c r="AO189" s="69">
        <v>0</v>
      </c>
      <c r="AP189" s="70" t="str">
        <f t="shared" si="83"/>
        <v/>
      </c>
      <c r="AQ189" s="70">
        <v>0</v>
      </c>
      <c r="AR189" s="71" t="str">
        <f t="shared" si="84"/>
        <v/>
      </c>
      <c r="AS189" s="16" t="str">
        <f t="shared" si="85"/>
        <v/>
      </c>
      <c r="AT189" s="72">
        <v>0</v>
      </c>
      <c r="AU189" s="73" t="str">
        <f t="shared" si="86"/>
        <v/>
      </c>
      <c r="AV189" s="73">
        <v>0</v>
      </c>
      <c r="AW189" s="74" t="str">
        <f t="shared" si="87"/>
        <v/>
      </c>
      <c r="AX189" s="18" t="str">
        <f t="shared" si="88"/>
        <v/>
      </c>
      <c r="AY189" s="69">
        <v>0</v>
      </c>
      <c r="AZ189" s="70" t="str">
        <f t="shared" si="89"/>
        <v/>
      </c>
      <c r="BA189" s="70">
        <v>0</v>
      </c>
      <c r="BB189" s="71" t="str">
        <f t="shared" si="90"/>
        <v/>
      </c>
      <c r="BC189" s="16" t="str">
        <f t="shared" si="91"/>
        <v/>
      </c>
      <c r="BD189" s="72">
        <v>0</v>
      </c>
      <c r="BE189" s="73" t="str">
        <f t="shared" si="92"/>
        <v/>
      </c>
      <c r="BF189" s="73">
        <v>0</v>
      </c>
      <c r="BG189" s="74" t="str">
        <f t="shared" si="93"/>
        <v/>
      </c>
      <c r="BH189" s="18" t="str">
        <f t="shared" si="94"/>
        <v/>
      </c>
    </row>
    <row r="190" spans="1:60" s="5" customFormat="1" ht="12.75" customHeight="1" thickBot="1">
      <c r="A190" s="43" t="s">
        <v>47</v>
      </c>
      <c r="B190" s="38" t="s">
        <v>131</v>
      </c>
      <c r="C190" s="200" t="s">
        <v>387</v>
      </c>
      <c r="D190" s="50">
        <v>1.19</v>
      </c>
      <c r="E190" s="2" t="s">
        <v>479</v>
      </c>
      <c r="F190" s="83">
        <v>1979</v>
      </c>
      <c r="G190" s="83">
        <v>1799</v>
      </c>
      <c r="H190" s="134">
        <v>1335</v>
      </c>
      <c r="I190" s="134">
        <v>20</v>
      </c>
      <c r="J190" s="97">
        <f t="shared" si="97"/>
        <v>1315</v>
      </c>
      <c r="K190" s="76">
        <v>0</v>
      </c>
      <c r="L190" s="77" t="str">
        <f t="shared" si="65"/>
        <v/>
      </c>
      <c r="M190" s="77">
        <v>0</v>
      </c>
      <c r="N190" s="78" t="str">
        <f t="shared" si="66"/>
        <v/>
      </c>
      <c r="O190" s="17" t="str">
        <f t="shared" si="67"/>
        <v/>
      </c>
      <c r="P190" s="79">
        <v>0</v>
      </c>
      <c r="Q190" s="80" t="str">
        <f t="shared" si="68"/>
        <v/>
      </c>
      <c r="R190" s="80">
        <v>0</v>
      </c>
      <c r="S190" s="81" t="str">
        <f t="shared" si="69"/>
        <v/>
      </c>
      <c r="T190" s="19" t="str">
        <f t="shared" si="70"/>
        <v/>
      </c>
      <c r="U190" s="76">
        <v>1443</v>
      </c>
      <c r="V190" s="77">
        <f t="shared" si="71"/>
        <v>1298.7</v>
      </c>
      <c r="W190" s="77">
        <v>257</v>
      </c>
      <c r="X190" s="78">
        <f t="shared" si="72"/>
        <v>1058</v>
      </c>
      <c r="Y190" s="17">
        <f t="shared" si="73"/>
        <v>0.18533918533918536</v>
      </c>
      <c r="Z190" s="79">
        <v>0</v>
      </c>
      <c r="AA190" s="80" t="str">
        <f t="shared" si="74"/>
        <v/>
      </c>
      <c r="AB190" s="80">
        <v>0</v>
      </c>
      <c r="AC190" s="81" t="str">
        <f t="shared" si="75"/>
        <v/>
      </c>
      <c r="AD190" s="19" t="str">
        <f t="shared" si="76"/>
        <v/>
      </c>
      <c r="AE190" s="76">
        <v>0</v>
      </c>
      <c r="AF190" s="77" t="str">
        <f t="shared" si="77"/>
        <v/>
      </c>
      <c r="AG190" s="77">
        <v>0</v>
      </c>
      <c r="AH190" s="78" t="str">
        <f t="shared" si="78"/>
        <v/>
      </c>
      <c r="AI190" s="17" t="str">
        <f t="shared" si="79"/>
        <v/>
      </c>
      <c r="AJ190" s="79">
        <v>0</v>
      </c>
      <c r="AK190" s="80" t="str">
        <f t="shared" si="80"/>
        <v/>
      </c>
      <c r="AL190" s="80">
        <v>0</v>
      </c>
      <c r="AM190" s="81" t="str">
        <f t="shared" si="81"/>
        <v/>
      </c>
      <c r="AN190" s="19" t="str">
        <f t="shared" si="82"/>
        <v/>
      </c>
      <c r="AO190" s="76">
        <v>0</v>
      </c>
      <c r="AP190" s="77" t="str">
        <f t="shared" si="83"/>
        <v/>
      </c>
      <c r="AQ190" s="77">
        <v>0</v>
      </c>
      <c r="AR190" s="78" t="str">
        <f t="shared" si="84"/>
        <v/>
      </c>
      <c r="AS190" s="17" t="str">
        <f t="shared" si="85"/>
        <v/>
      </c>
      <c r="AT190" s="79">
        <v>0</v>
      </c>
      <c r="AU190" s="80" t="str">
        <f t="shared" si="86"/>
        <v/>
      </c>
      <c r="AV190" s="80">
        <v>0</v>
      </c>
      <c r="AW190" s="81" t="str">
        <f t="shared" si="87"/>
        <v/>
      </c>
      <c r="AX190" s="19" t="str">
        <f t="shared" si="88"/>
        <v/>
      </c>
      <c r="AY190" s="76">
        <v>0</v>
      </c>
      <c r="AZ190" s="77" t="str">
        <f t="shared" si="89"/>
        <v/>
      </c>
      <c r="BA190" s="77">
        <v>0</v>
      </c>
      <c r="BB190" s="78" t="str">
        <f t="shared" si="90"/>
        <v/>
      </c>
      <c r="BC190" s="17" t="str">
        <f t="shared" si="91"/>
        <v/>
      </c>
      <c r="BD190" s="79">
        <v>0</v>
      </c>
      <c r="BE190" s="80" t="str">
        <f t="shared" si="92"/>
        <v/>
      </c>
      <c r="BF190" s="80">
        <v>0</v>
      </c>
      <c r="BG190" s="81" t="str">
        <f t="shared" si="93"/>
        <v/>
      </c>
      <c r="BH190" s="19" t="str">
        <f t="shared" si="94"/>
        <v/>
      </c>
    </row>
    <row r="191" spans="1:60" s="5" customFormat="1" ht="12.75" customHeight="1">
      <c r="A191" s="44" t="s">
        <v>279</v>
      </c>
      <c r="B191" s="39" t="s">
        <v>131</v>
      </c>
      <c r="C191" s="202" t="s">
        <v>339</v>
      </c>
      <c r="D191" s="49">
        <v>0.83</v>
      </c>
      <c r="E191" s="40" t="s">
        <v>281</v>
      </c>
      <c r="F191" s="82">
        <v>769</v>
      </c>
      <c r="G191" s="82">
        <v>699</v>
      </c>
      <c r="H191" s="133">
        <v>495</v>
      </c>
      <c r="I191" s="133">
        <v>0</v>
      </c>
      <c r="J191" s="95">
        <f t="shared" si="97"/>
        <v>495</v>
      </c>
      <c r="K191" s="69">
        <v>666</v>
      </c>
      <c r="L191" s="70">
        <f>IFERROR(IF(K191&gt;1,K191*0.9,""),"")</f>
        <v>599.4</v>
      </c>
      <c r="M191" s="70">
        <v>0</v>
      </c>
      <c r="N191" s="71" t="str">
        <f t="shared" si="66"/>
        <v/>
      </c>
      <c r="O191" s="16" t="str">
        <f t="shared" si="67"/>
        <v/>
      </c>
      <c r="P191" s="72">
        <v>0</v>
      </c>
      <c r="Q191" s="73" t="str">
        <f>IFERROR(IF(P191&gt;1,P191*0.9,""),"")</f>
        <v/>
      </c>
      <c r="R191" s="73">
        <v>0</v>
      </c>
      <c r="S191" s="74" t="str">
        <f t="shared" si="69"/>
        <v/>
      </c>
      <c r="T191" s="18" t="str">
        <f t="shared" si="70"/>
        <v/>
      </c>
      <c r="U191" s="69">
        <v>666</v>
      </c>
      <c r="V191" s="70">
        <f>IFERROR(IF(U191&gt;1,U191*0.9,""),"")</f>
        <v>599.4</v>
      </c>
      <c r="W191" s="70">
        <v>0</v>
      </c>
      <c r="X191" s="71" t="str">
        <f t="shared" si="72"/>
        <v/>
      </c>
      <c r="Y191" s="16" t="str">
        <f t="shared" si="73"/>
        <v/>
      </c>
      <c r="Z191" s="72">
        <v>0</v>
      </c>
      <c r="AA191" s="73" t="str">
        <f>IFERROR(IF(Z191&gt;1,Z191*0.9,""),"")</f>
        <v/>
      </c>
      <c r="AB191" s="73">
        <v>0</v>
      </c>
      <c r="AC191" s="74" t="str">
        <f t="shared" si="75"/>
        <v/>
      </c>
      <c r="AD191" s="18" t="str">
        <f t="shared" si="76"/>
        <v/>
      </c>
      <c r="AE191" s="69">
        <v>666</v>
      </c>
      <c r="AF191" s="70">
        <f>IFERROR(IF(AE191&gt;1,AE191*0.9,""),"")</f>
        <v>599.4</v>
      </c>
      <c r="AG191" s="70">
        <v>0</v>
      </c>
      <c r="AH191" s="71" t="str">
        <f t="shared" si="78"/>
        <v/>
      </c>
      <c r="AI191" s="16" t="str">
        <f t="shared" si="79"/>
        <v/>
      </c>
      <c r="AJ191" s="72">
        <v>666</v>
      </c>
      <c r="AK191" s="73">
        <f>IFERROR(IF(AJ191&gt;1,AJ191*0.9,""),"")</f>
        <v>599.4</v>
      </c>
      <c r="AL191" s="73">
        <v>0</v>
      </c>
      <c r="AM191" s="74" t="str">
        <f t="shared" si="81"/>
        <v/>
      </c>
      <c r="AN191" s="18" t="str">
        <f t="shared" si="82"/>
        <v/>
      </c>
      <c r="AO191" s="69">
        <v>0</v>
      </c>
      <c r="AP191" s="70" t="str">
        <f>IFERROR(IF(AO191&gt;1,AO191*0.9,""),"")</f>
        <v/>
      </c>
      <c r="AQ191" s="70">
        <v>0</v>
      </c>
      <c r="AR191" s="71" t="str">
        <f t="shared" si="84"/>
        <v/>
      </c>
      <c r="AS191" s="16" t="str">
        <f t="shared" si="85"/>
        <v/>
      </c>
      <c r="AT191" s="72">
        <v>610</v>
      </c>
      <c r="AU191" s="73">
        <f>IFERROR(IF(AT191&gt;1,AT191*0.9,""),"")</f>
        <v>549</v>
      </c>
      <c r="AV191" s="73">
        <v>0</v>
      </c>
      <c r="AW191" s="74" t="str">
        <f t="shared" si="87"/>
        <v/>
      </c>
      <c r="AX191" s="18" t="str">
        <f t="shared" si="88"/>
        <v/>
      </c>
      <c r="AY191" s="69">
        <v>0</v>
      </c>
      <c r="AZ191" s="70" t="str">
        <f>IFERROR(IF(AY191&gt;1,AY191*0.9,""),"")</f>
        <v/>
      </c>
      <c r="BA191" s="70">
        <v>0</v>
      </c>
      <c r="BB191" s="71" t="str">
        <f t="shared" si="90"/>
        <v/>
      </c>
      <c r="BC191" s="16" t="str">
        <f t="shared" si="91"/>
        <v/>
      </c>
      <c r="BD191" s="72">
        <v>0</v>
      </c>
      <c r="BE191" s="73" t="str">
        <f>IFERROR(IF(BD191&gt;1,BD191*0.9,""),"")</f>
        <v/>
      </c>
      <c r="BF191" s="73">
        <v>0</v>
      </c>
      <c r="BG191" s="74" t="str">
        <f t="shared" si="93"/>
        <v/>
      </c>
      <c r="BH191" s="18" t="str">
        <f t="shared" si="94"/>
        <v/>
      </c>
    </row>
    <row r="192" spans="1:60" s="5" customFormat="1" ht="12.75" customHeight="1">
      <c r="A192" s="44" t="s">
        <v>372</v>
      </c>
      <c r="B192" s="36" t="s">
        <v>131</v>
      </c>
      <c r="C192" s="6" t="s">
        <v>532</v>
      </c>
      <c r="D192" s="49">
        <v>0.83</v>
      </c>
      <c r="E192" s="40" t="s">
        <v>470</v>
      </c>
      <c r="F192" s="84">
        <v>769</v>
      </c>
      <c r="G192" s="84">
        <v>699</v>
      </c>
      <c r="H192" s="135">
        <v>545</v>
      </c>
      <c r="I192" s="135">
        <v>0</v>
      </c>
      <c r="J192" s="93">
        <f t="shared" si="97"/>
        <v>545</v>
      </c>
      <c r="K192" s="106">
        <v>0</v>
      </c>
      <c r="L192" s="107" t="str">
        <f t="shared" ref="L192" si="98">IFERROR(IF(K192&gt;1,K192*0.9,""),"")</f>
        <v/>
      </c>
      <c r="M192" s="107">
        <v>0</v>
      </c>
      <c r="N192" s="110" t="str">
        <f t="shared" si="66"/>
        <v/>
      </c>
      <c r="O192" s="15" t="str">
        <f t="shared" si="67"/>
        <v/>
      </c>
      <c r="P192" s="108">
        <v>0</v>
      </c>
      <c r="Q192" s="109" t="str">
        <f t="shared" ref="Q192" si="99">IFERROR(IF(P192&gt;1,P192*0.9,""),"")</f>
        <v/>
      </c>
      <c r="R192" s="109">
        <v>0</v>
      </c>
      <c r="S192" s="111" t="str">
        <f t="shared" si="69"/>
        <v/>
      </c>
      <c r="T192" s="20" t="str">
        <f t="shared" si="70"/>
        <v/>
      </c>
      <c r="U192" s="106">
        <v>0</v>
      </c>
      <c r="V192" s="107" t="str">
        <f t="shared" ref="V192" si="100">IFERROR(IF(U192&gt;1,U192*0.9,""),"")</f>
        <v/>
      </c>
      <c r="W192" s="107">
        <v>0</v>
      </c>
      <c r="X192" s="110" t="str">
        <f t="shared" si="72"/>
        <v/>
      </c>
      <c r="Y192" s="15" t="str">
        <f t="shared" si="73"/>
        <v/>
      </c>
      <c r="Z192" s="108">
        <v>0</v>
      </c>
      <c r="AA192" s="109" t="str">
        <f t="shared" ref="AA192" si="101">IFERROR(IF(Z192&gt;1,Z192*0.9,""),"")</f>
        <v/>
      </c>
      <c r="AB192" s="109">
        <v>0</v>
      </c>
      <c r="AC192" s="111" t="str">
        <f t="shared" si="75"/>
        <v/>
      </c>
      <c r="AD192" s="20" t="str">
        <f t="shared" si="76"/>
        <v/>
      </c>
      <c r="AE192" s="106">
        <v>0</v>
      </c>
      <c r="AF192" s="107" t="str">
        <f t="shared" ref="AF192" si="102">IFERROR(IF(AE192&gt;1,AE192*0.9,""),"")</f>
        <v/>
      </c>
      <c r="AG192" s="107">
        <v>0</v>
      </c>
      <c r="AH192" s="110" t="str">
        <f t="shared" si="78"/>
        <v/>
      </c>
      <c r="AI192" s="15" t="str">
        <f t="shared" si="79"/>
        <v/>
      </c>
      <c r="AJ192" s="108">
        <v>0</v>
      </c>
      <c r="AK192" s="109" t="str">
        <f t="shared" ref="AK192" si="103">IFERROR(IF(AJ192&gt;1,AJ192*0.9,""),"")</f>
        <v/>
      </c>
      <c r="AL192" s="109">
        <v>0</v>
      </c>
      <c r="AM192" s="111" t="str">
        <f t="shared" si="81"/>
        <v/>
      </c>
      <c r="AN192" s="20" t="str">
        <f t="shared" si="82"/>
        <v/>
      </c>
      <c r="AO192" s="106">
        <v>0</v>
      </c>
      <c r="AP192" s="107" t="str">
        <f t="shared" ref="AP192" si="104">IFERROR(IF(AO192&gt;1,AO192*0.9,""),"")</f>
        <v/>
      </c>
      <c r="AQ192" s="107">
        <v>0</v>
      </c>
      <c r="AR192" s="110" t="str">
        <f t="shared" si="84"/>
        <v/>
      </c>
      <c r="AS192" s="15" t="str">
        <f t="shared" si="85"/>
        <v/>
      </c>
      <c r="AT192" s="108">
        <v>0</v>
      </c>
      <c r="AU192" s="109" t="str">
        <f t="shared" ref="AU192" si="105">IFERROR(IF(AT192&gt;1,AT192*0.9,""),"")</f>
        <v/>
      </c>
      <c r="AV192" s="109">
        <v>0</v>
      </c>
      <c r="AW192" s="111" t="str">
        <f t="shared" si="87"/>
        <v/>
      </c>
      <c r="AX192" s="20" t="str">
        <f t="shared" si="88"/>
        <v/>
      </c>
      <c r="AY192" s="106">
        <v>0</v>
      </c>
      <c r="AZ192" s="107" t="str">
        <f t="shared" ref="AZ192" si="106">IFERROR(IF(AY192&gt;1,AY192*0.9,""),"")</f>
        <v/>
      </c>
      <c r="BA192" s="107">
        <v>0</v>
      </c>
      <c r="BB192" s="110" t="str">
        <f t="shared" si="90"/>
        <v/>
      </c>
      <c r="BC192" s="15" t="str">
        <f t="shared" si="91"/>
        <v/>
      </c>
      <c r="BD192" s="108">
        <v>666</v>
      </c>
      <c r="BE192" s="109">
        <f t="shared" ref="BE192:BE197" si="107">IFERROR(IF(BD192&gt;1,BD192*0.9,""),"")</f>
        <v>599.4</v>
      </c>
      <c r="BF192" s="109">
        <v>25</v>
      </c>
      <c r="BG192" s="111">
        <f t="shared" si="93"/>
        <v>520</v>
      </c>
      <c r="BH192" s="20">
        <f t="shared" si="94"/>
        <v>0.13246579913246576</v>
      </c>
    </row>
    <row r="193" spans="1:60" s="5" customFormat="1" ht="12.75" customHeight="1">
      <c r="A193" s="44" t="s">
        <v>44</v>
      </c>
      <c r="B193" s="36" t="s">
        <v>131</v>
      </c>
      <c r="C193" s="201" t="s">
        <v>339</v>
      </c>
      <c r="D193" s="49">
        <v>0.83</v>
      </c>
      <c r="E193" s="7" t="s">
        <v>471</v>
      </c>
      <c r="F193" s="84">
        <v>989</v>
      </c>
      <c r="G193" s="84">
        <v>899</v>
      </c>
      <c r="H193" s="135">
        <v>701</v>
      </c>
      <c r="I193" s="135">
        <v>14</v>
      </c>
      <c r="J193" s="93">
        <f t="shared" si="97"/>
        <v>687</v>
      </c>
      <c r="K193" s="106">
        <v>721</v>
      </c>
      <c r="L193" s="107">
        <f t="shared" si="65"/>
        <v>648.9</v>
      </c>
      <c r="M193" s="107">
        <v>135</v>
      </c>
      <c r="N193" s="110">
        <f t="shared" si="66"/>
        <v>552</v>
      </c>
      <c r="O193" s="15">
        <f t="shared" si="67"/>
        <v>0.14932963476652794</v>
      </c>
      <c r="P193" s="108">
        <v>0</v>
      </c>
      <c r="Q193" s="109" t="str">
        <f t="shared" si="68"/>
        <v/>
      </c>
      <c r="R193" s="109">
        <v>0</v>
      </c>
      <c r="S193" s="111" t="str">
        <f t="shared" si="69"/>
        <v/>
      </c>
      <c r="T193" s="20" t="str">
        <f t="shared" si="70"/>
        <v/>
      </c>
      <c r="U193" s="106">
        <v>0</v>
      </c>
      <c r="V193" s="107" t="str">
        <f t="shared" si="71"/>
        <v/>
      </c>
      <c r="W193" s="107">
        <v>0</v>
      </c>
      <c r="X193" s="110" t="str">
        <f t="shared" si="72"/>
        <v/>
      </c>
      <c r="Y193" s="15" t="str">
        <f t="shared" si="73"/>
        <v/>
      </c>
      <c r="Z193" s="108">
        <v>0</v>
      </c>
      <c r="AA193" s="109" t="str">
        <f t="shared" si="74"/>
        <v/>
      </c>
      <c r="AB193" s="109">
        <v>0</v>
      </c>
      <c r="AC193" s="111" t="str">
        <f t="shared" si="75"/>
        <v/>
      </c>
      <c r="AD193" s="20" t="str">
        <f t="shared" si="76"/>
        <v/>
      </c>
      <c r="AE193" s="106">
        <v>0</v>
      </c>
      <c r="AF193" s="107" t="str">
        <f t="shared" si="77"/>
        <v/>
      </c>
      <c r="AG193" s="107">
        <v>0</v>
      </c>
      <c r="AH193" s="110" t="str">
        <f t="shared" si="78"/>
        <v/>
      </c>
      <c r="AI193" s="15" t="str">
        <f t="shared" si="79"/>
        <v/>
      </c>
      <c r="AJ193" s="108">
        <v>721</v>
      </c>
      <c r="AK193" s="109">
        <f t="shared" si="80"/>
        <v>648.9</v>
      </c>
      <c r="AL193" s="109">
        <v>135</v>
      </c>
      <c r="AM193" s="111">
        <f t="shared" si="81"/>
        <v>552</v>
      </c>
      <c r="AN193" s="20">
        <f t="shared" si="82"/>
        <v>0.14932963476652794</v>
      </c>
      <c r="AO193" s="106">
        <v>721</v>
      </c>
      <c r="AP193" s="107">
        <f t="shared" si="83"/>
        <v>648.9</v>
      </c>
      <c r="AQ193" s="107">
        <v>135</v>
      </c>
      <c r="AR193" s="110">
        <f t="shared" si="84"/>
        <v>552</v>
      </c>
      <c r="AS193" s="15">
        <f t="shared" si="85"/>
        <v>0.14932963476652794</v>
      </c>
      <c r="AT193" s="108">
        <v>721</v>
      </c>
      <c r="AU193" s="109">
        <f t="shared" si="86"/>
        <v>648.9</v>
      </c>
      <c r="AV193" s="109">
        <v>133</v>
      </c>
      <c r="AW193" s="111">
        <f t="shared" si="87"/>
        <v>554</v>
      </c>
      <c r="AX193" s="20">
        <f t="shared" si="88"/>
        <v>0.14624749576205884</v>
      </c>
      <c r="AY193" s="106">
        <v>0</v>
      </c>
      <c r="AZ193" s="107" t="str">
        <f t="shared" si="89"/>
        <v/>
      </c>
      <c r="BA193" s="107">
        <v>0</v>
      </c>
      <c r="BB193" s="110" t="str">
        <f t="shared" si="90"/>
        <v/>
      </c>
      <c r="BC193" s="15" t="str">
        <f t="shared" si="91"/>
        <v/>
      </c>
      <c r="BD193" s="108">
        <v>0</v>
      </c>
      <c r="BE193" s="109" t="str">
        <f t="shared" si="107"/>
        <v/>
      </c>
      <c r="BF193" s="109">
        <v>0</v>
      </c>
      <c r="BG193" s="111" t="str">
        <f t="shared" si="93"/>
        <v/>
      </c>
      <c r="BH193" s="20" t="str">
        <f t="shared" si="94"/>
        <v/>
      </c>
    </row>
    <row r="194" spans="1:60" s="5" customFormat="1" ht="12.75" customHeight="1">
      <c r="A194" s="44" t="s">
        <v>374</v>
      </c>
      <c r="B194" s="36" t="s">
        <v>131</v>
      </c>
      <c r="C194" s="6" t="s">
        <v>532</v>
      </c>
      <c r="D194" s="49">
        <v>0.83</v>
      </c>
      <c r="E194" s="7" t="s">
        <v>472</v>
      </c>
      <c r="F194" s="84">
        <v>1099</v>
      </c>
      <c r="G194" s="84">
        <v>999</v>
      </c>
      <c r="H194" s="135">
        <v>779</v>
      </c>
      <c r="I194" s="135">
        <v>14</v>
      </c>
      <c r="J194" s="93">
        <f t="shared" si="97"/>
        <v>765</v>
      </c>
      <c r="K194" s="106">
        <v>0</v>
      </c>
      <c r="L194" s="107" t="str">
        <f t="shared" si="65"/>
        <v/>
      </c>
      <c r="M194" s="107">
        <v>0</v>
      </c>
      <c r="N194" s="110" t="str">
        <f t="shared" si="66"/>
        <v/>
      </c>
      <c r="O194" s="15" t="str">
        <f t="shared" si="67"/>
        <v/>
      </c>
      <c r="P194" s="108">
        <v>0</v>
      </c>
      <c r="Q194" s="109" t="str">
        <f t="shared" si="68"/>
        <v/>
      </c>
      <c r="R194" s="109">
        <v>0</v>
      </c>
      <c r="S194" s="111" t="str">
        <f t="shared" si="69"/>
        <v/>
      </c>
      <c r="T194" s="20" t="str">
        <f t="shared" si="70"/>
        <v/>
      </c>
      <c r="U194" s="106">
        <v>0</v>
      </c>
      <c r="V194" s="107" t="str">
        <f t="shared" si="71"/>
        <v/>
      </c>
      <c r="W194" s="107">
        <v>0</v>
      </c>
      <c r="X194" s="110" t="str">
        <f t="shared" si="72"/>
        <v/>
      </c>
      <c r="Y194" s="15" t="str">
        <f t="shared" si="73"/>
        <v/>
      </c>
      <c r="Z194" s="108">
        <v>0</v>
      </c>
      <c r="AA194" s="109" t="str">
        <f t="shared" si="74"/>
        <v/>
      </c>
      <c r="AB194" s="109">
        <v>0</v>
      </c>
      <c r="AC194" s="111" t="str">
        <f t="shared" si="75"/>
        <v/>
      </c>
      <c r="AD194" s="20" t="str">
        <f t="shared" si="76"/>
        <v/>
      </c>
      <c r="AE194" s="106">
        <v>0</v>
      </c>
      <c r="AF194" s="107" t="str">
        <f t="shared" si="77"/>
        <v/>
      </c>
      <c r="AG194" s="107">
        <v>0</v>
      </c>
      <c r="AH194" s="110" t="str">
        <f t="shared" si="78"/>
        <v/>
      </c>
      <c r="AI194" s="15" t="str">
        <f t="shared" si="79"/>
        <v/>
      </c>
      <c r="AJ194" s="108">
        <v>0</v>
      </c>
      <c r="AK194" s="109" t="str">
        <f t="shared" si="80"/>
        <v/>
      </c>
      <c r="AL194" s="109">
        <v>0</v>
      </c>
      <c r="AM194" s="111" t="str">
        <f t="shared" si="81"/>
        <v/>
      </c>
      <c r="AN194" s="20" t="str">
        <f t="shared" si="82"/>
        <v/>
      </c>
      <c r="AO194" s="106">
        <v>0</v>
      </c>
      <c r="AP194" s="107" t="str">
        <f t="shared" si="83"/>
        <v/>
      </c>
      <c r="AQ194" s="107">
        <v>0</v>
      </c>
      <c r="AR194" s="110" t="str">
        <f t="shared" si="84"/>
        <v/>
      </c>
      <c r="AS194" s="15" t="str">
        <f t="shared" si="85"/>
        <v/>
      </c>
      <c r="AT194" s="108">
        <v>0</v>
      </c>
      <c r="AU194" s="109" t="str">
        <f t="shared" si="86"/>
        <v/>
      </c>
      <c r="AV194" s="109">
        <v>0</v>
      </c>
      <c r="AW194" s="111" t="str">
        <f t="shared" si="87"/>
        <v/>
      </c>
      <c r="AX194" s="20" t="str">
        <f t="shared" si="88"/>
        <v/>
      </c>
      <c r="AY194" s="106">
        <v>0</v>
      </c>
      <c r="AZ194" s="107" t="str">
        <f t="shared" si="89"/>
        <v/>
      </c>
      <c r="BA194" s="107">
        <v>0</v>
      </c>
      <c r="BB194" s="110" t="str">
        <f t="shared" si="90"/>
        <v/>
      </c>
      <c r="BC194" s="15" t="str">
        <f t="shared" si="91"/>
        <v/>
      </c>
      <c r="BD194" s="108">
        <v>888</v>
      </c>
      <c r="BE194" s="109">
        <f t="shared" si="107"/>
        <v>799.2</v>
      </c>
      <c r="BF194" s="109">
        <v>84</v>
      </c>
      <c r="BG194" s="111">
        <f t="shared" si="93"/>
        <v>681</v>
      </c>
      <c r="BH194" s="20">
        <f t="shared" si="94"/>
        <v>0.14789789789789795</v>
      </c>
    </row>
    <row r="195" spans="1:60" s="5" customFormat="1" ht="12.75" customHeight="1">
      <c r="A195" s="42" t="s">
        <v>43</v>
      </c>
      <c r="B195" s="36" t="s">
        <v>131</v>
      </c>
      <c r="C195" s="201" t="s">
        <v>339</v>
      </c>
      <c r="D195" s="49">
        <v>0.83</v>
      </c>
      <c r="E195" s="40" t="s">
        <v>471</v>
      </c>
      <c r="F195" s="84">
        <v>879</v>
      </c>
      <c r="G195" s="84">
        <v>799</v>
      </c>
      <c r="H195" s="135">
        <v>623</v>
      </c>
      <c r="I195" s="135">
        <v>12</v>
      </c>
      <c r="J195" s="93">
        <f t="shared" si="97"/>
        <v>611</v>
      </c>
      <c r="K195" s="106">
        <v>666</v>
      </c>
      <c r="L195" s="107">
        <f t="shared" si="65"/>
        <v>599.4</v>
      </c>
      <c r="M195" s="107">
        <v>101</v>
      </c>
      <c r="N195" s="110">
        <f t="shared" si="66"/>
        <v>510</v>
      </c>
      <c r="O195" s="15">
        <f t="shared" si="67"/>
        <v>0.14914914914914912</v>
      </c>
      <c r="P195" s="108">
        <v>0</v>
      </c>
      <c r="Q195" s="109" t="str">
        <f t="shared" si="68"/>
        <v/>
      </c>
      <c r="R195" s="109">
        <v>0</v>
      </c>
      <c r="S195" s="111" t="str">
        <f t="shared" si="69"/>
        <v/>
      </c>
      <c r="T195" s="20" t="str">
        <f t="shared" si="70"/>
        <v/>
      </c>
      <c r="U195" s="106">
        <v>0</v>
      </c>
      <c r="V195" s="107" t="str">
        <f t="shared" si="71"/>
        <v/>
      </c>
      <c r="W195" s="107">
        <v>0</v>
      </c>
      <c r="X195" s="110" t="str">
        <f t="shared" si="72"/>
        <v/>
      </c>
      <c r="Y195" s="15" t="str">
        <f t="shared" si="73"/>
        <v/>
      </c>
      <c r="Z195" s="108">
        <v>0</v>
      </c>
      <c r="AA195" s="109" t="str">
        <f t="shared" si="74"/>
        <v/>
      </c>
      <c r="AB195" s="109">
        <v>0</v>
      </c>
      <c r="AC195" s="111" t="str">
        <f t="shared" si="75"/>
        <v/>
      </c>
      <c r="AD195" s="20" t="str">
        <f t="shared" si="76"/>
        <v/>
      </c>
      <c r="AE195" s="106">
        <v>0</v>
      </c>
      <c r="AF195" s="107" t="str">
        <f t="shared" si="77"/>
        <v/>
      </c>
      <c r="AG195" s="107">
        <v>0</v>
      </c>
      <c r="AH195" s="110" t="str">
        <f t="shared" si="78"/>
        <v/>
      </c>
      <c r="AI195" s="15" t="str">
        <f t="shared" si="79"/>
        <v/>
      </c>
      <c r="AJ195" s="108">
        <v>666</v>
      </c>
      <c r="AK195" s="109">
        <f t="shared" si="80"/>
        <v>599.4</v>
      </c>
      <c r="AL195" s="109">
        <v>101</v>
      </c>
      <c r="AM195" s="111">
        <f t="shared" si="81"/>
        <v>510</v>
      </c>
      <c r="AN195" s="20">
        <f t="shared" si="82"/>
        <v>0.14914914914914912</v>
      </c>
      <c r="AO195" s="106">
        <v>666</v>
      </c>
      <c r="AP195" s="107">
        <f t="shared" si="83"/>
        <v>599.4</v>
      </c>
      <c r="AQ195" s="107">
        <v>99</v>
      </c>
      <c r="AR195" s="110">
        <f t="shared" si="84"/>
        <v>512</v>
      </c>
      <c r="AS195" s="15">
        <f t="shared" si="85"/>
        <v>0.14581247914581244</v>
      </c>
      <c r="AT195" s="108">
        <v>666</v>
      </c>
      <c r="AU195" s="109">
        <f t="shared" si="86"/>
        <v>599.4</v>
      </c>
      <c r="AV195" s="109">
        <v>99</v>
      </c>
      <c r="AW195" s="111">
        <f t="shared" si="87"/>
        <v>512</v>
      </c>
      <c r="AX195" s="20">
        <f t="shared" si="88"/>
        <v>0.14581247914581244</v>
      </c>
      <c r="AY195" s="106">
        <v>0</v>
      </c>
      <c r="AZ195" s="107" t="str">
        <f t="shared" si="89"/>
        <v/>
      </c>
      <c r="BA195" s="107">
        <v>0</v>
      </c>
      <c r="BB195" s="110" t="str">
        <f t="shared" si="90"/>
        <v/>
      </c>
      <c r="BC195" s="15" t="str">
        <f t="shared" si="91"/>
        <v/>
      </c>
      <c r="BD195" s="108">
        <v>0</v>
      </c>
      <c r="BE195" s="109" t="str">
        <f t="shared" si="107"/>
        <v/>
      </c>
      <c r="BF195" s="109">
        <v>0</v>
      </c>
      <c r="BG195" s="111" t="str">
        <f t="shared" si="93"/>
        <v/>
      </c>
      <c r="BH195" s="20" t="str">
        <f t="shared" si="94"/>
        <v/>
      </c>
    </row>
    <row r="196" spans="1:60" s="5" customFormat="1" ht="12.75" customHeight="1">
      <c r="A196" s="42" t="s">
        <v>373</v>
      </c>
      <c r="B196" s="36" t="s">
        <v>131</v>
      </c>
      <c r="C196" s="6" t="s">
        <v>532</v>
      </c>
      <c r="D196" s="49">
        <v>0.83</v>
      </c>
      <c r="E196" s="40" t="s">
        <v>472</v>
      </c>
      <c r="F196" s="84">
        <v>989</v>
      </c>
      <c r="G196" s="84">
        <v>899</v>
      </c>
      <c r="H196" s="135">
        <v>701</v>
      </c>
      <c r="I196" s="135">
        <v>12</v>
      </c>
      <c r="J196" s="93">
        <f t="shared" si="97"/>
        <v>689</v>
      </c>
      <c r="K196" s="106">
        <v>0</v>
      </c>
      <c r="L196" s="107" t="str">
        <f t="shared" si="65"/>
        <v/>
      </c>
      <c r="M196" s="107">
        <v>0</v>
      </c>
      <c r="N196" s="110" t="str">
        <f t="shared" si="66"/>
        <v/>
      </c>
      <c r="O196" s="15" t="str">
        <f t="shared" si="67"/>
        <v/>
      </c>
      <c r="P196" s="108">
        <v>0</v>
      </c>
      <c r="Q196" s="109" t="str">
        <f t="shared" si="68"/>
        <v/>
      </c>
      <c r="R196" s="109">
        <v>0</v>
      </c>
      <c r="S196" s="111" t="str">
        <f t="shared" si="69"/>
        <v/>
      </c>
      <c r="T196" s="20" t="str">
        <f t="shared" si="70"/>
        <v/>
      </c>
      <c r="U196" s="106">
        <v>0</v>
      </c>
      <c r="V196" s="107" t="str">
        <f t="shared" si="71"/>
        <v/>
      </c>
      <c r="W196" s="107">
        <v>0</v>
      </c>
      <c r="X196" s="110" t="str">
        <f t="shared" si="72"/>
        <v/>
      </c>
      <c r="Y196" s="15" t="str">
        <f t="shared" si="73"/>
        <v/>
      </c>
      <c r="Z196" s="108">
        <v>0</v>
      </c>
      <c r="AA196" s="109" t="str">
        <f t="shared" si="74"/>
        <v/>
      </c>
      <c r="AB196" s="109">
        <v>0</v>
      </c>
      <c r="AC196" s="111" t="str">
        <f t="shared" si="75"/>
        <v/>
      </c>
      <c r="AD196" s="20" t="str">
        <f t="shared" si="76"/>
        <v/>
      </c>
      <c r="AE196" s="106">
        <v>0</v>
      </c>
      <c r="AF196" s="107" t="str">
        <f t="shared" si="77"/>
        <v/>
      </c>
      <c r="AG196" s="107">
        <v>0</v>
      </c>
      <c r="AH196" s="110" t="str">
        <f t="shared" si="78"/>
        <v/>
      </c>
      <c r="AI196" s="15" t="str">
        <f t="shared" si="79"/>
        <v/>
      </c>
      <c r="AJ196" s="108">
        <v>0</v>
      </c>
      <c r="AK196" s="109" t="str">
        <f t="shared" si="80"/>
        <v/>
      </c>
      <c r="AL196" s="109">
        <v>0</v>
      </c>
      <c r="AM196" s="111" t="str">
        <f t="shared" si="81"/>
        <v/>
      </c>
      <c r="AN196" s="20" t="str">
        <f t="shared" si="82"/>
        <v/>
      </c>
      <c r="AO196" s="106">
        <v>0</v>
      </c>
      <c r="AP196" s="107" t="str">
        <f t="shared" si="83"/>
        <v/>
      </c>
      <c r="AQ196" s="107">
        <v>0</v>
      </c>
      <c r="AR196" s="110" t="str">
        <f t="shared" si="84"/>
        <v/>
      </c>
      <c r="AS196" s="15" t="str">
        <f t="shared" si="85"/>
        <v/>
      </c>
      <c r="AT196" s="108">
        <v>0</v>
      </c>
      <c r="AU196" s="109" t="str">
        <f t="shared" si="86"/>
        <v/>
      </c>
      <c r="AV196" s="109">
        <v>0</v>
      </c>
      <c r="AW196" s="111" t="str">
        <f t="shared" si="87"/>
        <v/>
      </c>
      <c r="AX196" s="20" t="str">
        <f t="shared" si="88"/>
        <v/>
      </c>
      <c r="AY196" s="106">
        <v>0</v>
      </c>
      <c r="AZ196" s="107" t="str">
        <f t="shared" si="89"/>
        <v/>
      </c>
      <c r="BA196" s="107">
        <v>0</v>
      </c>
      <c r="BB196" s="110" t="str">
        <f t="shared" si="90"/>
        <v/>
      </c>
      <c r="BC196" s="15" t="str">
        <f t="shared" si="91"/>
        <v/>
      </c>
      <c r="BD196" s="108">
        <v>777</v>
      </c>
      <c r="BE196" s="109">
        <f t="shared" si="107"/>
        <v>699.30000000000007</v>
      </c>
      <c r="BF196" s="109">
        <v>92</v>
      </c>
      <c r="BG196" s="111">
        <f t="shared" si="93"/>
        <v>597</v>
      </c>
      <c r="BH196" s="20">
        <f t="shared" si="94"/>
        <v>0.14628914628914638</v>
      </c>
    </row>
    <row r="197" spans="1:60" s="5" customFormat="1" ht="12.75" customHeight="1">
      <c r="A197" s="42" t="s">
        <v>232</v>
      </c>
      <c r="B197" s="36" t="s">
        <v>131</v>
      </c>
      <c r="C197" s="201" t="s">
        <v>339</v>
      </c>
      <c r="D197" s="49">
        <v>0.83</v>
      </c>
      <c r="E197" s="40" t="s">
        <v>158</v>
      </c>
      <c r="F197" s="84">
        <v>1209</v>
      </c>
      <c r="G197" s="84">
        <v>1099</v>
      </c>
      <c r="H197" s="135">
        <v>876</v>
      </c>
      <c r="I197" s="135">
        <v>40</v>
      </c>
      <c r="J197" s="93">
        <f t="shared" si="97"/>
        <v>836</v>
      </c>
      <c r="K197" s="106">
        <v>888</v>
      </c>
      <c r="L197" s="107">
        <f t="shared" si="65"/>
        <v>799.2</v>
      </c>
      <c r="M197" s="107">
        <v>159</v>
      </c>
      <c r="N197" s="110">
        <f t="shared" si="66"/>
        <v>677</v>
      </c>
      <c r="O197" s="15">
        <f t="shared" si="67"/>
        <v>0.15290290290290295</v>
      </c>
      <c r="P197" s="108">
        <v>0</v>
      </c>
      <c r="Q197" s="109" t="str">
        <f t="shared" si="68"/>
        <v/>
      </c>
      <c r="R197" s="109">
        <v>0</v>
      </c>
      <c r="S197" s="111" t="str">
        <f t="shared" si="69"/>
        <v/>
      </c>
      <c r="T197" s="20" t="str">
        <f t="shared" si="70"/>
        <v/>
      </c>
      <c r="U197" s="106">
        <v>777</v>
      </c>
      <c r="V197" s="107">
        <f t="shared" si="71"/>
        <v>699.30000000000007</v>
      </c>
      <c r="W197" s="107">
        <v>244</v>
      </c>
      <c r="X197" s="110">
        <f t="shared" si="72"/>
        <v>592</v>
      </c>
      <c r="Y197" s="15">
        <f t="shared" si="73"/>
        <v>0.15343915343915351</v>
      </c>
      <c r="Z197" s="108">
        <v>0</v>
      </c>
      <c r="AA197" s="109" t="str">
        <f t="shared" si="74"/>
        <v/>
      </c>
      <c r="AB197" s="109">
        <v>0</v>
      </c>
      <c r="AC197" s="111" t="str">
        <f t="shared" si="75"/>
        <v/>
      </c>
      <c r="AD197" s="20" t="str">
        <f t="shared" si="76"/>
        <v/>
      </c>
      <c r="AE197" s="106">
        <v>0</v>
      </c>
      <c r="AF197" s="107" t="str">
        <f t="shared" si="77"/>
        <v/>
      </c>
      <c r="AG197" s="107">
        <v>0</v>
      </c>
      <c r="AH197" s="110" t="str">
        <f t="shared" si="78"/>
        <v/>
      </c>
      <c r="AI197" s="15" t="str">
        <f t="shared" si="79"/>
        <v/>
      </c>
      <c r="AJ197" s="108">
        <v>943</v>
      </c>
      <c r="AK197" s="109">
        <f t="shared" si="80"/>
        <v>848.7</v>
      </c>
      <c r="AL197" s="109">
        <v>117</v>
      </c>
      <c r="AM197" s="111">
        <f t="shared" si="81"/>
        <v>719</v>
      </c>
      <c r="AN197" s="20">
        <f t="shared" si="82"/>
        <v>0.15282196300223877</v>
      </c>
      <c r="AO197" s="106">
        <v>0</v>
      </c>
      <c r="AP197" s="107" t="str">
        <f t="shared" si="83"/>
        <v/>
      </c>
      <c r="AQ197" s="107">
        <v>0</v>
      </c>
      <c r="AR197" s="110" t="str">
        <f t="shared" si="84"/>
        <v/>
      </c>
      <c r="AS197" s="15" t="str">
        <f t="shared" si="85"/>
        <v/>
      </c>
      <c r="AT197" s="108">
        <v>888</v>
      </c>
      <c r="AU197" s="109">
        <f t="shared" si="86"/>
        <v>799.2</v>
      </c>
      <c r="AV197" s="109">
        <v>159</v>
      </c>
      <c r="AW197" s="111">
        <f t="shared" si="87"/>
        <v>677</v>
      </c>
      <c r="AX197" s="20">
        <f t="shared" si="88"/>
        <v>0.15290290290290295</v>
      </c>
      <c r="AY197" s="106">
        <v>0</v>
      </c>
      <c r="AZ197" s="107" t="str">
        <f t="shared" si="89"/>
        <v/>
      </c>
      <c r="BA197" s="107">
        <v>0</v>
      </c>
      <c r="BB197" s="110" t="str">
        <f t="shared" si="90"/>
        <v/>
      </c>
      <c r="BC197" s="15" t="str">
        <f t="shared" si="91"/>
        <v/>
      </c>
      <c r="BD197" s="108">
        <v>0</v>
      </c>
      <c r="BE197" s="109" t="str">
        <f t="shared" si="107"/>
        <v/>
      </c>
      <c r="BF197" s="109">
        <v>0</v>
      </c>
      <c r="BG197" s="111" t="str">
        <f t="shared" si="93"/>
        <v/>
      </c>
      <c r="BH197" s="20" t="str">
        <f t="shared" si="94"/>
        <v/>
      </c>
    </row>
    <row r="198" spans="1:60" s="5" customFormat="1" ht="12.75" customHeight="1">
      <c r="A198" s="42" t="s">
        <v>233</v>
      </c>
      <c r="B198" s="36" t="s">
        <v>131</v>
      </c>
      <c r="C198" s="201" t="s">
        <v>339</v>
      </c>
      <c r="D198" s="49">
        <v>0.83</v>
      </c>
      <c r="E198" s="40" t="s">
        <v>158</v>
      </c>
      <c r="F198" s="84">
        <v>1264</v>
      </c>
      <c r="G198" s="84">
        <v>1149</v>
      </c>
      <c r="H198" s="135">
        <v>915</v>
      </c>
      <c r="I198" s="135">
        <v>41</v>
      </c>
      <c r="J198" s="93">
        <f t="shared" si="97"/>
        <v>874</v>
      </c>
      <c r="K198" s="106">
        <v>888</v>
      </c>
      <c r="L198" s="107">
        <f>IFERROR(IF(K198&gt;1,K198*0.9,""),"")</f>
        <v>799.2</v>
      </c>
      <c r="M198" s="107">
        <v>197</v>
      </c>
      <c r="N198" s="110">
        <f t="shared" si="66"/>
        <v>677</v>
      </c>
      <c r="O198" s="15">
        <f t="shared" si="67"/>
        <v>0.15290290290290295</v>
      </c>
      <c r="P198" s="108">
        <v>0</v>
      </c>
      <c r="Q198" s="109" t="str">
        <f>IFERROR(IF(P198&gt;1,P198*0.9,""),"")</f>
        <v/>
      </c>
      <c r="R198" s="109">
        <v>0</v>
      </c>
      <c r="S198" s="111" t="str">
        <f t="shared" si="69"/>
        <v/>
      </c>
      <c r="T198" s="20" t="str">
        <f t="shared" si="70"/>
        <v/>
      </c>
      <c r="U198" s="106">
        <v>777</v>
      </c>
      <c r="V198" s="107">
        <f>IFERROR(IF(U198&gt;1,U198*0.9,""),"")</f>
        <v>699.30000000000007</v>
      </c>
      <c r="W198" s="107">
        <v>282</v>
      </c>
      <c r="X198" s="110">
        <f t="shared" si="72"/>
        <v>592</v>
      </c>
      <c r="Y198" s="15">
        <f t="shared" si="73"/>
        <v>0.15343915343915351</v>
      </c>
      <c r="Z198" s="108">
        <v>0</v>
      </c>
      <c r="AA198" s="109" t="str">
        <f>IFERROR(IF(Z198&gt;1,Z198*0.9,""),"")</f>
        <v/>
      </c>
      <c r="AB198" s="109">
        <v>0</v>
      </c>
      <c r="AC198" s="111" t="str">
        <f t="shared" si="75"/>
        <v/>
      </c>
      <c r="AD198" s="20" t="str">
        <f t="shared" si="76"/>
        <v/>
      </c>
      <c r="AE198" s="106">
        <v>0</v>
      </c>
      <c r="AF198" s="107" t="str">
        <f>IFERROR(IF(AE198&gt;1,AE198*0.9,""),"")</f>
        <v/>
      </c>
      <c r="AG198" s="107">
        <v>0</v>
      </c>
      <c r="AH198" s="110" t="str">
        <f t="shared" si="78"/>
        <v/>
      </c>
      <c r="AI198" s="15" t="str">
        <f t="shared" si="79"/>
        <v/>
      </c>
      <c r="AJ198" s="108">
        <v>888</v>
      </c>
      <c r="AK198" s="109">
        <f>IFERROR(IF(AJ198&gt;1,AJ198*0.9,""),"")</f>
        <v>799.2</v>
      </c>
      <c r="AL198" s="109">
        <v>197</v>
      </c>
      <c r="AM198" s="111">
        <f t="shared" si="81"/>
        <v>677</v>
      </c>
      <c r="AN198" s="20">
        <f t="shared" si="82"/>
        <v>0.15290290290290295</v>
      </c>
      <c r="AO198" s="106">
        <v>0</v>
      </c>
      <c r="AP198" s="107" t="str">
        <f>IFERROR(IF(AO198&gt;1,AO198*0.9,""),"")</f>
        <v/>
      </c>
      <c r="AQ198" s="107">
        <v>0</v>
      </c>
      <c r="AR198" s="110" t="str">
        <f t="shared" si="84"/>
        <v/>
      </c>
      <c r="AS198" s="15" t="str">
        <f t="shared" si="85"/>
        <v/>
      </c>
      <c r="AT198" s="108">
        <v>888</v>
      </c>
      <c r="AU198" s="109">
        <f>IFERROR(IF(AT198&gt;1,AT198*0.9,""),"")</f>
        <v>799.2</v>
      </c>
      <c r="AV198" s="109">
        <v>197</v>
      </c>
      <c r="AW198" s="111">
        <f t="shared" si="87"/>
        <v>677</v>
      </c>
      <c r="AX198" s="20">
        <f t="shared" si="88"/>
        <v>0.15290290290290295</v>
      </c>
      <c r="AY198" s="106">
        <v>0</v>
      </c>
      <c r="AZ198" s="107" t="str">
        <f>IFERROR(IF(AY198&gt;1,AY198*0.9,""),"")</f>
        <v/>
      </c>
      <c r="BA198" s="107">
        <v>0</v>
      </c>
      <c r="BB198" s="110" t="str">
        <f t="shared" si="90"/>
        <v/>
      </c>
      <c r="BC198" s="15" t="str">
        <f t="shared" si="91"/>
        <v/>
      </c>
      <c r="BD198" s="108">
        <v>0</v>
      </c>
      <c r="BE198" s="109" t="str">
        <f>IFERROR(IF(BD198&gt;1,BD198*0.9,""),"")</f>
        <v/>
      </c>
      <c r="BF198" s="109">
        <v>0</v>
      </c>
      <c r="BG198" s="111" t="str">
        <f t="shared" si="93"/>
        <v/>
      </c>
      <c r="BH198" s="20" t="str">
        <f t="shared" si="94"/>
        <v/>
      </c>
    </row>
    <row r="199" spans="1:60" s="5" customFormat="1" ht="12.75" customHeight="1">
      <c r="A199" s="42" t="s">
        <v>376</v>
      </c>
      <c r="B199" s="36" t="s">
        <v>131</v>
      </c>
      <c r="C199" s="6" t="s">
        <v>532</v>
      </c>
      <c r="D199" s="49">
        <v>0.83</v>
      </c>
      <c r="E199" s="40" t="s">
        <v>473</v>
      </c>
      <c r="F199" s="84">
        <v>1319</v>
      </c>
      <c r="G199" s="84">
        <v>1199</v>
      </c>
      <c r="H199" s="135">
        <v>945</v>
      </c>
      <c r="I199" s="135">
        <v>28</v>
      </c>
      <c r="J199" s="93">
        <f t="shared" si="97"/>
        <v>917</v>
      </c>
      <c r="K199" s="106">
        <v>0</v>
      </c>
      <c r="L199" s="107" t="str">
        <f t="shared" si="65"/>
        <v/>
      </c>
      <c r="M199" s="107">
        <v>0</v>
      </c>
      <c r="N199" s="110" t="str">
        <f t="shared" si="66"/>
        <v/>
      </c>
      <c r="O199" s="15" t="str">
        <f t="shared" si="67"/>
        <v/>
      </c>
      <c r="P199" s="108">
        <v>0</v>
      </c>
      <c r="Q199" s="109" t="str">
        <f t="shared" si="68"/>
        <v/>
      </c>
      <c r="R199" s="109">
        <v>0</v>
      </c>
      <c r="S199" s="111" t="str">
        <f t="shared" si="69"/>
        <v/>
      </c>
      <c r="T199" s="20" t="str">
        <f t="shared" si="70"/>
        <v/>
      </c>
      <c r="U199" s="106">
        <v>0</v>
      </c>
      <c r="V199" s="107" t="str">
        <f t="shared" si="71"/>
        <v/>
      </c>
      <c r="W199" s="107">
        <v>0</v>
      </c>
      <c r="X199" s="110" t="str">
        <f t="shared" si="72"/>
        <v/>
      </c>
      <c r="Y199" s="15" t="str">
        <f t="shared" si="73"/>
        <v/>
      </c>
      <c r="Z199" s="108">
        <v>0</v>
      </c>
      <c r="AA199" s="109" t="str">
        <f t="shared" si="74"/>
        <v/>
      </c>
      <c r="AB199" s="109">
        <v>0</v>
      </c>
      <c r="AC199" s="111" t="str">
        <f t="shared" si="75"/>
        <v/>
      </c>
      <c r="AD199" s="20" t="str">
        <f t="shared" si="76"/>
        <v/>
      </c>
      <c r="AE199" s="106">
        <v>0</v>
      </c>
      <c r="AF199" s="107" t="str">
        <f t="shared" si="77"/>
        <v/>
      </c>
      <c r="AG199" s="107">
        <v>0</v>
      </c>
      <c r="AH199" s="110" t="str">
        <f t="shared" si="78"/>
        <v/>
      </c>
      <c r="AI199" s="15" t="str">
        <f t="shared" si="79"/>
        <v/>
      </c>
      <c r="AJ199" s="108">
        <v>0</v>
      </c>
      <c r="AK199" s="109" t="str">
        <f t="shared" si="80"/>
        <v/>
      </c>
      <c r="AL199" s="109">
        <v>0</v>
      </c>
      <c r="AM199" s="111" t="str">
        <f t="shared" si="81"/>
        <v/>
      </c>
      <c r="AN199" s="20" t="str">
        <f t="shared" si="82"/>
        <v/>
      </c>
      <c r="AO199" s="106">
        <v>0</v>
      </c>
      <c r="AP199" s="107" t="str">
        <f t="shared" si="83"/>
        <v/>
      </c>
      <c r="AQ199" s="107">
        <v>0</v>
      </c>
      <c r="AR199" s="110" t="str">
        <f t="shared" si="84"/>
        <v/>
      </c>
      <c r="AS199" s="15" t="str">
        <f t="shared" si="85"/>
        <v/>
      </c>
      <c r="AT199" s="108">
        <v>0</v>
      </c>
      <c r="AU199" s="109" t="str">
        <f t="shared" si="86"/>
        <v/>
      </c>
      <c r="AV199" s="109">
        <v>0</v>
      </c>
      <c r="AW199" s="111" t="str">
        <f t="shared" si="87"/>
        <v/>
      </c>
      <c r="AX199" s="20" t="str">
        <f t="shared" si="88"/>
        <v/>
      </c>
      <c r="AY199" s="106">
        <v>999</v>
      </c>
      <c r="AZ199" s="107">
        <f t="shared" si="89"/>
        <v>899.1</v>
      </c>
      <c r="BA199" s="107">
        <v>152</v>
      </c>
      <c r="BB199" s="110">
        <f t="shared" si="90"/>
        <v>765</v>
      </c>
      <c r="BC199" s="15">
        <f t="shared" si="91"/>
        <v>0.14914914914914917</v>
      </c>
      <c r="BD199" s="108">
        <v>999</v>
      </c>
      <c r="BE199" s="109">
        <f t="shared" ref="BE199:BE217" si="108">IFERROR(IF(BD199&gt;1,BD199*0.9,""),"")</f>
        <v>899.1</v>
      </c>
      <c r="BF199" s="109">
        <v>152</v>
      </c>
      <c r="BG199" s="111">
        <f t="shared" si="93"/>
        <v>765</v>
      </c>
      <c r="BH199" s="20">
        <f t="shared" si="94"/>
        <v>0.14914914914914917</v>
      </c>
    </row>
    <row r="200" spans="1:60" s="5" customFormat="1" ht="12.75" customHeight="1">
      <c r="A200" s="42" t="s">
        <v>234</v>
      </c>
      <c r="B200" s="36" t="s">
        <v>131</v>
      </c>
      <c r="C200" s="201" t="s">
        <v>339</v>
      </c>
      <c r="D200" s="49">
        <v>0.83</v>
      </c>
      <c r="E200" s="40" t="s">
        <v>158</v>
      </c>
      <c r="F200" s="84">
        <v>1099</v>
      </c>
      <c r="G200" s="84">
        <v>999</v>
      </c>
      <c r="H200" s="135">
        <v>778</v>
      </c>
      <c r="I200" s="135">
        <v>18</v>
      </c>
      <c r="J200" s="93">
        <f t="shared" si="97"/>
        <v>760</v>
      </c>
      <c r="K200" s="106">
        <v>832</v>
      </c>
      <c r="L200" s="107">
        <f t="shared" ref="L200:L217" si="109">IFERROR(IF(K200&gt;1,K200*0.9,""),"")</f>
        <v>748.80000000000007</v>
      </c>
      <c r="M200" s="107">
        <v>126</v>
      </c>
      <c r="N200" s="110">
        <f t="shared" ref="N200:N263" si="110">IFERROR(IF(M200&gt;1,($J200-M200),""),"")</f>
        <v>634</v>
      </c>
      <c r="O200" s="15">
        <f t="shared" ref="O200:O263" si="111">IFERROR(IF((IFERROR(IF(M200&gt;1,(L200-N200)/L200,""),(($G200*0.9)-N200)/($G200*0.9)))&gt;1%,IFERROR(IF(M200&gt;1,(L200-N200)/L200,""),(($G200*0.9)-N200)/($G200*0.9)),""),"")</f>
        <v>0.15331196581196588</v>
      </c>
      <c r="P200" s="108">
        <v>0</v>
      </c>
      <c r="Q200" s="109" t="str">
        <f t="shared" ref="Q200:Q217" si="112">IFERROR(IF(P200&gt;1,P200*0.9,""),"")</f>
        <v/>
      </c>
      <c r="R200" s="109">
        <v>0</v>
      </c>
      <c r="S200" s="111" t="str">
        <f t="shared" ref="S200:S263" si="113">IFERROR(IF(R200&gt;1,($J200-R200),""),"")</f>
        <v/>
      </c>
      <c r="T200" s="20" t="str">
        <f t="shared" ref="T200:T263" si="114">IFERROR(IF((IFERROR(IF(R200&gt;1,(Q200-S200)/Q200,""),(($G200*0.9)-S200)/($G200*0.9)))&gt;1%,IFERROR(IF(R200&gt;1,(Q200-S200)/Q200,""),(($G200*0.9)-S200)/($G200*0.9)),""),"")</f>
        <v/>
      </c>
      <c r="U200" s="106">
        <v>721</v>
      </c>
      <c r="V200" s="107">
        <f t="shared" ref="V200:V217" si="115">IFERROR(IF(U200&gt;1,U200*0.9,""),"")</f>
        <v>648.9</v>
      </c>
      <c r="W200" s="107">
        <v>210</v>
      </c>
      <c r="X200" s="110">
        <f t="shared" ref="X200:X263" si="116">IFERROR(IF(W200&gt;1,($J200-W200),""),"")</f>
        <v>550</v>
      </c>
      <c r="Y200" s="15">
        <f t="shared" ref="Y200:Y263" si="117">IFERROR(IF((IFERROR(IF(W200&gt;1,(V200-X200)/V200,""),(($G200*0.9)-X200)/($G200*0.9)))&gt;1%,IFERROR(IF(W200&gt;1,(V200-X200)/V200,""),(($G200*0.9)-X200)/($G200*0.9)),""),"")</f>
        <v>0.15241177377099704</v>
      </c>
      <c r="Z200" s="108">
        <v>0</v>
      </c>
      <c r="AA200" s="109" t="str">
        <f t="shared" ref="AA200:AA217" si="118">IFERROR(IF(Z200&gt;1,Z200*0.9,""),"")</f>
        <v/>
      </c>
      <c r="AB200" s="109">
        <v>0</v>
      </c>
      <c r="AC200" s="111" t="str">
        <f t="shared" ref="AC200:AC263" si="119">IFERROR(IF(AB200&gt;1,($J200-AB200),""),"")</f>
        <v/>
      </c>
      <c r="AD200" s="20" t="str">
        <f t="shared" ref="AD200:AD263" si="120">IFERROR(IF((IFERROR(IF(AB200&gt;1,(AA200-AC200)/AA200,""),(($G200*0.9)-AC200)/($G200*0.9)))&gt;1%,IFERROR(IF(AB200&gt;1,(AA200-AC200)/AA200,""),(($G200*0.9)-AC200)/($G200*0.9)),""),"")</f>
        <v/>
      </c>
      <c r="AE200" s="106">
        <v>0</v>
      </c>
      <c r="AF200" s="107" t="str">
        <f t="shared" ref="AF200:AF217" si="121">IFERROR(IF(AE200&gt;1,AE200*0.9,""),"")</f>
        <v/>
      </c>
      <c r="AG200" s="107">
        <v>0</v>
      </c>
      <c r="AH200" s="110" t="str">
        <f t="shared" ref="AH200:AH263" si="122">IFERROR(IF(AG200&gt;1,($J200-AG200),""),"")</f>
        <v/>
      </c>
      <c r="AI200" s="15" t="str">
        <f t="shared" ref="AI200:AI263" si="123">IFERROR(IF((IFERROR(IF(AG200&gt;1,(AF200-AH200)/AF200,""),(($G200*0.9)-AH200)/($G200*0.9)))&gt;1%,IFERROR(IF(AG200&gt;1,(AF200-AH200)/AF200,""),(($G200*0.9)-AH200)/($G200*0.9)),""),"")</f>
        <v/>
      </c>
      <c r="AJ200" s="108">
        <v>832</v>
      </c>
      <c r="AK200" s="109">
        <f t="shared" ref="AK200:AK217" si="124">IFERROR(IF(AJ200&gt;1,AJ200*0.9,""),"")</f>
        <v>748.80000000000007</v>
      </c>
      <c r="AL200" s="109">
        <v>126</v>
      </c>
      <c r="AM200" s="111">
        <f t="shared" ref="AM200:AM263" si="125">IFERROR(IF(AL200&gt;1,($J200-AL200),""),"")</f>
        <v>634</v>
      </c>
      <c r="AN200" s="20">
        <f t="shared" ref="AN200:AN263" si="126">IFERROR(IF((IFERROR(IF(AL200&gt;1,(AK200-AM200)/AK200,""),(($G200*0.9)-AM200)/($G200*0.9)))&gt;1%,IFERROR(IF(AL200&gt;1,(AK200-AM200)/AK200,""),(($G200*0.9)-AM200)/($G200*0.9)),""),"")</f>
        <v>0.15331196581196588</v>
      </c>
      <c r="AO200" s="106">
        <v>0</v>
      </c>
      <c r="AP200" s="107" t="str">
        <f t="shared" ref="AP200:AP217" si="127">IFERROR(IF(AO200&gt;1,AO200*0.9,""),"")</f>
        <v/>
      </c>
      <c r="AQ200" s="107">
        <v>0</v>
      </c>
      <c r="AR200" s="110" t="str">
        <f t="shared" ref="AR200:AR263" si="128">IFERROR(IF(AQ200&gt;1,($J200-AQ200),""),"")</f>
        <v/>
      </c>
      <c r="AS200" s="15" t="str">
        <f t="shared" ref="AS200:AS263" si="129">IFERROR(IF((IFERROR(IF(AQ200&gt;1,(AP200-AR200)/AP200,""),(($G200*0.9)-AR200)/($G200*0.9)))&gt;1%,IFERROR(IF(AQ200&gt;1,(AP200-AR200)/AP200,""),(($G200*0.9)-AR200)/($G200*0.9)),""),"")</f>
        <v/>
      </c>
      <c r="AT200" s="108">
        <v>832</v>
      </c>
      <c r="AU200" s="109">
        <f t="shared" ref="AU200:AU217" si="130">IFERROR(IF(AT200&gt;1,AT200*0.9,""),"")</f>
        <v>748.80000000000007</v>
      </c>
      <c r="AV200" s="109">
        <v>126</v>
      </c>
      <c r="AW200" s="111">
        <f t="shared" ref="AW200:AW263" si="131">IFERROR(IF(AV200&gt;1,($J200-AV200),""),"")</f>
        <v>634</v>
      </c>
      <c r="AX200" s="20">
        <f t="shared" ref="AX200:AX263" si="132">IFERROR(IF((IFERROR(IF(AV200&gt;1,(AU200-AW200)/AU200,""),(($G200*0.9)-AW200)/($G200*0.9)))&gt;1%,IFERROR(IF(AV200&gt;1,(AU200-AW200)/AU200,""),(($G200*0.9)-AW200)/($G200*0.9)),""),"")</f>
        <v>0.15331196581196588</v>
      </c>
      <c r="AY200" s="106">
        <v>0</v>
      </c>
      <c r="AZ200" s="107" t="str">
        <f t="shared" ref="AZ200:AZ217" si="133">IFERROR(IF(AY200&gt;1,AY200*0.9,""),"")</f>
        <v/>
      </c>
      <c r="BA200" s="107">
        <v>0</v>
      </c>
      <c r="BB200" s="110" t="str">
        <f t="shared" ref="BB200:BB263" si="134">IFERROR(IF(BA200&gt;1,($J200-BA200),""),"")</f>
        <v/>
      </c>
      <c r="BC200" s="15" t="str">
        <f t="shared" ref="BC200:BC263" si="135">IFERROR(IF((IFERROR(IF(BA200&gt;1,(AZ200-BB200)/AZ200,""),(($G200*0.9)-BB200)/($G200*0.9)))&gt;1%,IFERROR(IF(BA200&gt;1,(AZ200-BB200)/AZ200,""),(($G200*0.9)-BB200)/($G200*0.9)),""),"")</f>
        <v/>
      </c>
      <c r="BD200" s="108">
        <v>0</v>
      </c>
      <c r="BE200" s="109" t="str">
        <f t="shared" si="108"/>
        <v/>
      </c>
      <c r="BF200" s="109">
        <v>0</v>
      </c>
      <c r="BG200" s="111" t="str">
        <f t="shared" ref="BG200:BG263" si="136">IFERROR(IF(BF200&gt;1,($J200-BF200),""),"")</f>
        <v/>
      </c>
      <c r="BH200" s="20" t="str">
        <f t="shared" ref="BH200:BH263" si="137">IFERROR(IF((IFERROR(IF(BF200&gt;1,(BE200-BG200)/BE200,""),(($G200*0.9)-BG200)/($G200*0.9)))&gt;1%,IFERROR(IF(BF200&gt;1,(BE200-BG200)/BE200,""),(($G200*0.9)-BG200)/($G200*0.9)),""),"")</f>
        <v/>
      </c>
    </row>
    <row r="201" spans="1:60" s="5" customFormat="1" ht="12.75" customHeight="1">
      <c r="A201" s="42" t="s">
        <v>375</v>
      </c>
      <c r="B201" s="36" t="s">
        <v>131</v>
      </c>
      <c r="C201" s="6" t="s">
        <v>532</v>
      </c>
      <c r="D201" s="49">
        <v>0.83</v>
      </c>
      <c r="E201" s="40" t="s">
        <v>473</v>
      </c>
      <c r="F201" s="84">
        <v>1209</v>
      </c>
      <c r="G201" s="84">
        <v>1099</v>
      </c>
      <c r="H201" s="135">
        <v>866</v>
      </c>
      <c r="I201" s="135">
        <v>21</v>
      </c>
      <c r="J201" s="93">
        <f t="shared" si="97"/>
        <v>845</v>
      </c>
      <c r="K201" s="106">
        <v>0</v>
      </c>
      <c r="L201" s="107" t="str">
        <f t="shared" si="109"/>
        <v/>
      </c>
      <c r="M201" s="107">
        <v>0</v>
      </c>
      <c r="N201" s="110" t="str">
        <f t="shared" si="110"/>
        <v/>
      </c>
      <c r="O201" s="15" t="str">
        <f t="shared" si="111"/>
        <v/>
      </c>
      <c r="P201" s="108">
        <v>0</v>
      </c>
      <c r="Q201" s="109" t="str">
        <f t="shared" si="112"/>
        <v/>
      </c>
      <c r="R201" s="109">
        <v>0</v>
      </c>
      <c r="S201" s="111" t="str">
        <f t="shared" si="113"/>
        <v/>
      </c>
      <c r="T201" s="20" t="str">
        <f t="shared" si="114"/>
        <v/>
      </c>
      <c r="U201" s="106">
        <v>0</v>
      </c>
      <c r="V201" s="107" t="str">
        <f t="shared" si="115"/>
        <v/>
      </c>
      <c r="W201" s="107">
        <v>0</v>
      </c>
      <c r="X201" s="110" t="str">
        <f t="shared" si="116"/>
        <v/>
      </c>
      <c r="Y201" s="15" t="str">
        <f t="shared" si="117"/>
        <v/>
      </c>
      <c r="Z201" s="108">
        <v>0</v>
      </c>
      <c r="AA201" s="109" t="str">
        <f t="shared" si="118"/>
        <v/>
      </c>
      <c r="AB201" s="109">
        <v>0</v>
      </c>
      <c r="AC201" s="111" t="str">
        <f t="shared" si="119"/>
        <v/>
      </c>
      <c r="AD201" s="20" t="str">
        <f t="shared" si="120"/>
        <v/>
      </c>
      <c r="AE201" s="106">
        <v>0</v>
      </c>
      <c r="AF201" s="107" t="str">
        <f t="shared" si="121"/>
        <v/>
      </c>
      <c r="AG201" s="107">
        <v>0</v>
      </c>
      <c r="AH201" s="110" t="str">
        <f t="shared" si="122"/>
        <v/>
      </c>
      <c r="AI201" s="15" t="str">
        <f t="shared" si="123"/>
        <v/>
      </c>
      <c r="AJ201" s="108">
        <v>0</v>
      </c>
      <c r="AK201" s="109" t="str">
        <f t="shared" si="124"/>
        <v/>
      </c>
      <c r="AL201" s="109">
        <v>0</v>
      </c>
      <c r="AM201" s="111" t="str">
        <f t="shared" si="125"/>
        <v/>
      </c>
      <c r="AN201" s="20" t="str">
        <f t="shared" si="126"/>
        <v/>
      </c>
      <c r="AO201" s="106">
        <v>0</v>
      </c>
      <c r="AP201" s="107" t="str">
        <f t="shared" si="127"/>
        <v/>
      </c>
      <c r="AQ201" s="107">
        <v>0</v>
      </c>
      <c r="AR201" s="110" t="str">
        <f t="shared" si="128"/>
        <v/>
      </c>
      <c r="AS201" s="15" t="str">
        <f t="shared" si="129"/>
        <v/>
      </c>
      <c r="AT201" s="108">
        <v>0</v>
      </c>
      <c r="AU201" s="109" t="str">
        <f t="shared" si="130"/>
        <v/>
      </c>
      <c r="AV201" s="109">
        <v>0</v>
      </c>
      <c r="AW201" s="111" t="str">
        <f t="shared" si="131"/>
        <v/>
      </c>
      <c r="AX201" s="20" t="str">
        <f t="shared" si="132"/>
        <v/>
      </c>
      <c r="AY201" s="106">
        <v>888</v>
      </c>
      <c r="AZ201" s="107">
        <f t="shared" si="133"/>
        <v>799.2</v>
      </c>
      <c r="BA201" s="107">
        <v>161</v>
      </c>
      <c r="BB201" s="110">
        <f t="shared" si="134"/>
        <v>684</v>
      </c>
      <c r="BC201" s="15">
        <f t="shared" si="135"/>
        <v>0.1441441441441442</v>
      </c>
      <c r="BD201" s="108">
        <v>888</v>
      </c>
      <c r="BE201" s="109">
        <f t="shared" si="108"/>
        <v>799.2</v>
      </c>
      <c r="BF201" s="109">
        <v>161</v>
      </c>
      <c r="BG201" s="111">
        <f t="shared" si="136"/>
        <v>684</v>
      </c>
      <c r="BH201" s="20">
        <f t="shared" si="137"/>
        <v>0.1441441441441442</v>
      </c>
    </row>
    <row r="202" spans="1:60" s="5" customFormat="1" ht="12.75" customHeight="1" thickBot="1">
      <c r="A202" s="43" t="s">
        <v>45</v>
      </c>
      <c r="B202" s="38" t="s">
        <v>131</v>
      </c>
      <c r="C202" s="200" t="s">
        <v>387</v>
      </c>
      <c r="D202" s="50">
        <v>1.19</v>
      </c>
      <c r="E202" s="2" t="s">
        <v>159</v>
      </c>
      <c r="F202" s="83">
        <v>1429</v>
      </c>
      <c r="G202" s="83">
        <v>1299</v>
      </c>
      <c r="H202" s="134">
        <v>962</v>
      </c>
      <c r="I202" s="134">
        <v>0</v>
      </c>
      <c r="J202" s="97">
        <f t="shared" si="97"/>
        <v>962</v>
      </c>
      <c r="K202" s="76">
        <v>0</v>
      </c>
      <c r="L202" s="77" t="str">
        <f t="shared" si="109"/>
        <v/>
      </c>
      <c r="M202" s="77">
        <v>0</v>
      </c>
      <c r="N202" s="78" t="str">
        <f t="shared" si="110"/>
        <v/>
      </c>
      <c r="O202" s="17" t="str">
        <f t="shared" si="111"/>
        <v/>
      </c>
      <c r="P202" s="79">
        <v>0</v>
      </c>
      <c r="Q202" s="80" t="str">
        <f t="shared" si="112"/>
        <v/>
      </c>
      <c r="R202" s="80">
        <v>0</v>
      </c>
      <c r="S202" s="81" t="str">
        <f t="shared" si="113"/>
        <v/>
      </c>
      <c r="T202" s="19" t="str">
        <f t="shared" si="114"/>
        <v/>
      </c>
      <c r="U202" s="76">
        <v>0</v>
      </c>
      <c r="V202" s="77" t="str">
        <f t="shared" si="115"/>
        <v/>
      </c>
      <c r="W202" s="77">
        <v>0</v>
      </c>
      <c r="X202" s="78" t="str">
        <f t="shared" si="116"/>
        <v/>
      </c>
      <c r="Y202" s="17" t="str">
        <f t="shared" si="117"/>
        <v/>
      </c>
      <c r="Z202" s="79">
        <v>0</v>
      </c>
      <c r="AA202" s="80" t="str">
        <f t="shared" si="118"/>
        <v/>
      </c>
      <c r="AB202" s="80">
        <v>0</v>
      </c>
      <c r="AC202" s="81" t="str">
        <f t="shared" si="119"/>
        <v/>
      </c>
      <c r="AD202" s="19" t="str">
        <f t="shared" si="120"/>
        <v/>
      </c>
      <c r="AE202" s="76">
        <v>0</v>
      </c>
      <c r="AF202" s="77" t="str">
        <f t="shared" si="121"/>
        <v/>
      </c>
      <c r="AG202" s="77">
        <v>0</v>
      </c>
      <c r="AH202" s="78" t="str">
        <f t="shared" si="122"/>
        <v/>
      </c>
      <c r="AI202" s="17" t="str">
        <f t="shared" si="123"/>
        <v/>
      </c>
      <c r="AJ202" s="79">
        <v>0</v>
      </c>
      <c r="AK202" s="80" t="str">
        <f t="shared" si="124"/>
        <v/>
      </c>
      <c r="AL202" s="80">
        <v>0</v>
      </c>
      <c r="AM202" s="81" t="str">
        <f t="shared" si="125"/>
        <v/>
      </c>
      <c r="AN202" s="19" t="str">
        <f t="shared" si="126"/>
        <v/>
      </c>
      <c r="AO202" s="76">
        <v>0</v>
      </c>
      <c r="AP202" s="77" t="str">
        <f t="shared" si="127"/>
        <v/>
      </c>
      <c r="AQ202" s="77">
        <v>0</v>
      </c>
      <c r="AR202" s="78" t="str">
        <f t="shared" si="128"/>
        <v/>
      </c>
      <c r="AS202" s="17" t="str">
        <f t="shared" si="129"/>
        <v/>
      </c>
      <c r="AT202" s="79">
        <v>0</v>
      </c>
      <c r="AU202" s="80" t="str">
        <f t="shared" si="130"/>
        <v/>
      </c>
      <c r="AV202" s="80">
        <v>0</v>
      </c>
      <c r="AW202" s="81" t="str">
        <f t="shared" si="131"/>
        <v/>
      </c>
      <c r="AX202" s="19" t="str">
        <f t="shared" si="132"/>
        <v/>
      </c>
      <c r="AY202" s="76">
        <v>0</v>
      </c>
      <c r="AZ202" s="77" t="str">
        <f t="shared" si="133"/>
        <v/>
      </c>
      <c r="BA202" s="77">
        <v>0</v>
      </c>
      <c r="BB202" s="78" t="str">
        <f t="shared" si="134"/>
        <v/>
      </c>
      <c r="BC202" s="17" t="str">
        <f t="shared" si="135"/>
        <v/>
      </c>
      <c r="BD202" s="79">
        <v>0</v>
      </c>
      <c r="BE202" s="80" t="str">
        <f t="shared" si="108"/>
        <v/>
      </c>
      <c r="BF202" s="80">
        <v>0</v>
      </c>
      <c r="BG202" s="81" t="str">
        <f t="shared" si="136"/>
        <v/>
      </c>
      <c r="BH202" s="19" t="str">
        <f t="shared" si="137"/>
        <v/>
      </c>
    </row>
    <row r="203" spans="1:60" s="5" customFormat="1" ht="12.75" customHeight="1">
      <c r="A203" s="42" t="s">
        <v>53</v>
      </c>
      <c r="B203" s="39" t="s">
        <v>131</v>
      </c>
      <c r="C203" s="4"/>
      <c r="D203" s="49">
        <v>1.19</v>
      </c>
      <c r="E203" s="40" t="s">
        <v>160</v>
      </c>
      <c r="F203" s="82">
        <v>1869</v>
      </c>
      <c r="G203" s="82">
        <v>1699</v>
      </c>
      <c r="H203" s="133">
        <v>1259</v>
      </c>
      <c r="I203" s="133">
        <v>10</v>
      </c>
      <c r="J203" s="95">
        <f t="shared" si="97"/>
        <v>1249</v>
      </c>
      <c r="K203" s="69">
        <v>1443</v>
      </c>
      <c r="L203" s="70">
        <f t="shared" si="109"/>
        <v>1298.7</v>
      </c>
      <c r="M203" s="70">
        <v>186</v>
      </c>
      <c r="N203" s="71">
        <f t="shared" si="110"/>
        <v>1063</v>
      </c>
      <c r="O203" s="16">
        <f t="shared" si="111"/>
        <v>0.18148918148918153</v>
      </c>
      <c r="P203" s="72">
        <v>0</v>
      </c>
      <c r="Q203" s="73" t="str">
        <f t="shared" si="112"/>
        <v/>
      </c>
      <c r="R203" s="73">
        <v>0</v>
      </c>
      <c r="S203" s="74" t="str">
        <f t="shared" si="113"/>
        <v/>
      </c>
      <c r="T203" s="18" t="str">
        <f t="shared" si="114"/>
        <v/>
      </c>
      <c r="U203" s="69">
        <v>1443</v>
      </c>
      <c r="V203" s="70">
        <f t="shared" si="115"/>
        <v>1298.7</v>
      </c>
      <c r="W203" s="70">
        <v>186</v>
      </c>
      <c r="X203" s="71">
        <f t="shared" si="116"/>
        <v>1063</v>
      </c>
      <c r="Y203" s="16">
        <f t="shared" si="117"/>
        <v>0.18148918148918153</v>
      </c>
      <c r="Z203" s="72">
        <v>0</v>
      </c>
      <c r="AA203" s="73" t="str">
        <f t="shared" si="118"/>
        <v/>
      </c>
      <c r="AB203" s="73">
        <v>0</v>
      </c>
      <c r="AC203" s="74" t="str">
        <f t="shared" si="119"/>
        <v/>
      </c>
      <c r="AD203" s="18" t="str">
        <f t="shared" si="120"/>
        <v/>
      </c>
      <c r="AE203" s="69">
        <v>0</v>
      </c>
      <c r="AF203" s="70" t="str">
        <f t="shared" si="121"/>
        <v/>
      </c>
      <c r="AG203" s="70">
        <v>0</v>
      </c>
      <c r="AH203" s="71" t="str">
        <f t="shared" si="122"/>
        <v/>
      </c>
      <c r="AI203" s="16" t="str">
        <f t="shared" si="123"/>
        <v/>
      </c>
      <c r="AJ203" s="72" t="s">
        <v>136</v>
      </c>
      <c r="AK203" s="73" t="str">
        <f t="shared" si="124"/>
        <v/>
      </c>
      <c r="AL203" s="73">
        <v>0</v>
      </c>
      <c r="AM203" s="74" t="str">
        <f t="shared" si="125"/>
        <v/>
      </c>
      <c r="AN203" s="18" t="str">
        <f t="shared" si="126"/>
        <v/>
      </c>
      <c r="AO203" s="69">
        <v>0</v>
      </c>
      <c r="AP203" s="70" t="str">
        <f t="shared" si="127"/>
        <v/>
      </c>
      <c r="AQ203" s="70">
        <v>0</v>
      </c>
      <c r="AR203" s="71" t="str">
        <f t="shared" si="128"/>
        <v/>
      </c>
      <c r="AS203" s="16" t="str">
        <f t="shared" si="129"/>
        <v/>
      </c>
      <c r="AT203" s="72">
        <v>1221</v>
      </c>
      <c r="AU203" s="73">
        <f t="shared" si="130"/>
        <v>1098.9000000000001</v>
      </c>
      <c r="AV203" s="73">
        <v>349</v>
      </c>
      <c r="AW203" s="74">
        <f t="shared" si="131"/>
        <v>900</v>
      </c>
      <c r="AX203" s="18">
        <f t="shared" si="132"/>
        <v>0.18099918099918108</v>
      </c>
      <c r="AY203" s="69">
        <v>0</v>
      </c>
      <c r="AZ203" s="70" t="str">
        <f t="shared" si="133"/>
        <v/>
      </c>
      <c r="BA203" s="70">
        <v>0</v>
      </c>
      <c r="BB203" s="71" t="str">
        <f t="shared" si="134"/>
        <v/>
      </c>
      <c r="BC203" s="16" t="str">
        <f t="shared" si="135"/>
        <v/>
      </c>
      <c r="BD203" s="72">
        <v>1443</v>
      </c>
      <c r="BE203" s="73">
        <f t="shared" si="108"/>
        <v>1298.7</v>
      </c>
      <c r="BF203" s="73">
        <v>186</v>
      </c>
      <c r="BG203" s="74">
        <f t="shared" si="136"/>
        <v>1063</v>
      </c>
      <c r="BH203" s="18">
        <f t="shared" si="137"/>
        <v>0.18148918148918153</v>
      </c>
    </row>
    <row r="204" spans="1:60" s="5" customFormat="1" ht="12.75" customHeight="1">
      <c r="A204" s="42" t="s">
        <v>55</v>
      </c>
      <c r="B204" s="39" t="s">
        <v>131</v>
      </c>
      <c r="C204" s="201" t="s">
        <v>387</v>
      </c>
      <c r="D204" s="49">
        <v>1.19</v>
      </c>
      <c r="E204" s="40" t="s">
        <v>478</v>
      </c>
      <c r="F204" s="82">
        <v>2199</v>
      </c>
      <c r="G204" s="82">
        <v>1999</v>
      </c>
      <c r="H204" s="133">
        <v>1483</v>
      </c>
      <c r="I204" s="133">
        <v>20</v>
      </c>
      <c r="J204" s="95">
        <f t="shared" si="97"/>
        <v>1463</v>
      </c>
      <c r="K204" s="69">
        <v>0</v>
      </c>
      <c r="L204" s="70" t="str">
        <f t="shared" si="109"/>
        <v/>
      </c>
      <c r="M204" s="70">
        <v>0</v>
      </c>
      <c r="N204" s="71" t="str">
        <f t="shared" si="110"/>
        <v/>
      </c>
      <c r="O204" s="16" t="str">
        <f t="shared" si="111"/>
        <v/>
      </c>
      <c r="P204" s="72">
        <v>0</v>
      </c>
      <c r="Q204" s="73" t="str">
        <f t="shared" si="112"/>
        <v/>
      </c>
      <c r="R204" s="73">
        <v>0</v>
      </c>
      <c r="S204" s="74" t="str">
        <f t="shared" si="113"/>
        <v/>
      </c>
      <c r="T204" s="18" t="str">
        <f t="shared" si="114"/>
        <v/>
      </c>
      <c r="U204" s="69">
        <v>1666</v>
      </c>
      <c r="V204" s="70">
        <f t="shared" si="115"/>
        <v>1499.4</v>
      </c>
      <c r="W204" s="70">
        <v>240</v>
      </c>
      <c r="X204" s="71">
        <f t="shared" si="116"/>
        <v>1223</v>
      </c>
      <c r="Y204" s="16">
        <f t="shared" si="117"/>
        <v>0.18434040282779784</v>
      </c>
      <c r="Z204" s="72">
        <v>0</v>
      </c>
      <c r="AA204" s="73" t="str">
        <f t="shared" si="118"/>
        <v/>
      </c>
      <c r="AB204" s="73">
        <v>0</v>
      </c>
      <c r="AC204" s="74" t="str">
        <f t="shared" si="119"/>
        <v/>
      </c>
      <c r="AD204" s="18" t="str">
        <f t="shared" si="120"/>
        <v/>
      </c>
      <c r="AE204" s="69">
        <v>0</v>
      </c>
      <c r="AF204" s="70" t="str">
        <f t="shared" si="121"/>
        <v/>
      </c>
      <c r="AG204" s="70">
        <v>0</v>
      </c>
      <c r="AH204" s="71" t="str">
        <f t="shared" si="122"/>
        <v/>
      </c>
      <c r="AI204" s="16" t="str">
        <f t="shared" si="123"/>
        <v/>
      </c>
      <c r="AJ204" s="72">
        <v>0</v>
      </c>
      <c r="AK204" s="73" t="str">
        <f t="shared" si="124"/>
        <v/>
      </c>
      <c r="AL204" s="73">
        <v>0</v>
      </c>
      <c r="AM204" s="74" t="str">
        <f t="shared" si="125"/>
        <v/>
      </c>
      <c r="AN204" s="18" t="str">
        <f t="shared" si="126"/>
        <v/>
      </c>
      <c r="AO204" s="69">
        <v>0</v>
      </c>
      <c r="AP204" s="70" t="str">
        <f t="shared" si="127"/>
        <v/>
      </c>
      <c r="AQ204" s="70">
        <v>0</v>
      </c>
      <c r="AR204" s="71" t="str">
        <f t="shared" si="128"/>
        <v/>
      </c>
      <c r="AS204" s="16" t="str">
        <f t="shared" si="129"/>
        <v/>
      </c>
      <c r="AT204" s="72">
        <v>0</v>
      </c>
      <c r="AU204" s="73" t="str">
        <f t="shared" si="130"/>
        <v/>
      </c>
      <c r="AV204" s="73">
        <v>0</v>
      </c>
      <c r="AW204" s="74" t="str">
        <f t="shared" si="131"/>
        <v/>
      </c>
      <c r="AX204" s="18" t="str">
        <f t="shared" si="132"/>
        <v/>
      </c>
      <c r="AY204" s="69">
        <v>0</v>
      </c>
      <c r="AZ204" s="70" t="str">
        <f t="shared" si="133"/>
        <v/>
      </c>
      <c r="BA204" s="70">
        <v>0</v>
      </c>
      <c r="BB204" s="71" t="str">
        <f t="shared" si="134"/>
        <v/>
      </c>
      <c r="BC204" s="16" t="str">
        <f t="shared" si="135"/>
        <v/>
      </c>
      <c r="BD204" s="72">
        <v>0</v>
      </c>
      <c r="BE204" s="73" t="str">
        <f t="shared" si="108"/>
        <v/>
      </c>
      <c r="BF204" s="73">
        <v>0</v>
      </c>
      <c r="BG204" s="74" t="str">
        <f t="shared" si="136"/>
        <v/>
      </c>
      <c r="BH204" s="18" t="str">
        <f t="shared" si="137"/>
        <v/>
      </c>
    </row>
    <row r="205" spans="1:60" s="5" customFormat="1" ht="12.75" customHeight="1" thickBot="1">
      <c r="A205" s="43" t="s">
        <v>54</v>
      </c>
      <c r="B205" s="38" t="s">
        <v>131</v>
      </c>
      <c r="C205" s="200" t="s">
        <v>387</v>
      </c>
      <c r="D205" s="50">
        <v>1.19</v>
      </c>
      <c r="E205" s="2" t="s">
        <v>478</v>
      </c>
      <c r="F205" s="83">
        <v>2089</v>
      </c>
      <c r="G205" s="83">
        <v>1899</v>
      </c>
      <c r="H205" s="134">
        <v>1410</v>
      </c>
      <c r="I205" s="134">
        <v>20</v>
      </c>
      <c r="J205" s="97">
        <f t="shared" si="97"/>
        <v>1390</v>
      </c>
      <c r="K205" s="76">
        <v>0</v>
      </c>
      <c r="L205" s="77" t="str">
        <f t="shared" si="109"/>
        <v/>
      </c>
      <c r="M205" s="77">
        <v>0</v>
      </c>
      <c r="N205" s="78" t="str">
        <f t="shared" si="110"/>
        <v/>
      </c>
      <c r="O205" s="17" t="str">
        <f t="shared" si="111"/>
        <v/>
      </c>
      <c r="P205" s="79">
        <v>0</v>
      </c>
      <c r="Q205" s="80" t="str">
        <f t="shared" si="112"/>
        <v/>
      </c>
      <c r="R205" s="80">
        <v>0</v>
      </c>
      <c r="S205" s="81" t="str">
        <f t="shared" si="113"/>
        <v/>
      </c>
      <c r="T205" s="19" t="str">
        <f t="shared" si="114"/>
        <v/>
      </c>
      <c r="U205" s="76">
        <v>1554</v>
      </c>
      <c r="V205" s="77">
        <f t="shared" si="115"/>
        <v>1398.6000000000001</v>
      </c>
      <c r="W205" s="77">
        <v>250</v>
      </c>
      <c r="X205" s="78">
        <f t="shared" si="116"/>
        <v>1140</v>
      </c>
      <c r="Y205" s="17">
        <f t="shared" si="117"/>
        <v>0.18489918489918497</v>
      </c>
      <c r="Z205" s="79">
        <v>0</v>
      </c>
      <c r="AA205" s="80" t="str">
        <f t="shared" si="118"/>
        <v/>
      </c>
      <c r="AB205" s="80">
        <v>0</v>
      </c>
      <c r="AC205" s="81" t="str">
        <f t="shared" si="119"/>
        <v/>
      </c>
      <c r="AD205" s="19" t="str">
        <f t="shared" si="120"/>
        <v/>
      </c>
      <c r="AE205" s="76">
        <v>0</v>
      </c>
      <c r="AF205" s="77" t="str">
        <f t="shared" si="121"/>
        <v/>
      </c>
      <c r="AG205" s="77">
        <v>0</v>
      </c>
      <c r="AH205" s="78" t="str">
        <f t="shared" si="122"/>
        <v/>
      </c>
      <c r="AI205" s="17" t="str">
        <f t="shared" si="123"/>
        <v/>
      </c>
      <c r="AJ205" s="79">
        <v>0</v>
      </c>
      <c r="AK205" s="80" t="str">
        <f t="shared" si="124"/>
        <v/>
      </c>
      <c r="AL205" s="80">
        <v>0</v>
      </c>
      <c r="AM205" s="81" t="str">
        <f t="shared" si="125"/>
        <v/>
      </c>
      <c r="AN205" s="19" t="str">
        <f t="shared" si="126"/>
        <v/>
      </c>
      <c r="AO205" s="76">
        <v>0</v>
      </c>
      <c r="AP205" s="77" t="str">
        <f t="shared" si="127"/>
        <v/>
      </c>
      <c r="AQ205" s="77">
        <v>0</v>
      </c>
      <c r="AR205" s="78" t="str">
        <f t="shared" si="128"/>
        <v/>
      </c>
      <c r="AS205" s="17" t="str">
        <f t="shared" si="129"/>
        <v/>
      </c>
      <c r="AT205" s="79">
        <v>0</v>
      </c>
      <c r="AU205" s="80" t="str">
        <f t="shared" si="130"/>
        <v/>
      </c>
      <c r="AV205" s="80">
        <v>0</v>
      </c>
      <c r="AW205" s="81" t="str">
        <f t="shared" si="131"/>
        <v/>
      </c>
      <c r="AX205" s="19" t="str">
        <f t="shared" si="132"/>
        <v/>
      </c>
      <c r="AY205" s="76">
        <v>0</v>
      </c>
      <c r="AZ205" s="77" t="str">
        <f t="shared" si="133"/>
        <v/>
      </c>
      <c r="BA205" s="77">
        <v>0</v>
      </c>
      <c r="BB205" s="78" t="str">
        <f t="shared" si="134"/>
        <v/>
      </c>
      <c r="BC205" s="17" t="str">
        <f t="shared" si="135"/>
        <v/>
      </c>
      <c r="BD205" s="79">
        <v>0</v>
      </c>
      <c r="BE205" s="80" t="str">
        <f t="shared" si="108"/>
        <v/>
      </c>
      <c r="BF205" s="80">
        <v>0</v>
      </c>
      <c r="BG205" s="81" t="str">
        <f t="shared" si="136"/>
        <v/>
      </c>
      <c r="BH205" s="19" t="str">
        <f t="shared" si="137"/>
        <v/>
      </c>
    </row>
    <row r="206" spans="1:60" s="5" customFormat="1" ht="12.75" customHeight="1">
      <c r="A206" s="44" t="s">
        <v>50</v>
      </c>
      <c r="B206" s="36" t="s">
        <v>131</v>
      </c>
      <c r="C206" s="202" t="s">
        <v>339</v>
      </c>
      <c r="D206" s="51">
        <v>0.83</v>
      </c>
      <c r="E206" s="7" t="s">
        <v>161</v>
      </c>
      <c r="F206" s="84">
        <v>1099</v>
      </c>
      <c r="G206" s="84">
        <v>999</v>
      </c>
      <c r="H206" s="135">
        <v>779</v>
      </c>
      <c r="I206" s="135">
        <v>15</v>
      </c>
      <c r="J206" s="93">
        <f t="shared" si="97"/>
        <v>764</v>
      </c>
      <c r="K206" s="106">
        <v>777</v>
      </c>
      <c r="L206" s="107">
        <f t="shared" si="109"/>
        <v>699.30000000000007</v>
      </c>
      <c r="M206" s="107">
        <v>169</v>
      </c>
      <c r="N206" s="110">
        <f t="shared" si="110"/>
        <v>595</v>
      </c>
      <c r="O206" s="15">
        <f t="shared" si="111"/>
        <v>0.14914914914914923</v>
      </c>
      <c r="P206" s="108">
        <v>0</v>
      </c>
      <c r="Q206" s="109" t="str">
        <f t="shared" si="112"/>
        <v/>
      </c>
      <c r="R206" s="109">
        <v>0</v>
      </c>
      <c r="S206" s="111" t="str">
        <f t="shared" si="113"/>
        <v/>
      </c>
      <c r="T206" s="20" t="str">
        <f t="shared" si="114"/>
        <v/>
      </c>
      <c r="U206" s="106">
        <v>0</v>
      </c>
      <c r="V206" s="107" t="str">
        <f t="shared" si="115"/>
        <v/>
      </c>
      <c r="W206" s="107">
        <v>0</v>
      </c>
      <c r="X206" s="110" t="str">
        <f t="shared" si="116"/>
        <v/>
      </c>
      <c r="Y206" s="15" t="str">
        <f t="shared" si="117"/>
        <v/>
      </c>
      <c r="Z206" s="108">
        <v>0</v>
      </c>
      <c r="AA206" s="109" t="str">
        <f t="shared" si="118"/>
        <v/>
      </c>
      <c r="AB206" s="109">
        <v>0</v>
      </c>
      <c r="AC206" s="111" t="str">
        <f t="shared" si="119"/>
        <v/>
      </c>
      <c r="AD206" s="20" t="str">
        <f t="shared" si="120"/>
        <v/>
      </c>
      <c r="AE206" s="106">
        <v>0</v>
      </c>
      <c r="AF206" s="107" t="str">
        <f t="shared" si="121"/>
        <v/>
      </c>
      <c r="AG206" s="107">
        <v>0</v>
      </c>
      <c r="AH206" s="110" t="str">
        <f t="shared" si="122"/>
        <v/>
      </c>
      <c r="AI206" s="15" t="str">
        <f t="shared" si="123"/>
        <v/>
      </c>
      <c r="AJ206" s="108">
        <v>777</v>
      </c>
      <c r="AK206" s="109">
        <f t="shared" si="124"/>
        <v>699.30000000000007</v>
      </c>
      <c r="AL206" s="109">
        <v>169</v>
      </c>
      <c r="AM206" s="111">
        <f t="shared" si="125"/>
        <v>595</v>
      </c>
      <c r="AN206" s="20">
        <f t="shared" si="126"/>
        <v>0.14914914914914923</v>
      </c>
      <c r="AO206" s="106">
        <v>777</v>
      </c>
      <c r="AP206" s="107">
        <f t="shared" si="127"/>
        <v>699.30000000000007</v>
      </c>
      <c r="AQ206" s="107">
        <v>169</v>
      </c>
      <c r="AR206" s="110">
        <f t="shared" si="128"/>
        <v>595</v>
      </c>
      <c r="AS206" s="15">
        <f t="shared" si="129"/>
        <v>0.14914914914914923</v>
      </c>
      <c r="AT206" s="108">
        <v>777</v>
      </c>
      <c r="AU206" s="109">
        <f t="shared" si="130"/>
        <v>699.30000000000007</v>
      </c>
      <c r="AV206" s="109">
        <v>166</v>
      </c>
      <c r="AW206" s="111">
        <f t="shared" si="131"/>
        <v>598</v>
      </c>
      <c r="AX206" s="20">
        <f t="shared" si="132"/>
        <v>0.14485914485914494</v>
      </c>
      <c r="AY206" s="106">
        <v>0</v>
      </c>
      <c r="AZ206" s="107" t="str">
        <f t="shared" si="133"/>
        <v/>
      </c>
      <c r="BA206" s="107">
        <v>0</v>
      </c>
      <c r="BB206" s="110" t="str">
        <f t="shared" si="134"/>
        <v/>
      </c>
      <c r="BC206" s="15" t="str">
        <f t="shared" si="135"/>
        <v/>
      </c>
      <c r="BD206" s="108">
        <v>0</v>
      </c>
      <c r="BE206" s="109" t="str">
        <f t="shared" si="108"/>
        <v/>
      </c>
      <c r="BF206" s="109">
        <v>0</v>
      </c>
      <c r="BG206" s="111" t="str">
        <f t="shared" si="136"/>
        <v/>
      </c>
      <c r="BH206" s="20" t="str">
        <f t="shared" si="137"/>
        <v/>
      </c>
    </row>
    <row r="207" spans="1:60" s="5" customFormat="1" ht="12.75" customHeight="1">
      <c r="A207" s="44" t="s">
        <v>379</v>
      </c>
      <c r="B207" s="36" t="s">
        <v>131</v>
      </c>
      <c r="C207" s="6" t="s">
        <v>532</v>
      </c>
      <c r="D207" s="49">
        <v>0.83</v>
      </c>
      <c r="E207" s="7" t="s">
        <v>474</v>
      </c>
      <c r="F207" s="82">
        <v>1209</v>
      </c>
      <c r="G207" s="82">
        <v>1099</v>
      </c>
      <c r="H207" s="133">
        <v>857</v>
      </c>
      <c r="I207" s="133">
        <v>0</v>
      </c>
      <c r="J207" s="95">
        <f t="shared" si="97"/>
        <v>857</v>
      </c>
      <c r="K207" s="69">
        <v>0</v>
      </c>
      <c r="L207" s="70" t="str">
        <f t="shared" si="109"/>
        <v/>
      </c>
      <c r="M207" s="70">
        <v>0</v>
      </c>
      <c r="N207" s="71" t="str">
        <f t="shared" si="110"/>
        <v/>
      </c>
      <c r="O207" s="16" t="str">
        <f t="shared" si="111"/>
        <v/>
      </c>
      <c r="P207" s="72">
        <v>0</v>
      </c>
      <c r="Q207" s="73" t="str">
        <f t="shared" si="112"/>
        <v/>
      </c>
      <c r="R207" s="73">
        <v>0</v>
      </c>
      <c r="S207" s="74" t="str">
        <f t="shared" si="113"/>
        <v/>
      </c>
      <c r="T207" s="18" t="str">
        <f t="shared" si="114"/>
        <v/>
      </c>
      <c r="U207" s="69">
        <v>0</v>
      </c>
      <c r="V207" s="70" t="str">
        <f t="shared" si="115"/>
        <v/>
      </c>
      <c r="W207" s="70">
        <v>0</v>
      </c>
      <c r="X207" s="71" t="str">
        <f t="shared" si="116"/>
        <v/>
      </c>
      <c r="Y207" s="16" t="str">
        <f t="shared" si="117"/>
        <v/>
      </c>
      <c r="Z207" s="72">
        <v>0</v>
      </c>
      <c r="AA207" s="73" t="str">
        <f t="shared" si="118"/>
        <v/>
      </c>
      <c r="AB207" s="73">
        <v>0</v>
      </c>
      <c r="AC207" s="74" t="str">
        <f t="shared" si="119"/>
        <v/>
      </c>
      <c r="AD207" s="18" t="str">
        <f t="shared" si="120"/>
        <v/>
      </c>
      <c r="AE207" s="69">
        <v>0</v>
      </c>
      <c r="AF207" s="70" t="str">
        <f t="shared" si="121"/>
        <v/>
      </c>
      <c r="AG207" s="70">
        <v>0</v>
      </c>
      <c r="AH207" s="71" t="str">
        <f t="shared" si="122"/>
        <v/>
      </c>
      <c r="AI207" s="16" t="str">
        <f t="shared" si="123"/>
        <v/>
      </c>
      <c r="AJ207" s="72">
        <v>0</v>
      </c>
      <c r="AK207" s="73" t="str">
        <f t="shared" si="124"/>
        <v/>
      </c>
      <c r="AL207" s="73">
        <v>0</v>
      </c>
      <c r="AM207" s="74" t="str">
        <f t="shared" si="125"/>
        <v/>
      </c>
      <c r="AN207" s="18" t="str">
        <f t="shared" si="126"/>
        <v/>
      </c>
      <c r="AO207" s="69">
        <v>0</v>
      </c>
      <c r="AP207" s="70" t="str">
        <f t="shared" si="127"/>
        <v/>
      </c>
      <c r="AQ207" s="70">
        <v>0</v>
      </c>
      <c r="AR207" s="71" t="str">
        <f t="shared" si="128"/>
        <v/>
      </c>
      <c r="AS207" s="16" t="str">
        <f t="shared" si="129"/>
        <v/>
      </c>
      <c r="AT207" s="72">
        <v>0</v>
      </c>
      <c r="AU207" s="73" t="str">
        <f t="shared" si="130"/>
        <v/>
      </c>
      <c r="AV207" s="73">
        <v>0</v>
      </c>
      <c r="AW207" s="74" t="str">
        <f t="shared" si="131"/>
        <v/>
      </c>
      <c r="AX207" s="18" t="str">
        <f t="shared" si="132"/>
        <v/>
      </c>
      <c r="AY207" s="69">
        <v>0</v>
      </c>
      <c r="AZ207" s="70" t="str">
        <f t="shared" si="133"/>
        <v/>
      </c>
      <c r="BA207" s="70">
        <v>0</v>
      </c>
      <c r="BB207" s="71" t="str">
        <f t="shared" si="134"/>
        <v/>
      </c>
      <c r="BC207" s="16" t="str">
        <f t="shared" si="135"/>
        <v/>
      </c>
      <c r="BD207" s="72">
        <v>999</v>
      </c>
      <c r="BE207" s="73">
        <f t="shared" si="108"/>
        <v>899.1</v>
      </c>
      <c r="BF207" s="73">
        <v>77</v>
      </c>
      <c r="BG207" s="74">
        <f t="shared" si="136"/>
        <v>780</v>
      </c>
      <c r="BH207" s="18">
        <f t="shared" si="137"/>
        <v>0.13246579913246581</v>
      </c>
    </row>
    <row r="208" spans="1:60" s="5" customFormat="1" ht="12.75" customHeight="1">
      <c r="A208" s="44" t="s">
        <v>280</v>
      </c>
      <c r="B208" s="36" t="s">
        <v>131</v>
      </c>
      <c r="C208" s="201" t="s">
        <v>339</v>
      </c>
      <c r="D208" s="49">
        <v>0.83</v>
      </c>
      <c r="E208" s="40" t="s">
        <v>161</v>
      </c>
      <c r="F208" s="82">
        <v>879</v>
      </c>
      <c r="G208" s="82">
        <v>799</v>
      </c>
      <c r="H208" s="133">
        <v>578</v>
      </c>
      <c r="I208" s="133">
        <v>0</v>
      </c>
      <c r="J208" s="95">
        <f t="shared" si="97"/>
        <v>578</v>
      </c>
      <c r="K208" s="69">
        <v>777</v>
      </c>
      <c r="L208" s="70">
        <f t="shared" si="109"/>
        <v>699.30000000000007</v>
      </c>
      <c r="M208" s="70">
        <v>0</v>
      </c>
      <c r="N208" s="71" t="str">
        <f t="shared" si="110"/>
        <v/>
      </c>
      <c r="O208" s="16" t="str">
        <f t="shared" si="111"/>
        <v/>
      </c>
      <c r="P208" s="72">
        <v>0</v>
      </c>
      <c r="Q208" s="73" t="str">
        <f t="shared" si="112"/>
        <v/>
      </c>
      <c r="R208" s="73">
        <v>0</v>
      </c>
      <c r="S208" s="74" t="str">
        <f t="shared" si="113"/>
        <v/>
      </c>
      <c r="T208" s="18" t="str">
        <f t="shared" si="114"/>
        <v/>
      </c>
      <c r="U208" s="69">
        <v>777</v>
      </c>
      <c r="V208" s="70">
        <f t="shared" si="115"/>
        <v>699.30000000000007</v>
      </c>
      <c r="W208" s="70">
        <v>0</v>
      </c>
      <c r="X208" s="71" t="str">
        <f t="shared" si="116"/>
        <v/>
      </c>
      <c r="Y208" s="16" t="str">
        <f t="shared" si="117"/>
        <v/>
      </c>
      <c r="Z208" s="72">
        <v>0</v>
      </c>
      <c r="AA208" s="73" t="str">
        <f t="shared" si="118"/>
        <v/>
      </c>
      <c r="AB208" s="73">
        <v>0</v>
      </c>
      <c r="AC208" s="74" t="str">
        <f t="shared" si="119"/>
        <v/>
      </c>
      <c r="AD208" s="18" t="str">
        <f t="shared" si="120"/>
        <v/>
      </c>
      <c r="AE208" s="69">
        <v>777</v>
      </c>
      <c r="AF208" s="70">
        <f t="shared" si="121"/>
        <v>699.30000000000007</v>
      </c>
      <c r="AG208" s="70">
        <v>0</v>
      </c>
      <c r="AH208" s="71" t="str">
        <f t="shared" si="122"/>
        <v/>
      </c>
      <c r="AI208" s="16" t="str">
        <f t="shared" si="123"/>
        <v/>
      </c>
      <c r="AJ208" s="72">
        <v>777</v>
      </c>
      <c r="AK208" s="73">
        <f t="shared" si="124"/>
        <v>699.30000000000007</v>
      </c>
      <c r="AL208" s="73">
        <v>0</v>
      </c>
      <c r="AM208" s="74" t="str">
        <f t="shared" si="125"/>
        <v/>
      </c>
      <c r="AN208" s="18" t="str">
        <f t="shared" si="126"/>
        <v/>
      </c>
      <c r="AO208" s="69">
        <v>0</v>
      </c>
      <c r="AP208" s="70" t="str">
        <f t="shared" si="127"/>
        <v/>
      </c>
      <c r="AQ208" s="70">
        <v>0</v>
      </c>
      <c r="AR208" s="71" t="str">
        <f t="shared" si="128"/>
        <v/>
      </c>
      <c r="AS208" s="16" t="str">
        <f t="shared" si="129"/>
        <v/>
      </c>
      <c r="AT208" s="72">
        <v>666</v>
      </c>
      <c r="AU208" s="73">
        <f t="shared" si="130"/>
        <v>599.4</v>
      </c>
      <c r="AV208" s="73">
        <v>20</v>
      </c>
      <c r="AW208" s="74">
        <f t="shared" si="131"/>
        <v>558</v>
      </c>
      <c r="AX208" s="18">
        <f t="shared" si="132"/>
        <v>6.9069069069069039E-2</v>
      </c>
      <c r="AY208" s="69">
        <v>0</v>
      </c>
      <c r="AZ208" s="70" t="str">
        <f t="shared" si="133"/>
        <v/>
      </c>
      <c r="BA208" s="70">
        <v>0</v>
      </c>
      <c r="BB208" s="71" t="str">
        <f t="shared" si="134"/>
        <v/>
      </c>
      <c r="BC208" s="16" t="str">
        <f t="shared" si="135"/>
        <v/>
      </c>
      <c r="BD208" s="72">
        <v>0</v>
      </c>
      <c r="BE208" s="73" t="str">
        <f t="shared" si="108"/>
        <v/>
      </c>
      <c r="BF208" s="73">
        <v>0</v>
      </c>
      <c r="BG208" s="74" t="str">
        <f t="shared" si="136"/>
        <v/>
      </c>
      <c r="BH208" s="18" t="str">
        <f t="shared" si="137"/>
        <v/>
      </c>
    </row>
    <row r="209" spans="1:60" s="5" customFormat="1" ht="12.75" customHeight="1">
      <c r="A209" s="44" t="s">
        <v>377</v>
      </c>
      <c r="B209" s="36" t="s">
        <v>131</v>
      </c>
      <c r="C209" s="6" t="s">
        <v>532</v>
      </c>
      <c r="D209" s="49">
        <v>0.83</v>
      </c>
      <c r="E209" s="40" t="s">
        <v>475</v>
      </c>
      <c r="F209" s="82">
        <v>879</v>
      </c>
      <c r="G209" s="82">
        <v>799</v>
      </c>
      <c r="H209" s="133">
        <v>623</v>
      </c>
      <c r="I209" s="133">
        <v>0</v>
      </c>
      <c r="J209" s="95">
        <f t="shared" si="97"/>
        <v>623</v>
      </c>
      <c r="K209" s="69">
        <v>0</v>
      </c>
      <c r="L209" s="70" t="str">
        <f t="shared" si="109"/>
        <v/>
      </c>
      <c r="M209" s="70">
        <v>0</v>
      </c>
      <c r="N209" s="71" t="str">
        <f t="shared" si="110"/>
        <v/>
      </c>
      <c r="O209" s="16" t="str">
        <f t="shared" si="111"/>
        <v/>
      </c>
      <c r="P209" s="72">
        <v>0</v>
      </c>
      <c r="Q209" s="73" t="str">
        <f t="shared" si="112"/>
        <v/>
      </c>
      <c r="R209" s="73">
        <v>0</v>
      </c>
      <c r="S209" s="74" t="str">
        <f t="shared" si="113"/>
        <v/>
      </c>
      <c r="T209" s="18" t="str">
        <f t="shared" si="114"/>
        <v/>
      </c>
      <c r="U209" s="69">
        <v>0</v>
      </c>
      <c r="V209" s="70" t="str">
        <f t="shared" si="115"/>
        <v/>
      </c>
      <c r="W209" s="70">
        <v>0</v>
      </c>
      <c r="X209" s="71" t="str">
        <f t="shared" si="116"/>
        <v/>
      </c>
      <c r="Y209" s="16" t="str">
        <f t="shared" si="117"/>
        <v/>
      </c>
      <c r="Z209" s="72">
        <v>0</v>
      </c>
      <c r="AA209" s="73" t="str">
        <f t="shared" si="118"/>
        <v/>
      </c>
      <c r="AB209" s="73">
        <v>0</v>
      </c>
      <c r="AC209" s="74" t="str">
        <f t="shared" si="119"/>
        <v/>
      </c>
      <c r="AD209" s="18" t="str">
        <f t="shared" si="120"/>
        <v/>
      </c>
      <c r="AE209" s="69">
        <v>0</v>
      </c>
      <c r="AF209" s="70" t="str">
        <f t="shared" si="121"/>
        <v/>
      </c>
      <c r="AG209" s="70">
        <v>0</v>
      </c>
      <c r="AH209" s="71" t="str">
        <f t="shared" si="122"/>
        <v/>
      </c>
      <c r="AI209" s="16" t="str">
        <f t="shared" si="123"/>
        <v/>
      </c>
      <c r="AJ209" s="72">
        <v>0</v>
      </c>
      <c r="AK209" s="73" t="str">
        <f t="shared" si="124"/>
        <v/>
      </c>
      <c r="AL209" s="73">
        <v>0</v>
      </c>
      <c r="AM209" s="74" t="str">
        <f t="shared" si="125"/>
        <v/>
      </c>
      <c r="AN209" s="18" t="str">
        <f t="shared" si="126"/>
        <v/>
      </c>
      <c r="AO209" s="69">
        <v>0</v>
      </c>
      <c r="AP209" s="70" t="str">
        <f t="shared" si="127"/>
        <v/>
      </c>
      <c r="AQ209" s="70">
        <v>0</v>
      </c>
      <c r="AR209" s="71" t="str">
        <f t="shared" si="128"/>
        <v/>
      </c>
      <c r="AS209" s="16" t="str">
        <f t="shared" si="129"/>
        <v/>
      </c>
      <c r="AT209" s="72">
        <v>0</v>
      </c>
      <c r="AU209" s="73" t="str">
        <f t="shared" si="130"/>
        <v/>
      </c>
      <c r="AV209" s="73">
        <v>0</v>
      </c>
      <c r="AW209" s="74" t="str">
        <f t="shared" si="131"/>
        <v/>
      </c>
      <c r="AX209" s="18" t="str">
        <f t="shared" si="132"/>
        <v/>
      </c>
      <c r="AY209" s="69">
        <v>0</v>
      </c>
      <c r="AZ209" s="70" t="str">
        <f t="shared" si="133"/>
        <v/>
      </c>
      <c r="BA209" s="70">
        <v>0</v>
      </c>
      <c r="BB209" s="71" t="str">
        <f t="shared" si="134"/>
        <v/>
      </c>
      <c r="BC209" s="16" t="str">
        <f t="shared" si="135"/>
        <v/>
      </c>
      <c r="BD209" s="72">
        <v>777</v>
      </c>
      <c r="BE209" s="73">
        <f t="shared" si="108"/>
        <v>699.30000000000007</v>
      </c>
      <c r="BF209" s="73">
        <v>16</v>
      </c>
      <c r="BG209" s="74">
        <f t="shared" si="136"/>
        <v>607</v>
      </c>
      <c r="BH209" s="18">
        <f t="shared" si="137"/>
        <v>0.13198913198913206</v>
      </c>
    </row>
    <row r="210" spans="1:60" s="5" customFormat="1" ht="12.75" customHeight="1">
      <c r="A210" s="42" t="s">
        <v>49</v>
      </c>
      <c r="B210" s="36" t="s">
        <v>131</v>
      </c>
      <c r="C210" s="201" t="s">
        <v>339</v>
      </c>
      <c r="D210" s="49">
        <v>0.83</v>
      </c>
      <c r="E210" s="40" t="s">
        <v>161</v>
      </c>
      <c r="F210" s="82">
        <v>989</v>
      </c>
      <c r="G210" s="82">
        <v>899</v>
      </c>
      <c r="H210" s="133">
        <v>701</v>
      </c>
      <c r="I210" s="133">
        <v>13</v>
      </c>
      <c r="J210" s="95">
        <f t="shared" si="97"/>
        <v>688</v>
      </c>
      <c r="K210" s="69">
        <v>721</v>
      </c>
      <c r="L210" s="70">
        <f t="shared" si="109"/>
        <v>648.9</v>
      </c>
      <c r="M210" s="70">
        <v>135</v>
      </c>
      <c r="N210" s="71">
        <f t="shared" si="110"/>
        <v>553</v>
      </c>
      <c r="O210" s="16">
        <f t="shared" si="111"/>
        <v>0.1477885652642934</v>
      </c>
      <c r="P210" s="72">
        <v>0</v>
      </c>
      <c r="Q210" s="73" t="str">
        <f t="shared" si="112"/>
        <v/>
      </c>
      <c r="R210" s="73">
        <v>0</v>
      </c>
      <c r="S210" s="74" t="str">
        <f t="shared" si="113"/>
        <v/>
      </c>
      <c r="T210" s="18" t="str">
        <f t="shared" si="114"/>
        <v/>
      </c>
      <c r="U210" s="69">
        <v>0</v>
      </c>
      <c r="V210" s="70" t="str">
        <f t="shared" si="115"/>
        <v/>
      </c>
      <c r="W210" s="70">
        <v>0</v>
      </c>
      <c r="X210" s="71" t="str">
        <f t="shared" si="116"/>
        <v/>
      </c>
      <c r="Y210" s="16" t="str">
        <f t="shared" si="117"/>
        <v/>
      </c>
      <c r="Z210" s="72">
        <v>0</v>
      </c>
      <c r="AA210" s="73" t="str">
        <f t="shared" si="118"/>
        <v/>
      </c>
      <c r="AB210" s="73">
        <v>0</v>
      </c>
      <c r="AC210" s="74" t="str">
        <f t="shared" si="119"/>
        <v/>
      </c>
      <c r="AD210" s="18" t="str">
        <f t="shared" si="120"/>
        <v/>
      </c>
      <c r="AE210" s="69">
        <v>0</v>
      </c>
      <c r="AF210" s="70" t="str">
        <f t="shared" si="121"/>
        <v/>
      </c>
      <c r="AG210" s="70">
        <v>0</v>
      </c>
      <c r="AH210" s="71" t="str">
        <f t="shared" si="122"/>
        <v/>
      </c>
      <c r="AI210" s="16" t="str">
        <f t="shared" si="123"/>
        <v/>
      </c>
      <c r="AJ210" s="72">
        <v>721</v>
      </c>
      <c r="AK210" s="73">
        <f t="shared" si="124"/>
        <v>648.9</v>
      </c>
      <c r="AL210" s="73">
        <v>135</v>
      </c>
      <c r="AM210" s="74">
        <f t="shared" si="125"/>
        <v>553</v>
      </c>
      <c r="AN210" s="18">
        <f t="shared" si="126"/>
        <v>0.1477885652642934</v>
      </c>
      <c r="AO210" s="69">
        <v>721</v>
      </c>
      <c r="AP210" s="70">
        <f t="shared" si="127"/>
        <v>648.9</v>
      </c>
      <c r="AQ210" s="70">
        <v>135</v>
      </c>
      <c r="AR210" s="71">
        <f t="shared" si="128"/>
        <v>553</v>
      </c>
      <c r="AS210" s="16">
        <f t="shared" si="129"/>
        <v>0.1477885652642934</v>
      </c>
      <c r="AT210" s="72">
        <v>721</v>
      </c>
      <c r="AU210" s="73">
        <f t="shared" si="130"/>
        <v>648.9</v>
      </c>
      <c r="AV210" s="73">
        <v>133</v>
      </c>
      <c r="AW210" s="74">
        <f t="shared" si="131"/>
        <v>555</v>
      </c>
      <c r="AX210" s="18">
        <f t="shared" si="132"/>
        <v>0.1447064262598243</v>
      </c>
      <c r="AY210" s="69">
        <v>0</v>
      </c>
      <c r="AZ210" s="70" t="str">
        <f t="shared" si="133"/>
        <v/>
      </c>
      <c r="BA210" s="70">
        <v>0</v>
      </c>
      <c r="BB210" s="71" t="str">
        <f t="shared" si="134"/>
        <v/>
      </c>
      <c r="BC210" s="16" t="str">
        <f t="shared" si="135"/>
        <v/>
      </c>
      <c r="BD210" s="72">
        <v>0</v>
      </c>
      <c r="BE210" s="73" t="str">
        <f t="shared" si="108"/>
        <v/>
      </c>
      <c r="BF210" s="73">
        <v>0</v>
      </c>
      <c r="BG210" s="74" t="str">
        <f t="shared" si="136"/>
        <v/>
      </c>
      <c r="BH210" s="18" t="str">
        <f t="shared" si="137"/>
        <v/>
      </c>
    </row>
    <row r="211" spans="1:60" s="5" customFormat="1" ht="12.75" customHeight="1">
      <c r="A211" s="42" t="s">
        <v>378</v>
      </c>
      <c r="B211" s="36" t="s">
        <v>131</v>
      </c>
      <c r="C211" s="6" t="s">
        <v>532</v>
      </c>
      <c r="D211" s="49">
        <v>0.83</v>
      </c>
      <c r="E211" s="40" t="s">
        <v>474</v>
      </c>
      <c r="F211" s="82">
        <v>1099</v>
      </c>
      <c r="G211" s="82">
        <v>999</v>
      </c>
      <c r="H211" s="133">
        <v>779</v>
      </c>
      <c r="I211" s="133">
        <v>0</v>
      </c>
      <c r="J211" s="95">
        <f t="shared" si="97"/>
        <v>779</v>
      </c>
      <c r="K211" s="69">
        <v>0</v>
      </c>
      <c r="L211" s="70" t="str">
        <f t="shared" si="109"/>
        <v/>
      </c>
      <c r="M211" s="70">
        <v>0</v>
      </c>
      <c r="N211" s="71" t="str">
        <f t="shared" si="110"/>
        <v/>
      </c>
      <c r="O211" s="16" t="str">
        <f t="shared" si="111"/>
        <v/>
      </c>
      <c r="P211" s="72">
        <v>0</v>
      </c>
      <c r="Q211" s="73" t="str">
        <f t="shared" si="112"/>
        <v/>
      </c>
      <c r="R211" s="73">
        <v>0</v>
      </c>
      <c r="S211" s="74" t="str">
        <f t="shared" si="113"/>
        <v/>
      </c>
      <c r="T211" s="18" t="str">
        <f t="shared" si="114"/>
        <v/>
      </c>
      <c r="U211" s="69">
        <v>0</v>
      </c>
      <c r="V211" s="70" t="str">
        <f t="shared" si="115"/>
        <v/>
      </c>
      <c r="W211" s="70">
        <v>0</v>
      </c>
      <c r="X211" s="71" t="str">
        <f t="shared" si="116"/>
        <v/>
      </c>
      <c r="Y211" s="16" t="str">
        <f t="shared" si="117"/>
        <v/>
      </c>
      <c r="Z211" s="72">
        <v>0</v>
      </c>
      <c r="AA211" s="73" t="str">
        <f t="shared" si="118"/>
        <v/>
      </c>
      <c r="AB211" s="73">
        <v>0</v>
      </c>
      <c r="AC211" s="74" t="str">
        <f t="shared" si="119"/>
        <v/>
      </c>
      <c r="AD211" s="18" t="str">
        <f t="shared" si="120"/>
        <v/>
      </c>
      <c r="AE211" s="69">
        <v>0</v>
      </c>
      <c r="AF211" s="70" t="str">
        <f t="shared" si="121"/>
        <v/>
      </c>
      <c r="AG211" s="70">
        <v>0</v>
      </c>
      <c r="AH211" s="71" t="str">
        <f t="shared" si="122"/>
        <v/>
      </c>
      <c r="AI211" s="16" t="str">
        <f t="shared" si="123"/>
        <v/>
      </c>
      <c r="AJ211" s="72">
        <v>0</v>
      </c>
      <c r="AK211" s="73" t="str">
        <f t="shared" si="124"/>
        <v/>
      </c>
      <c r="AL211" s="73">
        <v>0</v>
      </c>
      <c r="AM211" s="74" t="str">
        <f t="shared" si="125"/>
        <v/>
      </c>
      <c r="AN211" s="18" t="str">
        <f t="shared" si="126"/>
        <v/>
      </c>
      <c r="AO211" s="69">
        <v>0</v>
      </c>
      <c r="AP211" s="70" t="str">
        <f t="shared" si="127"/>
        <v/>
      </c>
      <c r="AQ211" s="70">
        <v>0</v>
      </c>
      <c r="AR211" s="71" t="str">
        <f t="shared" si="128"/>
        <v/>
      </c>
      <c r="AS211" s="16" t="str">
        <f t="shared" si="129"/>
        <v/>
      </c>
      <c r="AT211" s="72">
        <v>0</v>
      </c>
      <c r="AU211" s="73" t="str">
        <f t="shared" si="130"/>
        <v/>
      </c>
      <c r="AV211" s="73">
        <v>0</v>
      </c>
      <c r="AW211" s="74" t="str">
        <f t="shared" si="131"/>
        <v/>
      </c>
      <c r="AX211" s="18" t="str">
        <f t="shared" si="132"/>
        <v/>
      </c>
      <c r="AY211" s="69">
        <v>0</v>
      </c>
      <c r="AZ211" s="70" t="str">
        <f t="shared" si="133"/>
        <v/>
      </c>
      <c r="BA211" s="70">
        <v>0</v>
      </c>
      <c r="BB211" s="71" t="str">
        <f t="shared" si="134"/>
        <v/>
      </c>
      <c r="BC211" s="16" t="str">
        <f t="shared" si="135"/>
        <v/>
      </c>
      <c r="BD211" s="72">
        <v>888</v>
      </c>
      <c r="BE211" s="73">
        <f t="shared" si="108"/>
        <v>799.2</v>
      </c>
      <c r="BF211" s="73">
        <v>85</v>
      </c>
      <c r="BG211" s="74">
        <f t="shared" si="136"/>
        <v>694</v>
      </c>
      <c r="BH211" s="18">
        <f t="shared" si="137"/>
        <v>0.13163163163163169</v>
      </c>
    </row>
    <row r="212" spans="1:60" s="5" customFormat="1" ht="12.75" customHeight="1">
      <c r="A212" s="42" t="s">
        <v>274</v>
      </c>
      <c r="B212" s="36" t="s">
        <v>131</v>
      </c>
      <c r="C212" s="201" t="s">
        <v>339</v>
      </c>
      <c r="D212" s="49">
        <v>0.83</v>
      </c>
      <c r="E212" s="40" t="s">
        <v>476</v>
      </c>
      <c r="F212" s="82">
        <v>1319</v>
      </c>
      <c r="G212" s="82">
        <v>1199</v>
      </c>
      <c r="H212" s="133">
        <v>946</v>
      </c>
      <c r="I212" s="133">
        <v>34</v>
      </c>
      <c r="J212" s="95">
        <f t="shared" si="97"/>
        <v>912</v>
      </c>
      <c r="K212" s="69">
        <v>943</v>
      </c>
      <c r="L212" s="70">
        <f t="shared" si="109"/>
        <v>848.7</v>
      </c>
      <c r="M212" s="70">
        <v>193</v>
      </c>
      <c r="N212" s="71">
        <f t="shared" si="110"/>
        <v>719</v>
      </c>
      <c r="O212" s="16">
        <f t="shared" si="111"/>
        <v>0.15282196300223877</v>
      </c>
      <c r="P212" s="72">
        <v>0</v>
      </c>
      <c r="Q212" s="73" t="str">
        <f t="shared" si="112"/>
        <v/>
      </c>
      <c r="R212" s="73">
        <v>0</v>
      </c>
      <c r="S212" s="74" t="str">
        <f t="shared" si="113"/>
        <v/>
      </c>
      <c r="T212" s="18" t="str">
        <f t="shared" si="114"/>
        <v/>
      </c>
      <c r="U212" s="69">
        <v>832</v>
      </c>
      <c r="V212" s="70">
        <f t="shared" si="115"/>
        <v>748.80000000000007</v>
      </c>
      <c r="W212" s="70">
        <v>278</v>
      </c>
      <c r="X212" s="71">
        <f t="shared" si="116"/>
        <v>634</v>
      </c>
      <c r="Y212" s="16">
        <f t="shared" si="117"/>
        <v>0.15331196581196588</v>
      </c>
      <c r="Z212" s="72">
        <v>0</v>
      </c>
      <c r="AA212" s="73" t="str">
        <f t="shared" si="118"/>
        <v/>
      </c>
      <c r="AB212" s="73">
        <v>0</v>
      </c>
      <c r="AC212" s="74" t="str">
        <f t="shared" si="119"/>
        <v/>
      </c>
      <c r="AD212" s="18" t="str">
        <f t="shared" si="120"/>
        <v/>
      </c>
      <c r="AE212" s="69">
        <v>0</v>
      </c>
      <c r="AF212" s="70" t="str">
        <f t="shared" si="121"/>
        <v/>
      </c>
      <c r="AG212" s="70">
        <v>0</v>
      </c>
      <c r="AH212" s="71" t="str">
        <f t="shared" si="122"/>
        <v/>
      </c>
      <c r="AI212" s="16" t="str">
        <f t="shared" si="123"/>
        <v/>
      </c>
      <c r="AJ212" s="72">
        <v>999</v>
      </c>
      <c r="AK212" s="73">
        <f t="shared" si="124"/>
        <v>899.1</v>
      </c>
      <c r="AL212" s="73">
        <v>151</v>
      </c>
      <c r="AM212" s="74">
        <f t="shared" si="125"/>
        <v>761</v>
      </c>
      <c r="AN212" s="18">
        <f t="shared" si="126"/>
        <v>0.1535980424869314</v>
      </c>
      <c r="AO212" s="69">
        <v>0</v>
      </c>
      <c r="AP212" s="70" t="str">
        <f t="shared" si="127"/>
        <v/>
      </c>
      <c r="AQ212" s="70">
        <v>0</v>
      </c>
      <c r="AR212" s="71" t="str">
        <f t="shared" si="128"/>
        <v/>
      </c>
      <c r="AS212" s="16" t="str">
        <f t="shared" si="129"/>
        <v/>
      </c>
      <c r="AT212" s="72">
        <v>943</v>
      </c>
      <c r="AU212" s="73">
        <f t="shared" si="130"/>
        <v>848.7</v>
      </c>
      <c r="AV212" s="73">
        <v>193</v>
      </c>
      <c r="AW212" s="74">
        <f t="shared" si="131"/>
        <v>719</v>
      </c>
      <c r="AX212" s="18">
        <f t="shared" si="132"/>
        <v>0.15282196300223877</v>
      </c>
      <c r="AY212" s="69">
        <v>0</v>
      </c>
      <c r="AZ212" s="70" t="str">
        <f t="shared" si="133"/>
        <v/>
      </c>
      <c r="BA212" s="70">
        <v>0</v>
      </c>
      <c r="BB212" s="71" t="str">
        <f t="shared" si="134"/>
        <v/>
      </c>
      <c r="BC212" s="16" t="str">
        <f t="shared" si="135"/>
        <v/>
      </c>
      <c r="BD212" s="72">
        <v>0</v>
      </c>
      <c r="BE212" s="73" t="str">
        <f t="shared" si="108"/>
        <v/>
      </c>
      <c r="BF212" s="73">
        <v>0</v>
      </c>
      <c r="BG212" s="74" t="str">
        <f t="shared" si="136"/>
        <v/>
      </c>
      <c r="BH212" s="18" t="str">
        <f t="shared" si="137"/>
        <v/>
      </c>
    </row>
    <row r="213" spans="1:60" s="5" customFormat="1" ht="12.75" customHeight="1">
      <c r="A213" s="42" t="s">
        <v>381</v>
      </c>
      <c r="B213" s="36" t="s">
        <v>131</v>
      </c>
      <c r="C213" s="6" t="s">
        <v>532</v>
      </c>
      <c r="D213" s="49">
        <v>0.83</v>
      </c>
      <c r="E213" s="40" t="s">
        <v>477</v>
      </c>
      <c r="F213" s="82">
        <v>1429</v>
      </c>
      <c r="G213" s="82">
        <v>1299</v>
      </c>
      <c r="H213" s="133">
        <v>1025</v>
      </c>
      <c r="I213" s="133">
        <v>34</v>
      </c>
      <c r="J213" s="95">
        <f t="shared" si="97"/>
        <v>991</v>
      </c>
      <c r="K213" s="69">
        <v>0</v>
      </c>
      <c r="L213" s="70" t="str">
        <f t="shared" si="109"/>
        <v/>
      </c>
      <c r="M213" s="70">
        <v>0</v>
      </c>
      <c r="N213" s="71" t="str">
        <f t="shared" si="110"/>
        <v/>
      </c>
      <c r="O213" s="16" t="str">
        <f t="shared" si="111"/>
        <v/>
      </c>
      <c r="P213" s="72">
        <v>0</v>
      </c>
      <c r="Q213" s="73" t="str">
        <f t="shared" si="112"/>
        <v/>
      </c>
      <c r="R213" s="73">
        <v>0</v>
      </c>
      <c r="S213" s="74" t="str">
        <f t="shared" si="113"/>
        <v/>
      </c>
      <c r="T213" s="18" t="str">
        <f t="shared" si="114"/>
        <v/>
      </c>
      <c r="U213" s="69">
        <v>0</v>
      </c>
      <c r="V213" s="70" t="str">
        <f t="shared" si="115"/>
        <v/>
      </c>
      <c r="W213" s="70">
        <v>0</v>
      </c>
      <c r="X213" s="71" t="str">
        <f t="shared" si="116"/>
        <v/>
      </c>
      <c r="Y213" s="16" t="str">
        <f t="shared" si="117"/>
        <v/>
      </c>
      <c r="Z213" s="72">
        <v>0</v>
      </c>
      <c r="AA213" s="73" t="str">
        <f t="shared" si="118"/>
        <v/>
      </c>
      <c r="AB213" s="73">
        <v>0</v>
      </c>
      <c r="AC213" s="74" t="str">
        <f t="shared" si="119"/>
        <v/>
      </c>
      <c r="AD213" s="18" t="str">
        <f t="shared" si="120"/>
        <v/>
      </c>
      <c r="AE213" s="69">
        <v>0</v>
      </c>
      <c r="AF213" s="70" t="str">
        <f t="shared" si="121"/>
        <v/>
      </c>
      <c r="AG213" s="70">
        <v>0</v>
      </c>
      <c r="AH213" s="71" t="str">
        <f t="shared" si="122"/>
        <v/>
      </c>
      <c r="AI213" s="16" t="str">
        <f t="shared" si="123"/>
        <v/>
      </c>
      <c r="AJ213" s="72">
        <v>0</v>
      </c>
      <c r="AK213" s="73" t="str">
        <f t="shared" si="124"/>
        <v/>
      </c>
      <c r="AL213" s="73">
        <v>0</v>
      </c>
      <c r="AM213" s="74" t="str">
        <f t="shared" si="125"/>
        <v/>
      </c>
      <c r="AN213" s="18" t="str">
        <f t="shared" si="126"/>
        <v/>
      </c>
      <c r="AO213" s="69">
        <v>0</v>
      </c>
      <c r="AP213" s="70" t="str">
        <f t="shared" si="127"/>
        <v/>
      </c>
      <c r="AQ213" s="70">
        <v>0</v>
      </c>
      <c r="AR213" s="71" t="str">
        <f t="shared" si="128"/>
        <v/>
      </c>
      <c r="AS213" s="16" t="str">
        <f t="shared" si="129"/>
        <v/>
      </c>
      <c r="AT213" s="72">
        <v>0</v>
      </c>
      <c r="AU213" s="73" t="str">
        <f t="shared" si="130"/>
        <v/>
      </c>
      <c r="AV213" s="73">
        <v>0</v>
      </c>
      <c r="AW213" s="74" t="str">
        <f t="shared" si="131"/>
        <v/>
      </c>
      <c r="AX213" s="18" t="str">
        <f t="shared" si="132"/>
        <v/>
      </c>
      <c r="AY213" s="69">
        <v>1110</v>
      </c>
      <c r="AZ213" s="70">
        <f t="shared" si="133"/>
        <v>999</v>
      </c>
      <c r="BA213" s="70">
        <v>143</v>
      </c>
      <c r="BB213" s="71">
        <f t="shared" si="134"/>
        <v>848</v>
      </c>
      <c r="BC213" s="16">
        <f t="shared" si="135"/>
        <v>0.15115115115115116</v>
      </c>
      <c r="BD213" s="72">
        <v>1110</v>
      </c>
      <c r="BE213" s="73">
        <f t="shared" si="108"/>
        <v>999</v>
      </c>
      <c r="BF213" s="73">
        <v>143</v>
      </c>
      <c r="BG213" s="74">
        <f t="shared" si="136"/>
        <v>848</v>
      </c>
      <c r="BH213" s="18">
        <f t="shared" si="137"/>
        <v>0.15115115115115116</v>
      </c>
    </row>
    <row r="214" spans="1:60" s="5" customFormat="1" ht="12.75" customHeight="1">
      <c r="A214" s="42" t="s">
        <v>275</v>
      </c>
      <c r="B214" s="36" t="s">
        <v>131</v>
      </c>
      <c r="C214" s="201" t="s">
        <v>339</v>
      </c>
      <c r="D214" s="49">
        <v>0.83</v>
      </c>
      <c r="E214" s="40" t="s">
        <v>476</v>
      </c>
      <c r="F214" s="82">
        <v>1374</v>
      </c>
      <c r="G214" s="82">
        <v>1249</v>
      </c>
      <c r="H214" s="133">
        <v>986</v>
      </c>
      <c r="I214" s="133">
        <v>36</v>
      </c>
      <c r="J214" s="95">
        <f t="shared" si="97"/>
        <v>950</v>
      </c>
      <c r="K214" s="69">
        <v>943</v>
      </c>
      <c r="L214" s="70">
        <f t="shared" si="109"/>
        <v>848.7</v>
      </c>
      <c r="M214" s="70">
        <v>231</v>
      </c>
      <c r="N214" s="71">
        <f t="shared" si="110"/>
        <v>719</v>
      </c>
      <c r="O214" s="16">
        <f t="shared" si="111"/>
        <v>0.15282196300223877</v>
      </c>
      <c r="P214" s="72">
        <v>0</v>
      </c>
      <c r="Q214" s="73" t="str">
        <f t="shared" si="112"/>
        <v/>
      </c>
      <c r="R214" s="73">
        <v>0</v>
      </c>
      <c r="S214" s="74" t="str">
        <f t="shared" si="113"/>
        <v/>
      </c>
      <c r="T214" s="18" t="str">
        <f t="shared" si="114"/>
        <v/>
      </c>
      <c r="U214" s="69">
        <v>832</v>
      </c>
      <c r="V214" s="70">
        <f t="shared" si="115"/>
        <v>748.80000000000007</v>
      </c>
      <c r="W214" s="70">
        <v>316</v>
      </c>
      <c r="X214" s="71">
        <f t="shared" si="116"/>
        <v>634</v>
      </c>
      <c r="Y214" s="16">
        <f t="shared" si="117"/>
        <v>0.15331196581196588</v>
      </c>
      <c r="Z214" s="72">
        <v>0</v>
      </c>
      <c r="AA214" s="73" t="str">
        <f t="shared" si="118"/>
        <v/>
      </c>
      <c r="AB214" s="73">
        <v>0</v>
      </c>
      <c r="AC214" s="74" t="str">
        <f t="shared" si="119"/>
        <v/>
      </c>
      <c r="AD214" s="18" t="str">
        <f t="shared" si="120"/>
        <v/>
      </c>
      <c r="AE214" s="69">
        <v>0</v>
      </c>
      <c r="AF214" s="70" t="str">
        <f t="shared" si="121"/>
        <v/>
      </c>
      <c r="AG214" s="70">
        <v>0</v>
      </c>
      <c r="AH214" s="71" t="str">
        <f t="shared" si="122"/>
        <v/>
      </c>
      <c r="AI214" s="16" t="str">
        <f t="shared" si="123"/>
        <v/>
      </c>
      <c r="AJ214" s="72">
        <v>943</v>
      </c>
      <c r="AK214" s="73">
        <f t="shared" si="124"/>
        <v>848.7</v>
      </c>
      <c r="AL214" s="73">
        <v>231</v>
      </c>
      <c r="AM214" s="74">
        <f t="shared" si="125"/>
        <v>719</v>
      </c>
      <c r="AN214" s="18">
        <f t="shared" si="126"/>
        <v>0.15282196300223877</v>
      </c>
      <c r="AO214" s="69">
        <v>0</v>
      </c>
      <c r="AP214" s="70" t="str">
        <f t="shared" si="127"/>
        <v/>
      </c>
      <c r="AQ214" s="70">
        <v>0</v>
      </c>
      <c r="AR214" s="71" t="str">
        <f t="shared" si="128"/>
        <v/>
      </c>
      <c r="AS214" s="16" t="str">
        <f t="shared" si="129"/>
        <v/>
      </c>
      <c r="AT214" s="72">
        <v>943</v>
      </c>
      <c r="AU214" s="73">
        <f t="shared" si="130"/>
        <v>848.7</v>
      </c>
      <c r="AV214" s="73">
        <v>231</v>
      </c>
      <c r="AW214" s="74">
        <f t="shared" si="131"/>
        <v>719</v>
      </c>
      <c r="AX214" s="18">
        <f t="shared" si="132"/>
        <v>0.15282196300223877</v>
      </c>
      <c r="AY214" s="69">
        <v>0</v>
      </c>
      <c r="AZ214" s="70" t="str">
        <f t="shared" si="133"/>
        <v/>
      </c>
      <c r="BA214" s="70">
        <v>0</v>
      </c>
      <c r="BB214" s="71" t="str">
        <f t="shared" si="134"/>
        <v/>
      </c>
      <c r="BC214" s="16" t="str">
        <f t="shared" si="135"/>
        <v/>
      </c>
      <c r="BD214" s="72">
        <v>0</v>
      </c>
      <c r="BE214" s="73" t="str">
        <f t="shared" si="108"/>
        <v/>
      </c>
      <c r="BF214" s="73">
        <v>0</v>
      </c>
      <c r="BG214" s="74" t="str">
        <f t="shared" si="136"/>
        <v/>
      </c>
      <c r="BH214" s="18" t="str">
        <f t="shared" si="137"/>
        <v/>
      </c>
    </row>
    <row r="215" spans="1:60" s="5" customFormat="1" ht="12.75" customHeight="1">
      <c r="A215" s="42" t="s">
        <v>276</v>
      </c>
      <c r="B215" s="36" t="s">
        <v>131</v>
      </c>
      <c r="C215" s="201" t="s">
        <v>339</v>
      </c>
      <c r="D215" s="49">
        <v>0.83</v>
      </c>
      <c r="E215" s="40" t="s">
        <v>476</v>
      </c>
      <c r="F215" s="82">
        <v>1209</v>
      </c>
      <c r="G215" s="82">
        <v>1099</v>
      </c>
      <c r="H215" s="133">
        <v>867</v>
      </c>
      <c r="I215" s="133">
        <v>31</v>
      </c>
      <c r="J215" s="95">
        <f t="shared" si="97"/>
        <v>836</v>
      </c>
      <c r="K215" s="69">
        <v>888</v>
      </c>
      <c r="L215" s="70">
        <f t="shared" si="109"/>
        <v>799.2</v>
      </c>
      <c r="M215" s="70">
        <v>159</v>
      </c>
      <c r="N215" s="71">
        <f t="shared" si="110"/>
        <v>677</v>
      </c>
      <c r="O215" s="16">
        <f t="shared" si="111"/>
        <v>0.15290290290290295</v>
      </c>
      <c r="P215" s="72">
        <v>0</v>
      </c>
      <c r="Q215" s="73" t="str">
        <f t="shared" si="112"/>
        <v/>
      </c>
      <c r="R215" s="73">
        <v>0</v>
      </c>
      <c r="S215" s="74" t="str">
        <f t="shared" si="113"/>
        <v/>
      </c>
      <c r="T215" s="18" t="str">
        <f t="shared" si="114"/>
        <v/>
      </c>
      <c r="U215" s="69">
        <v>777</v>
      </c>
      <c r="V215" s="70">
        <f t="shared" si="115"/>
        <v>699.30000000000007</v>
      </c>
      <c r="W215" s="70">
        <v>244</v>
      </c>
      <c r="X215" s="71">
        <f t="shared" si="116"/>
        <v>592</v>
      </c>
      <c r="Y215" s="16">
        <f t="shared" si="117"/>
        <v>0.15343915343915351</v>
      </c>
      <c r="Z215" s="72">
        <v>0</v>
      </c>
      <c r="AA215" s="73" t="str">
        <f t="shared" si="118"/>
        <v/>
      </c>
      <c r="AB215" s="73">
        <v>0</v>
      </c>
      <c r="AC215" s="74" t="str">
        <f t="shared" si="119"/>
        <v/>
      </c>
      <c r="AD215" s="18" t="str">
        <f t="shared" si="120"/>
        <v/>
      </c>
      <c r="AE215" s="69">
        <v>0</v>
      </c>
      <c r="AF215" s="70" t="str">
        <f t="shared" si="121"/>
        <v/>
      </c>
      <c r="AG215" s="70">
        <v>0</v>
      </c>
      <c r="AH215" s="71" t="str">
        <f t="shared" si="122"/>
        <v/>
      </c>
      <c r="AI215" s="16" t="str">
        <f t="shared" si="123"/>
        <v/>
      </c>
      <c r="AJ215" s="72">
        <v>888</v>
      </c>
      <c r="AK215" s="73">
        <f t="shared" si="124"/>
        <v>799.2</v>
      </c>
      <c r="AL215" s="73">
        <v>159</v>
      </c>
      <c r="AM215" s="74">
        <f t="shared" si="125"/>
        <v>677</v>
      </c>
      <c r="AN215" s="18">
        <f t="shared" si="126"/>
        <v>0.15290290290290295</v>
      </c>
      <c r="AO215" s="69">
        <v>0</v>
      </c>
      <c r="AP215" s="70" t="str">
        <f t="shared" si="127"/>
        <v/>
      </c>
      <c r="AQ215" s="70">
        <v>0</v>
      </c>
      <c r="AR215" s="71" t="str">
        <f t="shared" si="128"/>
        <v/>
      </c>
      <c r="AS215" s="16" t="str">
        <f t="shared" si="129"/>
        <v/>
      </c>
      <c r="AT215" s="72">
        <v>888</v>
      </c>
      <c r="AU215" s="73">
        <f t="shared" si="130"/>
        <v>799.2</v>
      </c>
      <c r="AV215" s="73">
        <v>159</v>
      </c>
      <c r="AW215" s="74">
        <f t="shared" si="131"/>
        <v>677</v>
      </c>
      <c r="AX215" s="18">
        <f t="shared" si="132"/>
        <v>0.15290290290290295</v>
      </c>
      <c r="AY215" s="69">
        <v>0</v>
      </c>
      <c r="AZ215" s="70" t="str">
        <f t="shared" si="133"/>
        <v/>
      </c>
      <c r="BA215" s="70">
        <v>0</v>
      </c>
      <c r="BB215" s="71" t="str">
        <f t="shared" si="134"/>
        <v/>
      </c>
      <c r="BC215" s="16" t="str">
        <f t="shared" si="135"/>
        <v/>
      </c>
      <c r="BD215" s="72">
        <v>0</v>
      </c>
      <c r="BE215" s="73" t="str">
        <f t="shared" si="108"/>
        <v/>
      </c>
      <c r="BF215" s="73">
        <v>0</v>
      </c>
      <c r="BG215" s="74" t="str">
        <f t="shared" si="136"/>
        <v/>
      </c>
      <c r="BH215" s="18" t="str">
        <f t="shared" si="137"/>
        <v/>
      </c>
    </row>
    <row r="216" spans="1:60" s="5" customFormat="1" ht="12.75" customHeight="1">
      <c r="A216" s="42" t="s">
        <v>380</v>
      </c>
      <c r="B216" s="36" t="s">
        <v>131</v>
      </c>
      <c r="C216" s="6" t="s">
        <v>532</v>
      </c>
      <c r="D216" s="49">
        <v>0.83</v>
      </c>
      <c r="E216" s="40" t="s">
        <v>477</v>
      </c>
      <c r="F216" s="82">
        <v>1319</v>
      </c>
      <c r="G216" s="82">
        <v>1199</v>
      </c>
      <c r="H216" s="133">
        <v>946</v>
      </c>
      <c r="I216" s="133">
        <v>31</v>
      </c>
      <c r="J216" s="95">
        <f t="shared" si="97"/>
        <v>915</v>
      </c>
      <c r="K216" s="69">
        <v>0</v>
      </c>
      <c r="L216" s="70" t="str">
        <f t="shared" si="109"/>
        <v/>
      </c>
      <c r="M216" s="70">
        <v>0</v>
      </c>
      <c r="N216" s="71" t="str">
        <f t="shared" si="110"/>
        <v/>
      </c>
      <c r="O216" s="16" t="str">
        <f t="shared" si="111"/>
        <v/>
      </c>
      <c r="P216" s="72">
        <v>0</v>
      </c>
      <c r="Q216" s="73" t="str">
        <f t="shared" si="112"/>
        <v/>
      </c>
      <c r="R216" s="73">
        <v>0</v>
      </c>
      <c r="S216" s="74" t="str">
        <f t="shared" si="113"/>
        <v/>
      </c>
      <c r="T216" s="18" t="str">
        <f t="shared" si="114"/>
        <v/>
      </c>
      <c r="U216" s="69">
        <v>0</v>
      </c>
      <c r="V216" s="70" t="str">
        <f t="shared" si="115"/>
        <v/>
      </c>
      <c r="W216" s="70">
        <v>0</v>
      </c>
      <c r="X216" s="71" t="str">
        <f t="shared" si="116"/>
        <v/>
      </c>
      <c r="Y216" s="16" t="str">
        <f t="shared" si="117"/>
        <v/>
      </c>
      <c r="Z216" s="72">
        <v>0</v>
      </c>
      <c r="AA216" s="73" t="str">
        <f t="shared" si="118"/>
        <v/>
      </c>
      <c r="AB216" s="73">
        <v>0</v>
      </c>
      <c r="AC216" s="74" t="str">
        <f t="shared" si="119"/>
        <v/>
      </c>
      <c r="AD216" s="18" t="str">
        <f t="shared" si="120"/>
        <v/>
      </c>
      <c r="AE216" s="69">
        <v>0</v>
      </c>
      <c r="AF216" s="70" t="str">
        <f t="shared" si="121"/>
        <v/>
      </c>
      <c r="AG216" s="70">
        <v>0</v>
      </c>
      <c r="AH216" s="71" t="str">
        <f t="shared" si="122"/>
        <v/>
      </c>
      <c r="AI216" s="16" t="str">
        <f t="shared" si="123"/>
        <v/>
      </c>
      <c r="AJ216" s="72">
        <v>0</v>
      </c>
      <c r="AK216" s="73" t="str">
        <f t="shared" si="124"/>
        <v/>
      </c>
      <c r="AL216" s="73">
        <v>0</v>
      </c>
      <c r="AM216" s="74" t="str">
        <f t="shared" si="125"/>
        <v/>
      </c>
      <c r="AN216" s="18" t="str">
        <f t="shared" si="126"/>
        <v/>
      </c>
      <c r="AO216" s="69">
        <v>0</v>
      </c>
      <c r="AP216" s="70" t="str">
        <f t="shared" si="127"/>
        <v/>
      </c>
      <c r="AQ216" s="70">
        <v>0</v>
      </c>
      <c r="AR216" s="71" t="str">
        <f t="shared" si="128"/>
        <v/>
      </c>
      <c r="AS216" s="16" t="str">
        <f t="shared" si="129"/>
        <v/>
      </c>
      <c r="AT216" s="72">
        <v>0</v>
      </c>
      <c r="AU216" s="73" t="str">
        <f t="shared" si="130"/>
        <v/>
      </c>
      <c r="AV216" s="73">
        <v>0</v>
      </c>
      <c r="AW216" s="74" t="str">
        <f t="shared" si="131"/>
        <v/>
      </c>
      <c r="AX216" s="18" t="str">
        <f t="shared" si="132"/>
        <v/>
      </c>
      <c r="AY216" s="69">
        <v>999</v>
      </c>
      <c r="AZ216" s="70">
        <f t="shared" si="133"/>
        <v>899.1</v>
      </c>
      <c r="BA216" s="70">
        <v>151</v>
      </c>
      <c r="BB216" s="71">
        <f t="shared" si="134"/>
        <v>764</v>
      </c>
      <c r="BC216" s="16">
        <f t="shared" si="135"/>
        <v>0.15026137248359472</v>
      </c>
      <c r="BD216" s="72">
        <v>999</v>
      </c>
      <c r="BE216" s="73">
        <f t="shared" si="108"/>
        <v>899.1</v>
      </c>
      <c r="BF216" s="73">
        <v>151</v>
      </c>
      <c r="BG216" s="74">
        <f t="shared" si="136"/>
        <v>764</v>
      </c>
      <c r="BH216" s="18">
        <f t="shared" si="137"/>
        <v>0.15026137248359472</v>
      </c>
    </row>
    <row r="217" spans="1:60" s="5" customFormat="1" ht="12.75" customHeight="1">
      <c r="A217" s="42" t="s">
        <v>51</v>
      </c>
      <c r="B217" s="36" t="s">
        <v>131</v>
      </c>
      <c r="C217" s="201" t="s">
        <v>387</v>
      </c>
      <c r="D217" s="49">
        <v>1.19</v>
      </c>
      <c r="E217" s="40" t="s">
        <v>162</v>
      </c>
      <c r="F217" s="82">
        <v>1429</v>
      </c>
      <c r="G217" s="82">
        <v>1299</v>
      </c>
      <c r="H217" s="133">
        <v>1024</v>
      </c>
      <c r="I217" s="133">
        <v>31</v>
      </c>
      <c r="J217" s="95">
        <f t="shared" si="97"/>
        <v>993</v>
      </c>
      <c r="K217" s="69">
        <v>0</v>
      </c>
      <c r="L217" s="70" t="str">
        <f t="shared" si="109"/>
        <v/>
      </c>
      <c r="M217" s="70">
        <v>0</v>
      </c>
      <c r="N217" s="71" t="str">
        <f t="shared" si="110"/>
        <v/>
      </c>
      <c r="O217" s="16" t="str">
        <f t="shared" si="111"/>
        <v/>
      </c>
      <c r="P217" s="72">
        <v>0</v>
      </c>
      <c r="Q217" s="73" t="str">
        <f t="shared" si="112"/>
        <v/>
      </c>
      <c r="R217" s="73">
        <v>0</v>
      </c>
      <c r="S217" s="74" t="str">
        <f t="shared" si="113"/>
        <v/>
      </c>
      <c r="T217" s="18" t="str">
        <f t="shared" si="114"/>
        <v/>
      </c>
      <c r="U217" s="69">
        <v>0</v>
      </c>
      <c r="V217" s="70" t="str">
        <f t="shared" si="115"/>
        <v/>
      </c>
      <c r="W217" s="70">
        <v>0</v>
      </c>
      <c r="X217" s="71" t="str">
        <f t="shared" si="116"/>
        <v/>
      </c>
      <c r="Y217" s="16" t="str">
        <f t="shared" si="117"/>
        <v/>
      </c>
      <c r="Z217" s="72">
        <v>0</v>
      </c>
      <c r="AA217" s="73" t="str">
        <f t="shared" si="118"/>
        <v/>
      </c>
      <c r="AB217" s="73">
        <v>0</v>
      </c>
      <c r="AC217" s="74" t="str">
        <f t="shared" si="119"/>
        <v/>
      </c>
      <c r="AD217" s="18" t="str">
        <f t="shared" si="120"/>
        <v/>
      </c>
      <c r="AE217" s="69">
        <v>0</v>
      </c>
      <c r="AF217" s="70" t="str">
        <f t="shared" si="121"/>
        <v/>
      </c>
      <c r="AG217" s="70">
        <v>0</v>
      </c>
      <c r="AH217" s="71" t="str">
        <f t="shared" si="122"/>
        <v/>
      </c>
      <c r="AI217" s="16" t="str">
        <f t="shared" si="123"/>
        <v/>
      </c>
      <c r="AJ217" s="72">
        <v>0</v>
      </c>
      <c r="AK217" s="73" t="str">
        <f t="shared" si="124"/>
        <v/>
      </c>
      <c r="AL217" s="73">
        <v>0</v>
      </c>
      <c r="AM217" s="74" t="str">
        <f t="shared" si="125"/>
        <v/>
      </c>
      <c r="AN217" s="18" t="str">
        <f t="shared" si="126"/>
        <v/>
      </c>
      <c r="AO217" s="69">
        <v>0</v>
      </c>
      <c r="AP217" s="70" t="str">
        <f t="shared" si="127"/>
        <v/>
      </c>
      <c r="AQ217" s="70">
        <v>0</v>
      </c>
      <c r="AR217" s="71" t="str">
        <f t="shared" si="128"/>
        <v/>
      </c>
      <c r="AS217" s="16" t="str">
        <f t="shared" si="129"/>
        <v/>
      </c>
      <c r="AT217" s="72">
        <v>0</v>
      </c>
      <c r="AU217" s="73" t="str">
        <f t="shared" si="130"/>
        <v/>
      </c>
      <c r="AV217" s="73">
        <v>0</v>
      </c>
      <c r="AW217" s="74" t="str">
        <f t="shared" si="131"/>
        <v/>
      </c>
      <c r="AX217" s="18" t="str">
        <f t="shared" si="132"/>
        <v/>
      </c>
      <c r="AY217" s="69">
        <v>0</v>
      </c>
      <c r="AZ217" s="70" t="str">
        <f t="shared" si="133"/>
        <v/>
      </c>
      <c r="BA217" s="70">
        <v>0</v>
      </c>
      <c r="BB217" s="71" t="str">
        <f t="shared" si="134"/>
        <v/>
      </c>
      <c r="BC217" s="16" t="str">
        <f t="shared" si="135"/>
        <v/>
      </c>
      <c r="BD217" s="72">
        <v>0</v>
      </c>
      <c r="BE217" s="73" t="str">
        <f t="shared" si="108"/>
        <v/>
      </c>
      <c r="BF217" s="73">
        <v>0</v>
      </c>
      <c r="BG217" s="74" t="str">
        <f t="shared" si="136"/>
        <v/>
      </c>
      <c r="BH217" s="18" t="str">
        <f t="shared" si="137"/>
        <v/>
      </c>
    </row>
    <row r="218" spans="1:60" s="5" customFormat="1" ht="12.75" customHeight="1" thickBot="1">
      <c r="A218" s="43" t="s">
        <v>52</v>
      </c>
      <c r="B218" s="38" t="s">
        <v>131</v>
      </c>
      <c r="C218" s="200" t="s">
        <v>387</v>
      </c>
      <c r="D218" s="50">
        <v>1.19</v>
      </c>
      <c r="E218" s="2" t="s">
        <v>163</v>
      </c>
      <c r="F218" s="83">
        <v>1649</v>
      </c>
      <c r="G218" s="83">
        <v>1499</v>
      </c>
      <c r="H218" s="134">
        <v>1149</v>
      </c>
      <c r="I218" s="134">
        <v>3</v>
      </c>
      <c r="J218" s="97">
        <f t="shared" si="97"/>
        <v>1146</v>
      </c>
      <c r="K218" s="76">
        <v>0</v>
      </c>
      <c r="L218" s="77" t="str">
        <f>IFERROR(IF(K218&gt;1,K218*0.9,""),"")</f>
        <v/>
      </c>
      <c r="M218" s="77">
        <v>0</v>
      </c>
      <c r="N218" s="78" t="str">
        <f t="shared" si="110"/>
        <v/>
      </c>
      <c r="O218" s="17" t="str">
        <f t="shared" si="111"/>
        <v/>
      </c>
      <c r="P218" s="79">
        <v>0</v>
      </c>
      <c r="Q218" s="80" t="str">
        <f>IFERROR(IF(P218&gt;1,P218*0.9,""),"")</f>
        <v/>
      </c>
      <c r="R218" s="80">
        <v>0</v>
      </c>
      <c r="S218" s="81" t="str">
        <f t="shared" si="113"/>
        <v/>
      </c>
      <c r="T218" s="19" t="str">
        <f t="shared" si="114"/>
        <v/>
      </c>
      <c r="U218" s="76">
        <v>0</v>
      </c>
      <c r="V218" s="77" t="str">
        <f>IFERROR(IF(U218&gt;1,U218*0.9,""),"")</f>
        <v/>
      </c>
      <c r="W218" s="77">
        <v>0</v>
      </c>
      <c r="X218" s="78" t="str">
        <f t="shared" si="116"/>
        <v/>
      </c>
      <c r="Y218" s="17" t="str">
        <f t="shared" si="117"/>
        <v/>
      </c>
      <c r="Z218" s="79">
        <v>0</v>
      </c>
      <c r="AA218" s="80" t="str">
        <f>IFERROR(IF(Z218&gt;1,Z218*0.9,""),"")</f>
        <v/>
      </c>
      <c r="AB218" s="80">
        <v>0</v>
      </c>
      <c r="AC218" s="81" t="str">
        <f t="shared" si="119"/>
        <v/>
      </c>
      <c r="AD218" s="19" t="str">
        <f t="shared" si="120"/>
        <v/>
      </c>
      <c r="AE218" s="76">
        <v>0</v>
      </c>
      <c r="AF218" s="77" t="str">
        <f>IFERROR(IF(AE218&gt;1,AE218*0.9,""),"")</f>
        <v/>
      </c>
      <c r="AG218" s="77">
        <v>0</v>
      </c>
      <c r="AH218" s="78" t="str">
        <f t="shared" si="122"/>
        <v/>
      </c>
      <c r="AI218" s="17" t="str">
        <f t="shared" si="123"/>
        <v/>
      </c>
      <c r="AJ218" s="79">
        <v>0</v>
      </c>
      <c r="AK218" s="80" t="str">
        <f>IFERROR(IF(AJ218&gt;1,AJ218*0.9,""),"")</f>
        <v/>
      </c>
      <c r="AL218" s="80">
        <v>0</v>
      </c>
      <c r="AM218" s="81" t="str">
        <f t="shared" si="125"/>
        <v/>
      </c>
      <c r="AN218" s="19" t="str">
        <f t="shared" si="126"/>
        <v/>
      </c>
      <c r="AO218" s="76">
        <v>0</v>
      </c>
      <c r="AP218" s="77" t="str">
        <f>IFERROR(IF(AO218&gt;1,AO218*0.9,""),"")</f>
        <v/>
      </c>
      <c r="AQ218" s="77">
        <v>0</v>
      </c>
      <c r="AR218" s="78" t="str">
        <f t="shared" si="128"/>
        <v/>
      </c>
      <c r="AS218" s="17" t="str">
        <f t="shared" si="129"/>
        <v/>
      </c>
      <c r="AT218" s="79">
        <v>0</v>
      </c>
      <c r="AU218" s="80" t="str">
        <f>IFERROR(IF(AT218&gt;1,AT218*0.9,""),"")</f>
        <v/>
      </c>
      <c r="AV218" s="80">
        <v>0</v>
      </c>
      <c r="AW218" s="81" t="str">
        <f t="shared" si="131"/>
        <v/>
      </c>
      <c r="AX218" s="19" t="str">
        <f t="shared" si="132"/>
        <v/>
      </c>
      <c r="AY218" s="76">
        <v>0</v>
      </c>
      <c r="AZ218" s="77" t="str">
        <f>IFERROR(IF(AY218&gt;1,AY218*0.9,""),"")</f>
        <v/>
      </c>
      <c r="BA218" s="77">
        <v>0</v>
      </c>
      <c r="BB218" s="78" t="str">
        <f t="shared" si="134"/>
        <v/>
      </c>
      <c r="BC218" s="17" t="str">
        <f t="shared" si="135"/>
        <v/>
      </c>
      <c r="BD218" s="79">
        <v>0</v>
      </c>
      <c r="BE218" s="80" t="str">
        <f>IFERROR(IF(BD218&gt;1,BD218*0.9,""),"")</f>
        <v/>
      </c>
      <c r="BF218" s="80">
        <v>0</v>
      </c>
      <c r="BG218" s="81" t="str">
        <f t="shared" si="136"/>
        <v/>
      </c>
      <c r="BH218" s="19" t="str">
        <f t="shared" si="137"/>
        <v/>
      </c>
    </row>
    <row r="219" spans="1:60" s="5" customFormat="1" ht="12.75" customHeight="1" thickBot="1">
      <c r="A219" s="143" t="s">
        <v>245</v>
      </c>
      <c r="B219" s="144" t="s">
        <v>147</v>
      </c>
      <c r="C219" s="145"/>
      <c r="D219" s="146">
        <v>1.19</v>
      </c>
      <c r="E219" s="147" t="s">
        <v>480</v>
      </c>
      <c r="F219" s="148">
        <v>2639</v>
      </c>
      <c r="G219" s="148">
        <v>2399</v>
      </c>
      <c r="H219" s="153">
        <v>1800</v>
      </c>
      <c r="I219" s="153">
        <v>52</v>
      </c>
      <c r="J219" s="154">
        <f t="shared" ref="J219:J252" si="138">IFERROR(H219-I219,H219)</f>
        <v>1748</v>
      </c>
      <c r="K219" s="121">
        <v>0</v>
      </c>
      <c r="L219" s="122" t="str">
        <f t="shared" ref="L219:L232" si="139">IFERROR(IF(K219&gt;1,K219*0.9,""),"")</f>
        <v/>
      </c>
      <c r="M219" s="122">
        <v>0</v>
      </c>
      <c r="N219" s="123" t="str">
        <f t="shared" si="110"/>
        <v/>
      </c>
      <c r="O219" s="124" t="str">
        <f t="shared" si="111"/>
        <v/>
      </c>
      <c r="P219" s="129">
        <v>0</v>
      </c>
      <c r="Q219" s="130" t="str">
        <f t="shared" ref="Q219:Q232" si="140">IFERROR(IF(P219&gt;1,P219*0.9,""),"")</f>
        <v/>
      </c>
      <c r="R219" s="130">
        <v>0</v>
      </c>
      <c r="S219" s="131" t="str">
        <f t="shared" si="113"/>
        <v/>
      </c>
      <c r="T219" s="132" t="str">
        <f t="shared" si="114"/>
        <v/>
      </c>
      <c r="U219" s="121">
        <v>1777</v>
      </c>
      <c r="V219" s="122">
        <f t="shared" ref="V219:V232" si="141">IFERROR(IF(U219&gt;1,U219*0.9,""),"")</f>
        <v>1599.3</v>
      </c>
      <c r="W219" s="122">
        <v>450</v>
      </c>
      <c r="X219" s="123">
        <f t="shared" si="116"/>
        <v>1298</v>
      </c>
      <c r="Y219" s="124">
        <f t="shared" si="117"/>
        <v>0.18839492277871567</v>
      </c>
      <c r="Z219" s="129">
        <v>0</v>
      </c>
      <c r="AA219" s="130" t="str">
        <f t="shared" ref="AA219:AA232" si="142">IFERROR(IF(Z219&gt;1,Z219*0.9,""),"")</f>
        <v/>
      </c>
      <c r="AB219" s="130">
        <v>0</v>
      </c>
      <c r="AC219" s="131" t="str">
        <f t="shared" si="119"/>
        <v/>
      </c>
      <c r="AD219" s="132" t="str">
        <f t="shared" si="120"/>
        <v/>
      </c>
      <c r="AE219" s="121">
        <v>0</v>
      </c>
      <c r="AF219" s="122" t="str">
        <f t="shared" ref="AF219:AF232" si="143">IFERROR(IF(AE219&gt;1,AE219*0.9,""),"")</f>
        <v/>
      </c>
      <c r="AG219" s="122">
        <v>0</v>
      </c>
      <c r="AH219" s="123" t="str">
        <f t="shared" si="122"/>
        <v/>
      </c>
      <c r="AI219" s="124" t="str">
        <f t="shared" si="123"/>
        <v/>
      </c>
      <c r="AJ219" s="129" t="s">
        <v>136</v>
      </c>
      <c r="AK219" s="130" t="str">
        <f t="shared" ref="AK219:AK232" si="144">IFERROR(IF(AJ219&gt;1,AJ219*0.9,""),"")</f>
        <v/>
      </c>
      <c r="AL219" s="130">
        <v>0</v>
      </c>
      <c r="AM219" s="131" t="str">
        <f t="shared" si="125"/>
        <v/>
      </c>
      <c r="AN219" s="132" t="str">
        <f t="shared" si="126"/>
        <v/>
      </c>
      <c r="AO219" s="121" t="s">
        <v>136</v>
      </c>
      <c r="AP219" s="122" t="str">
        <f t="shared" ref="AP219:AP232" si="145">IFERROR(IF(AO219&gt;1,AO219*0.9,""),"")</f>
        <v/>
      </c>
      <c r="AQ219" s="122">
        <v>0</v>
      </c>
      <c r="AR219" s="123" t="str">
        <f t="shared" si="128"/>
        <v/>
      </c>
      <c r="AS219" s="124" t="str">
        <f t="shared" si="129"/>
        <v/>
      </c>
      <c r="AT219" s="129">
        <v>1666</v>
      </c>
      <c r="AU219" s="130">
        <f t="shared" ref="AU219:AU232" si="146">IFERROR(IF(AT219&gt;1,AT219*0.9,""),"")</f>
        <v>1499.4</v>
      </c>
      <c r="AV219" s="130">
        <v>450</v>
      </c>
      <c r="AW219" s="131">
        <f t="shared" si="131"/>
        <v>1298</v>
      </c>
      <c r="AX219" s="132">
        <f t="shared" si="132"/>
        <v>0.13432039482459657</v>
      </c>
      <c r="AY219" s="121">
        <v>0</v>
      </c>
      <c r="AZ219" s="122" t="str">
        <f t="shared" ref="AZ219:AZ232" si="147">IFERROR(IF(AY219&gt;1,AY219*0.9,""),"")</f>
        <v/>
      </c>
      <c r="BA219" s="122">
        <v>0</v>
      </c>
      <c r="BB219" s="123" t="str">
        <f t="shared" si="134"/>
        <v/>
      </c>
      <c r="BC219" s="124" t="str">
        <f t="shared" si="135"/>
        <v/>
      </c>
      <c r="BD219" s="129">
        <v>1999</v>
      </c>
      <c r="BE219" s="130">
        <f t="shared" ref="BE219:BE229" si="148">IFERROR(IF(BD219&gt;1,BD219*0.9,""),"")</f>
        <v>1799.1000000000001</v>
      </c>
      <c r="BF219" s="130">
        <v>288</v>
      </c>
      <c r="BG219" s="131">
        <f t="shared" si="136"/>
        <v>1460</v>
      </c>
      <c r="BH219" s="132">
        <f t="shared" si="137"/>
        <v>0.18848313045411602</v>
      </c>
    </row>
    <row r="220" spans="1:60" s="5" customFormat="1" ht="12.75" customHeight="1">
      <c r="A220" s="44" t="s">
        <v>56</v>
      </c>
      <c r="B220" s="36" t="s">
        <v>147</v>
      </c>
      <c r="C220" s="6"/>
      <c r="D220" s="51">
        <v>1.19</v>
      </c>
      <c r="E220" s="7" t="s">
        <v>164</v>
      </c>
      <c r="F220" s="84">
        <v>1759</v>
      </c>
      <c r="G220" s="84">
        <v>1599</v>
      </c>
      <c r="H220" s="135">
        <v>1186</v>
      </c>
      <c r="I220" s="135">
        <v>0</v>
      </c>
      <c r="J220" s="93">
        <f t="shared" si="138"/>
        <v>1186</v>
      </c>
      <c r="K220" s="106">
        <v>1332</v>
      </c>
      <c r="L220" s="107">
        <f t="shared" si="139"/>
        <v>1198.8</v>
      </c>
      <c r="M220" s="107">
        <v>196</v>
      </c>
      <c r="N220" s="110">
        <f t="shared" si="110"/>
        <v>990</v>
      </c>
      <c r="O220" s="15">
        <f t="shared" si="111"/>
        <v>0.17417417417417413</v>
      </c>
      <c r="P220" s="108">
        <v>0</v>
      </c>
      <c r="Q220" s="109" t="str">
        <f t="shared" si="140"/>
        <v/>
      </c>
      <c r="R220" s="109">
        <v>0</v>
      </c>
      <c r="S220" s="111" t="str">
        <f t="shared" si="113"/>
        <v/>
      </c>
      <c r="T220" s="20" t="str">
        <f t="shared" si="114"/>
        <v/>
      </c>
      <c r="U220" s="106">
        <v>1332</v>
      </c>
      <c r="V220" s="107">
        <f t="shared" si="141"/>
        <v>1198.8</v>
      </c>
      <c r="W220" s="107">
        <v>196</v>
      </c>
      <c r="X220" s="110">
        <f t="shared" si="116"/>
        <v>990</v>
      </c>
      <c r="Y220" s="15">
        <f t="shared" si="117"/>
        <v>0.17417417417417413</v>
      </c>
      <c r="Z220" s="108">
        <v>0</v>
      </c>
      <c r="AA220" s="109" t="str">
        <f t="shared" si="142"/>
        <v/>
      </c>
      <c r="AB220" s="109">
        <v>0</v>
      </c>
      <c r="AC220" s="111" t="str">
        <f t="shared" si="119"/>
        <v/>
      </c>
      <c r="AD220" s="20" t="str">
        <f t="shared" si="120"/>
        <v/>
      </c>
      <c r="AE220" s="106">
        <v>0</v>
      </c>
      <c r="AF220" s="107" t="str">
        <f t="shared" si="143"/>
        <v/>
      </c>
      <c r="AG220" s="107">
        <v>0</v>
      </c>
      <c r="AH220" s="110" t="str">
        <f t="shared" si="122"/>
        <v/>
      </c>
      <c r="AI220" s="15" t="str">
        <f t="shared" si="123"/>
        <v/>
      </c>
      <c r="AJ220" s="108">
        <v>1221</v>
      </c>
      <c r="AK220" s="109">
        <f t="shared" si="144"/>
        <v>1098.9000000000001</v>
      </c>
      <c r="AL220" s="109">
        <v>278</v>
      </c>
      <c r="AM220" s="111">
        <f t="shared" si="125"/>
        <v>908</v>
      </c>
      <c r="AN220" s="20">
        <f t="shared" si="126"/>
        <v>0.17371917371917378</v>
      </c>
      <c r="AO220" s="106">
        <v>1221</v>
      </c>
      <c r="AP220" s="107">
        <f t="shared" si="145"/>
        <v>1098.9000000000001</v>
      </c>
      <c r="AQ220" s="107">
        <v>278</v>
      </c>
      <c r="AR220" s="110">
        <f t="shared" si="128"/>
        <v>908</v>
      </c>
      <c r="AS220" s="15">
        <f t="shared" si="129"/>
        <v>0.17371917371917378</v>
      </c>
      <c r="AT220" s="108">
        <v>1110</v>
      </c>
      <c r="AU220" s="109">
        <f t="shared" si="146"/>
        <v>999</v>
      </c>
      <c r="AV220" s="109">
        <v>352</v>
      </c>
      <c r="AW220" s="111">
        <f t="shared" si="131"/>
        <v>834</v>
      </c>
      <c r="AX220" s="20">
        <f t="shared" si="132"/>
        <v>0.16516516516516516</v>
      </c>
      <c r="AY220" s="106">
        <v>0</v>
      </c>
      <c r="AZ220" s="107" t="str">
        <f t="shared" si="147"/>
        <v/>
      </c>
      <c r="BA220" s="107">
        <v>0</v>
      </c>
      <c r="BB220" s="110" t="str">
        <f t="shared" si="134"/>
        <v/>
      </c>
      <c r="BC220" s="15" t="str">
        <f t="shared" si="135"/>
        <v/>
      </c>
      <c r="BD220" s="108">
        <v>1332</v>
      </c>
      <c r="BE220" s="109">
        <f t="shared" si="148"/>
        <v>1198.8</v>
      </c>
      <c r="BF220" s="109">
        <v>196</v>
      </c>
      <c r="BG220" s="111">
        <f t="shared" si="136"/>
        <v>990</v>
      </c>
      <c r="BH220" s="20">
        <f t="shared" si="137"/>
        <v>0.17417417417417413</v>
      </c>
    </row>
    <row r="221" spans="1:60" s="5" customFormat="1" ht="12.75" customHeight="1">
      <c r="A221" s="42" t="s">
        <v>58</v>
      </c>
      <c r="B221" s="39" t="s">
        <v>147</v>
      </c>
      <c r="C221" s="4"/>
      <c r="D221" s="49">
        <v>1.19</v>
      </c>
      <c r="E221" s="40" t="s">
        <v>164</v>
      </c>
      <c r="F221" s="82">
        <v>2199</v>
      </c>
      <c r="G221" s="82">
        <v>1999</v>
      </c>
      <c r="H221" s="133">
        <v>1485</v>
      </c>
      <c r="I221" s="133">
        <v>45</v>
      </c>
      <c r="J221" s="95">
        <f t="shared" si="138"/>
        <v>1440</v>
      </c>
      <c r="K221" s="69">
        <v>0</v>
      </c>
      <c r="L221" s="70" t="str">
        <f t="shared" si="139"/>
        <v/>
      </c>
      <c r="M221" s="70">
        <v>0</v>
      </c>
      <c r="N221" s="71" t="str">
        <f t="shared" si="110"/>
        <v/>
      </c>
      <c r="O221" s="16" t="str">
        <f t="shared" si="111"/>
        <v/>
      </c>
      <c r="P221" s="72">
        <v>0</v>
      </c>
      <c r="Q221" s="73" t="str">
        <f t="shared" si="140"/>
        <v/>
      </c>
      <c r="R221" s="73">
        <v>0</v>
      </c>
      <c r="S221" s="74" t="str">
        <f t="shared" si="113"/>
        <v/>
      </c>
      <c r="T221" s="18" t="str">
        <f t="shared" si="114"/>
        <v/>
      </c>
      <c r="U221" s="69">
        <v>1554</v>
      </c>
      <c r="V221" s="70">
        <f t="shared" si="141"/>
        <v>1398.6000000000001</v>
      </c>
      <c r="W221" s="70">
        <v>318</v>
      </c>
      <c r="X221" s="71">
        <f t="shared" si="116"/>
        <v>1122</v>
      </c>
      <c r="Y221" s="16">
        <f t="shared" si="117"/>
        <v>0.19776919776919785</v>
      </c>
      <c r="Z221" s="72">
        <v>0</v>
      </c>
      <c r="AA221" s="73" t="str">
        <f t="shared" si="142"/>
        <v/>
      </c>
      <c r="AB221" s="73">
        <v>0</v>
      </c>
      <c r="AC221" s="74" t="str">
        <f t="shared" si="119"/>
        <v/>
      </c>
      <c r="AD221" s="18" t="str">
        <f t="shared" si="120"/>
        <v/>
      </c>
      <c r="AE221" s="69">
        <v>1666</v>
      </c>
      <c r="AF221" s="70">
        <f t="shared" si="143"/>
        <v>1499.4</v>
      </c>
      <c r="AG221" s="70">
        <v>237</v>
      </c>
      <c r="AH221" s="71">
        <f t="shared" si="122"/>
        <v>1203</v>
      </c>
      <c r="AI221" s="16">
        <f t="shared" si="123"/>
        <v>0.1976790716286515</v>
      </c>
      <c r="AJ221" s="72">
        <v>1666</v>
      </c>
      <c r="AK221" s="73">
        <f t="shared" si="144"/>
        <v>1499.4</v>
      </c>
      <c r="AL221" s="73">
        <v>237</v>
      </c>
      <c r="AM221" s="74">
        <f t="shared" si="125"/>
        <v>1203</v>
      </c>
      <c r="AN221" s="18">
        <f t="shared" si="126"/>
        <v>0.1976790716286515</v>
      </c>
      <c r="AO221" s="69">
        <v>0</v>
      </c>
      <c r="AP221" s="70" t="str">
        <f t="shared" si="145"/>
        <v/>
      </c>
      <c r="AQ221" s="70">
        <v>0</v>
      </c>
      <c r="AR221" s="71" t="str">
        <f t="shared" si="128"/>
        <v/>
      </c>
      <c r="AS221" s="16" t="str">
        <f t="shared" si="129"/>
        <v/>
      </c>
      <c r="AT221" s="72">
        <v>1443</v>
      </c>
      <c r="AU221" s="73">
        <f t="shared" si="146"/>
        <v>1298.7</v>
      </c>
      <c r="AV221" s="73">
        <v>387</v>
      </c>
      <c r="AW221" s="74">
        <f t="shared" si="131"/>
        <v>1053</v>
      </c>
      <c r="AX221" s="18">
        <f t="shared" si="132"/>
        <v>0.18918918918918923</v>
      </c>
      <c r="AY221" s="69">
        <v>1554</v>
      </c>
      <c r="AZ221" s="70">
        <f t="shared" si="147"/>
        <v>1398.6000000000001</v>
      </c>
      <c r="BA221" s="70">
        <v>318</v>
      </c>
      <c r="BB221" s="71">
        <f t="shared" si="134"/>
        <v>1122</v>
      </c>
      <c r="BC221" s="16">
        <f t="shared" si="135"/>
        <v>0.19776919776919785</v>
      </c>
      <c r="BD221" s="72">
        <v>1554</v>
      </c>
      <c r="BE221" s="73">
        <f t="shared" si="148"/>
        <v>1398.6000000000001</v>
      </c>
      <c r="BF221" s="73">
        <v>318</v>
      </c>
      <c r="BG221" s="74">
        <f t="shared" si="136"/>
        <v>1122</v>
      </c>
      <c r="BH221" s="18">
        <f t="shared" si="137"/>
        <v>0.19776919776919785</v>
      </c>
    </row>
    <row r="222" spans="1:60" s="5" customFormat="1" ht="12.75" customHeight="1">
      <c r="A222" s="42" t="s">
        <v>57</v>
      </c>
      <c r="B222" s="39" t="s">
        <v>147</v>
      </c>
      <c r="C222" s="4"/>
      <c r="D222" s="49">
        <v>1.19</v>
      </c>
      <c r="E222" s="40" t="s">
        <v>164</v>
      </c>
      <c r="F222" s="82">
        <v>2089</v>
      </c>
      <c r="G222" s="82">
        <v>1899</v>
      </c>
      <c r="H222" s="133">
        <v>1411</v>
      </c>
      <c r="I222" s="133">
        <v>43</v>
      </c>
      <c r="J222" s="95">
        <f t="shared" si="138"/>
        <v>1368</v>
      </c>
      <c r="K222" s="69">
        <v>0</v>
      </c>
      <c r="L222" s="70" t="str">
        <f t="shared" si="139"/>
        <v/>
      </c>
      <c r="M222" s="70">
        <v>0</v>
      </c>
      <c r="N222" s="71" t="str">
        <f t="shared" si="110"/>
        <v/>
      </c>
      <c r="O222" s="16" t="str">
        <f t="shared" si="111"/>
        <v/>
      </c>
      <c r="P222" s="72">
        <v>0</v>
      </c>
      <c r="Q222" s="73" t="str">
        <f t="shared" si="140"/>
        <v/>
      </c>
      <c r="R222" s="73">
        <v>0</v>
      </c>
      <c r="S222" s="74" t="str">
        <f t="shared" si="113"/>
        <v/>
      </c>
      <c r="T222" s="18" t="str">
        <f t="shared" si="114"/>
        <v/>
      </c>
      <c r="U222" s="69">
        <v>1443</v>
      </c>
      <c r="V222" s="70">
        <f t="shared" si="141"/>
        <v>1298.7</v>
      </c>
      <c r="W222" s="70">
        <v>326</v>
      </c>
      <c r="X222" s="71">
        <f t="shared" si="116"/>
        <v>1042</v>
      </c>
      <c r="Y222" s="16">
        <f t="shared" si="117"/>
        <v>0.19765919765919768</v>
      </c>
      <c r="Z222" s="72">
        <v>0</v>
      </c>
      <c r="AA222" s="73" t="str">
        <f t="shared" si="142"/>
        <v/>
      </c>
      <c r="AB222" s="73">
        <v>0</v>
      </c>
      <c r="AC222" s="74" t="str">
        <f t="shared" si="119"/>
        <v/>
      </c>
      <c r="AD222" s="18" t="str">
        <f t="shared" si="120"/>
        <v/>
      </c>
      <c r="AE222" s="69">
        <v>1554</v>
      </c>
      <c r="AF222" s="70">
        <f t="shared" si="143"/>
        <v>1398.6000000000001</v>
      </c>
      <c r="AG222" s="70">
        <v>246</v>
      </c>
      <c r="AH222" s="71">
        <f t="shared" si="122"/>
        <v>1122</v>
      </c>
      <c r="AI222" s="16">
        <f t="shared" si="123"/>
        <v>0.19776919776919785</v>
      </c>
      <c r="AJ222" s="72">
        <v>1554</v>
      </c>
      <c r="AK222" s="73">
        <f t="shared" si="144"/>
        <v>1398.6000000000001</v>
      </c>
      <c r="AL222" s="73">
        <v>245</v>
      </c>
      <c r="AM222" s="74">
        <f t="shared" si="125"/>
        <v>1123</v>
      </c>
      <c r="AN222" s="18">
        <f t="shared" si="126"/>
        <v>0.19705419705419713</v>
      </c>
      <c r="AO222" s="69">
        <v>0</v>
      </c>
      <c r="AP222" s="70" t="str">
        <f t="shared" si="145"/>
        <v/>
      </c>
      <c r="AQ222" s="70">
        <v>0</v>
      </c>
      <c r="AR222" s="71" t="str">
        <f t="shared" si="128"/>
        <v/>
      </c>
      <c r="AS222" s="16" t="str">
        <f t="shared" si="129"/>
        <v/>
      </c>
      <c r="AT222" s="72">
        <v>1332</v>
      </c>
      <c r="AU222" s="73">
        <f t="shared" si="146"/>
        <v>1198.8</v>
      </c>
      <c r="AV222" s="73">
        <v>398</v>
      </c>
      <c r="AW222" s="74">
        <f t="shared" si="131"/>
        <v>970</v>
      </c>
      <c r="AX222" s="18">
        <f t="shared" si="132"/>
        <v>0.1908575241908575</v>
      </c>
      <c r="AY222" s="69">
        <v>1443</v>
      </c>
      <c r="AZ222" s="70">
        <f t="shared" si="147"/>
        <v>1298.7</v>
      </c>
      <c r="BA222" s="70">
        <v>326</v>
      </c>
      <c r="BB222" s="71">
        <f t="shared" si="134"/>
        <v>1042</v>
      </c>
      <c r="BC222" s="16">
        <f t="shared" si="135"/>
        <v>0.19765919765919768</v>
      </c>
      <c r="BD222" s="72">
        <v>1443</v>
      </c>
      <c r="BE222" s="73">
        <f t="shared" si="148"/>
        <v>1298.7</v>
      </c>
      <c r="BF222" s="73">
        <v>325</v>
      </c>
      <c r="BG222" s="74">
        <f t="shared" si="136"/>
        <v>1043</v>
      </c>
      <c r="BH222" s="18">
        <f t="shared" si="137"/>
        <v>0.19688919688919693</v>
      </c>
    </row>
    <row r="223" spans="1:60" s="5" customFormat="1" ht="12.75" customHeight="1" thickBot="1">
      <c r="A223" s="43" t="s">
        <v>191</v>
      </c>
      <c r="B223" s="38" t="s">
        <v>147</v>
      </c>
      <c r="C223" s="9"/>
      <c r="D223" s="50">
        <v>1.19</v>
      </c>
      <c r="E223" s="2" t="s">
        <v>481</v>
      </c>
      <c r="F223" s="83">
        <v>2529</v>
      </c>
      <c r="G223" s="83">
        <v>2299</v>
      </c>
      <c r="H223" s="134">
        <v>1725</v>
      </c>
      <c r="I223" s="134">
        <v>0</v>
      </c>
      <c r="J223" s="97">
        <f t="shared" si="138"/>
        <v>1725</v>
      </c>
      <c r="K223" s="76">
        <v>0</v>
      </c>
      <c r="L223" s="77" t="str">
        <f t="shared" si="139"/>
        <v/>
      </c>
      <c r="M223" s="77">
        <v>0</v>
      </c>
      <c r="N223" s="78" t="str">
        <f t="shared" si="110"/>
        <v/>
      </c>
      <c r="O223" s="17" t="str">
        <f t="shared" si="111"/>
        <v/>
      </c>
      <c r="P223" s="79">
        <v>0</v>
      </c>
      <c r="Q223" s="80" t="str">
        <f t="shared" si="140"/>
        <v/>
      </c>
      <c r="R223" s="80">
        <v>0</v>
      </c>
      <c r="S223" s="81" t="str">
        <f t="shared" si="113"/>
        <v/>
      </c>
      <c r="T223" s="19" t="str">
        <f t="shared" si="114"/>
        <v/>
      </c>
      <c r="U223" s="76">
        <v>1666</v>
      </c>
      <c r="V223" s="77">
        <f t="shared" si="141"/>
        <v>1499.4</v>
      </c>
      <c r="W223" s="77">
        <v>466</v>
      </c>
      <c r="X223" s="78">
        <f t="shared" si="116"/>
        <v>1259</v>
      </c>
      <c r="Y223" s="17">
        <f t="shared" si="117"/>
        <v>0.16033079898626124</v>
      </c>
      <c r="Z223" s="79">
        <v>0</v>
      </c>
      <c r="AA223" s="80" t="str">
        <f t="shared" si="142"/>
        <v/>
      </c>
      <c r="AB223" s="80">
        <v>0</v>
      </c>
      <c r="AC223" s="81" t="str">
        <f t="shared" si="119"/>
        <v/>
      </c>
      <c r="AD223" s="19" t="str">
        <f t="shared" si="120"/>
        <v/>
      </c>
      <c r="AE223" s="76">
        <v>0</v>
      </c>
      <c r="AF223" s="77" t="str">
        <f t="shared" si="143"/>
        <v/>
      </c>
      <c r="AG223" s="77">
        <v>0</v>
      </c>
      <c r="AH223" s="78" t="str">
        <f t="shared" si="122"/>
        <v/>
      </c>
      <c r="AI223" s="17" t="str">
        <f t="shared" si="123"/>
        <v/>
      </c>
      <c r="AJ223" s="79" t="s">
        <v>136</v>
      </c>
      <c r="AK223" s="80" t="str">
        <f t="shared" si="144"/>
        <v/>
      </c>
      <c r="AL223" s="80">
        <v>0</v>
      </c>
      <c r="AM223" s="81" t="str">
        <f t="shared" si="125"/>
        <v/>
      </c>
      <c r="AN223" s="19" t="str">
        <f t="shared" si="126"/>
        <v/>
      </c>
      <c r="AO223" s="76">
        <v>0</v>
      </c>
      <c r="AP223" s="77" t="str">
        <f t="shared" si="145"/>
        <v/>
      </c>
      <c r="AQ223" s="77">
        <v>0</v>
      </c>
      <c r="AR223" s="78" t="str">
        <f t="shared" si="128"/>
        <v/>
      </c>
      <c r="AS223" s="17" t="str">
        <f t="shared" si="129"/>
        <v/>
      </c>
      <c r="AT223" s="79">
        <v>1554</v>
      </c>
      <c r="AU223" s="80">
        <f t="shared" si="146"/>
        <v>1398.6000000000001</v>
      </c>
      <c r="AV223" s="80">
        <v>551</v>
      </c>
      <c r="AW223" s="81">
        <f t="shared" si="131"/>
        <v>1174</v>
      </c>
      <c r="AX223" s="19">
        <f t="shared" si="132"/>
        <v>0.16058916058916067</v>
      </c>
      <c r="AY223" s="76">
        <v>0</v>
      </c>
      <c r="AZ223" s="77" t="str">
        <f t="shared" si="147"/>
        <v/>
      </c>
      <c r="BA223" s="77">
        <v>0</v>
      </c>
      <c r="BB223" s="78" t="str">
        <f t="shared" si="134"/>
        <v/>
      </c>
      <c r="BC223" s="17" t="str">
        <f t="shared" si="135"/>
        <v/>
      </c>
      <c r="BD223" s="79">
        <v>1777</v>
      </c>
      <c r="BE223" s="80">
        <f t="shared" si="148"/>
        <v>1599.3</v>
      </c>
      <c r="BF223" s="80">
        <v>389</v>
      </c>
      <c r="BG223" s="81">
        <f t="shared" si="136"/>
        <v>1336</v>
      </c>
      <c r="BH223" s="19">
        <f t="shared" si="137"/>
        <v>0.16463452760582753</v>
      </c>
    </row>
    <row r="224" spans="1:60" s="5" customFormat="1" ht="12.75" customHeight="1">
      <c r="A224" s="44" t="s">
        <v>190</v>
      </c>
      <c r="B224" s="36" t="s">
        <v>147</v>
      </c>
      <c r="C224" s="6"/>
      <c r="D224" s="51">
        <v>1.19</v>
      </c>
      <c r="E224" s="7" t="s">
        <v>482</v>
      </c>
      <c r="F224" s="84">
        <v>3189</v>
      </c>
      <c r="G224" s="84">
        <v>2899</v>
      </c>
      <c r="H224" s="135">
        <v>2176</v>
      </c>
      <c r="I224" s="135">
        <v>0</v>
      </c>
      <c r="J224" s="93">
        <f t="shared" si="138"/>
        <v>2176</v>
      </c>
      <c r="K224" s="106">
        <v>0</v>
      </c>
      <c r="L224" s="107" t="str">
        <f t="shared" si="139"/>
        <v/>
      </c>
      <c r="M224" s="107">
        <v>0</v>
      </c>
      <c r="N224" s="110" t="str">
        <f t="shared" si="110"/>
        <v/>
      </c>
      <c r="O224" s="15" t="str">
        <f t="shared" si="111"/>
        <v/>
      </c>
      <c r="P224" s="108">
        <v>0</v>
      </c>
      <c r="Q224" s="109" t="str">
        <f t="shared" si="140"/>
        <v/>
      </c>
      <c r="R224" s="109">
        <v>0</v>
      </c>
      <c r="S224" s="111" t="str">
        <f t="shared" si="113"/>
        <v/>
      </c>
      <c r="T224" s="20" t="str">
        <f t="shared" si="114"/>
        <v/>
      </c>
      <c r="U224" s="106">
        <v>2332</v>
      </c>
      <c r="V224" s="107">
        <f t="shared" si="141"/>
        <v>2098.8000000000002</v>
      </c>
      <c r="W224" s="107">
        <v>422</v>
      </c>
      <c r="X224" s="110">
        <f t="shared" si="116"/>
        <v>1754</v>
      </c>
      <c r="Y224" s="15">
        <f t="shared" si="117"/>
        <v>0.16428435296359831</v>
      </c>
      <c r="Z224" s="108">
        <v>0</v>
      </c>
      <c r="AA224" s="109" t="str">
        <f t="shared" si="142"/>
        <v/>
      </c>
      <c r="AB224" s="109">
        <v>0</v>
      </c>
      <c r="AC224" s="111" t="str">
        <f t="shared" si="119"/>
        <v/>
      </c>
      <c r="AD224" s="20" t="str">
        <f t="shared" si="120"/>
        <v/>
      </c>
      <c r="AE224" s="106">
        <v>0</v>
      </c>
      <c r="AF224" s="107" t="str">
        <f t="shared" si="143"/>
        <v/>
      </c>
      <c r="AG224" s="107">
        <v>0</v>
      </c>
      <c r="AH224" s="110" t="str">
        <f t="shared" si="122"/>
        <v/>
      </c>
      <c r="AI224" s="15" t="str">
        <f t="shared" si="123"/>
        <v/>
      </c>
      <c r="AJ224" s="108" t="s">
        <v>136</v>
      </c>
      <c r="AK224" s="109" t="str">
        <f t="shared" si="144"/>
        <v/>
      </c>
      <c r="AL224" s="109">
        <v>0</v>
      </c>
      <c r="AM224" s="111" t="str">
        <f t="shared" si="125"/>
        <v/>
      </c>
      <c r="AN224" s="20" t="str">
        <f t="shared" si="126"/>
        <v/>
      </c>
      <c r="AO224" s="106" t="s">
        <v>136</v>
      </c>
      <c r="AP224" s="107" t="str">
        <f t="shared" si="145"/>
        <v/>
      </c>
      <c r="AQ224" s="107">
        <v>0</v>
      </c>
      <c r="AR224" s="110" t="str">
        <f t="shared" si="128"/>
        <v/>
      </c>
      <c r="AS224" s="15" t="str">
        <f t="shared" si="129"/>
        <v/>
      </c>
      <c r="AT224" s="108">
        <v>2110</v>
      </c>
      <c r="AU224" s="109">
        <f t="shared" si="146"/>
        <v>1899</v>
      </c>
      <c r="AV224" s="109">
        <v>584</v>
      </c>
      <c r="AW224" s="111">
        <f t="shared" si="131"/>
        <v>1592</v>
      </c>
      <c r="AX224" s="20">
        <f t="shared" si="132"/>
        <v>0.1616640337019484</v>
      </c>
      <c r="AY224" s="106">
        <v>0</v>
      </c>
      <c r="AZ224" s="107" t="str">
        <f t="shared" si="147"/>
        <v/>
      </c>
      <c r="BA224" s="107">
        <v>0</v>
      </c>
      <c r="BB224" s="110" t="str">
        <f t="shared" si="134"/>
        <v/>
      </c>
      <c r="BC224" s="15" t="str">
        <f t="shared" si="135"/>
        <v/>
      </c>
      <c r="BD224" s="108">
        <v>2332</v>
      </c>
      <c r="BE224" s="109">
        <f t="shared" si="148"/>
        <v>2098.8000000000002</v>
      </c>
      <c r="BF224" s="109">
        <v>422</v>
      </c>
      <c r="BG224" s="111">
        <f t="shared" si="136"/>
        <v>1754</v>
      </c>
      <c r="BH224" s="20">
        <f t="shared" si="137"/>
        <v>0.16428435296359831</v>
      </c>
    </row>
    <row r="225" spans="1:60" s="5" customFormat="1" ht="12.75" customHeight="1">
      <c r="A225" s="42" t="s">
        <v>189</v>
      </c>
      <c r="B225" s="39" t="s">
        <v>147</v>
      </c>
      <c r="C225" s="4"/>
      <c r="D225" s="49">
        <v>1.19</v>
      </c>
      <c r="E225" s="40" t="s">
        <v>482</v>
      </c>
      <c r="F225" s="82">
        <v>3079</v>
      </c>
      <c r="G225" s="82">
        <v>2799</v>
      </c>
      <c r="H225" s="133">
        <v>2101</v>
      </c>
      <c r="I225" s="133">
        <v>0</v>
      </c>
      <c r="J225" s="95">
        <f t="shared" si="138"/>
        <v>2101</v>
      </c>
      <c r="K225" s="69">
        <v>0</v>
      </c>
      <c r="L225" s="70" t="str">
        <f t="shared" si="139"/>
        <v/>
      </c>
      <c r="M225" s="70">
        <v>0</v>
      </c>
      <c r="N225" s="71" t="str">
        <f t="shared" si="110"/>
        <v/>
      </c>
      <c r="O225" s="16" t="str">
        <f t="shared" si="111"/>
        <v/>
      </c>
      <c r="P225" s="72">
        <v>0</v>
      </c>
      <c r="Q225" s="73" t="str">
        <f t="shared" si="140"/>
        <v/>
      </c>
      <c r="R225" s="73">
        <v>0</v>
      </c>
      <c r="S225" s="74" t="str">
        <f t="shared" si="113"/>
        <v/>
      </c>
      <c r="T225" s="18" t="str">
        <f t="shared" si="114"/>
        <v/>
      </c>
      <c r="U225" s="69">
        <v>2221</v>
      </c>
      <c r="V225" s="70">
        <f t="shared" si="141"/>
        <v>1998.9</v>
      </c>
      <c r="W225" s="70">
        <v>431</v>
      </c>
      <c r="X225" s="71">
        <f t="shared" si="116"/>
        <v>1670</v>
      </c>
      <c r="Y225" s="16">
        <f t="shared" si="117"/>
        <v>0.16454049727350045</v>
      </c>
      <c r="Z225" s="72">
        <v>0</v>
      </c>
      <c r="AA225" s="73" t="str">
        <f t="shared" si="142"/>
        <v/>
      </c>
      <c r="AB225" s="73">
        <v>0</v>
      </c>
      <c r="AC225" s="74" t="str">
        <f t="shared" si="119"/>
        <v/>
      </c>
      <c r="AD225" s="18" t="str">
        <f t="shared" si="120"/>
        <v/>
      </c>
      <c r="AE225" s="69">
        <v>0</v>
      </c>
      <c r="AF225" s="70" t="str">
        <f t="shared" si="143"/>
        <v/>
      </c>
      <c r="AG225" s="70">
        <v>0</v>
      </c>
      <c r="AH225" s="71" t="str">
        <f t="shared" si="122"/>
        <v/>
      </c>
      <c r="AI225" s="16" t="str">
        <f t="shared" si="123"/>
        <v/>
      </c>
      <c r="AJ225" s="72" t="s">
        <v>136</v>
      </c>
      <c r="AK225" s="73" t="str">
        <f t="shared" si="144"/>
        <v/>
      </c>
      <c r="AL225" s="73">
        <v>0</v>
      </c>
      <c r="AM225" s="74" t="str">
        <f t="shared" si="125"/>
        <v/>
      </c>
      <c r="AN225" s="18" t="str">
        <f t="shared" si="126"/>
        <v/>
      </c>
      <c r="AO225" s="69" t="s">
        <v>136</v>
      </c>
      <c r="AP225" s="70" t="str">
        <f t="shared" si="145"/>
        <v/>
      </c>
      <c r="AQ225" s="70">
        <v>0</v>
      </c>
      <c r="AR225" s="71" t="str">
        <f t="shared" si="128"/>
        <v/>
      </c>
      <c r="AS225" s="16" t="str">
        <f t="shared" si="129"/>
        <v/>
      </c>
      <c r="AT225" s="72">
        <v>1999</v>
      </c>
      <c r="AU225" s="73">
        <f t="shared" si="146"/>
        <v>1799.1000000000001</v>
      </c>
      <c r="AV225" s="73">
        <v>591</v>
      </c>
      <c r="AW225" s="74">
        <f t="shared" si="131"/>
        <v>1510</v>
      </c>
      <c r="AX225" s="18">
        <f t="shared" si="132"/>
        <v>0.16069145683953093</v>
      </c>
      <c r="AY225" s="69">
        <v>0</v>
      </c>
      <c r="AZ225" s="70" t="str">
        <f t="shared" si="147"/>
        <v/>
      </c>
      <c r="BA225" s="70">
        <v>0</v>
      </c>
      <c r="BB225" s="71" t="str">
        <f t="shared" si="134"/>
        <v/>
      </c>
      <c r="BC225" s="16" t="str">
        <f t="shared" si="135"/>
        <v/>
      </c>
      <c r="BD225" s="72">
        <v>2221</v>
      </c>
      <c r="BE225" s="73">
        <f t="shared" si="148"/>
        <v>1998.9</v>
      </c>
      <c r="BF225" s="73">
        <v>431</v>
      </c>
      <c r="BG225" s="74">
        <f t="shared" si="136"/>
        <v>1670</v>
      </c>
      <c r="BH225" s="18">
        <f t="shared" si="137"/>
        <v>0.16454049727350045</v>
      </c>
    </row>
    <row r="226" spans="1:60" s="5" customFormat="1" ht="12.75" customHeight="1" thickBot="1">
      <c r="A226" s="43" t="s">
        <v>59</v>
      </c>
      <c r="B226" s="38" t="s">
        <v>147</v>
      </c>
      <c r="C226" s="9"/>
      <c r="D226" s="50">
        <v>1.19</v>
      </c>
      <c r="E226" s="2" t="s">
        <v>482</v>
      </c>
      <c r="F226" s="83">
        <v>4069</v>
      </c>
      <c r="G226" s="83">
        <v>3699</v>
      </c>
      <c r="H226" s="134">
        <v>2748</v>
      </c>
      <c r="I226" s="134">
        <v>0</v>
      </c>
      <c r="J226" s="97">
        <f t="shared" si="138"/>
        <v>2748</v>
      </c>
      <c r="K226" s="76">
        <v>0</v>
      </c>
      <c r="L226" s="77" t="str">
        <f t="shared" si="139"/>
        <v/>
      </c>
      <c r="M226" s="77">
        <v>0</v>
      </c>
      <c r="N226" s="78" t="str">
        <f t="shared" si="110"/>
        <v/>
      </c>
      <c r="O226" s="17" t="str">
        <f t="shared" si="111"/>
        <v/>
      </c>
      <c r="P226" s="79">
        <v>0</v>
      </c>
      <c r="Q226" s="80" t="str">
        <f t="shared" si="140"/>
        <v/>
      </c>
      <c r="R226" s="80">
        <v>0</v>
      </c>
      <c r="S226" s="81" t="str">
        <f t="shared" si="113"/>
        <v/>
      </c>
      <c r="T226" s="19" t="str">
        <f t="shared" si="114"/>
        <v/>
      </c>
      <c r="U226" s="76">
        <v>2888</v>
      </c>
      <c r="V226" s="77">
        <f t="shared" si="141"/>
        <v>2599.2000000000003</v>
      </c>
      <c r="W226" s="77">
        <v>597</v>
      </c>
      <c r="X226" s="78">
        <f t="shared" si="116"/>
        <v>2151</v>
      </c>
      <c r="Y226" s="17">
        <f t="shared" si="117"/>
        <v>0.17243767313019398</v>
      </c>
      <c r="Z226" s="79">
        <v>0</v>
      </c>
      <c r="AA226" s="80" t="str">
        <f t="shared" si="142"/>
        <v/>
      </c>
      <c r="AB226" s="80">
        <v>0</v>
      </c>
      <c r="AC226" s="81" t="str">
        <f t="shared" si="119"/>
        <v/>
      </c>
      <c r="AD226" s="19" t="str">
        <f t="shared" si="120"/>
        <v/>
      </c>
      <c r="AE226" s="76">
        <v>0</v>
      </c>
      <c r="AF226" s="77" t="str">
        <f t="shared" si="143"/>
        <v/>
      </c>
      <c r="AG226" s="77">
        <v>0</v>
      </c>
      <c r="AH226" s="78" t="str">
        <f t="shared" si="122"/>
        <v/>
      </c>
      <c r="AI226" s="17" t="str">
        <f t="shared" si="123"/>
        <v/>
      </c>
      <c r="AJ226" s="79">
        <v>2777</v>
      </c>
      <c r="AK226" s="80">
        <f t="shared" si="144"/>
        <v>2499.3000000000002</v>
      </c>
      <c r="AL226" s="80">
        <v>676</v>
      </c>
      <c r="AM226" s="81">
        <f t="shared" si="125"/>
        <v>2072</v>
      </c>
      <c r="AN226" s="19">
        <f t="shared" si="126"/>
        <v>0.17096787100388114</v>
      </c>
      <c r="AO226" s="76">
        <v>2777</v>
      </c>
      <c r="AP226" s="77">
        <f t="shared" si="145"/>
        <v>2499.3000000000002</v>
      </c>
      <c r="AQ226" s="77">
        <v>676</v>
      </c>
      <c r="AR226" s="78">
        <f t="shared" si="128"/>
        <v>2072</v>
      </c>
      <c r="AS226" s="17">
        <f t="shared" si="129"/>
        <v>0.17096787100388114</v>
      </c>
      <c r="AT226" s="79">
        <v>2666</v>
      </c>
      <c r="AU226" s="80">
        <f t="shared" si="146"/>
        <v>2399.4</v>
      </c>
      <c r="AV226" s="80">
        <v>756</v>
      </c>
      <c r="AW226" s="81">
        <f t="shared" si="131"/>
        <v>1992</v>
      </c>
      <c r="AX226" s="19">
        <f t="shared" si="132"/>
        <v>0.16979244811202804</v>
      </c>
      <c r="AY226" s="76">
        <v>0</v>
      </c>
      <c r="AZ226" s="77" t="str">
        <f t="shared" si="147"/>
        <v/>
      </c>
      <c r="BA226" s="77">
        <v>0</v>
      </c>
      <c r="BB226" s="78" t="str">
        <f t="shared" si="134"/>
        <v/>
      </c>
      <c r="BC226" s="17" t="str">
        <f t="shared" si="135"/>
        <v/>
      </c>
      <c r="BD226" s="79">
        <v>2999</v>
      </c>
      <c r="BE226" s="80">
        <f t="shared" si="148"/>
        <v>2699.1</v>
      </c>
      <c r="BF226" s="80">
        <v>515</v>
      </c>
      <c r="BG226" s="81">
        <f t="shared" si="136"/>
        <v>2233</v>
      </c>
      <c r="BH226" s="19">
        <f t="shared" si="137"/>
        <v>0.17268719202697191</v>
      </c>
    </row>
    <row r="227" spans="1:60" s="5" customFormat="1" ht="12.75" customHeight="1">
      <c r="A227" s="44" t="s">
        <v>187</v>
      </c>
      <c r="B227" s="36" t="s">
        <v>147</v>
      </c>
      <c r="C227" s="6"/>
      <c r="D227" s="51">
        <v>1.19</v>
      </c>
      <c r="E227" s="7" t="s">
        <v>483</v>
      </c>
      <c r="F227" s="84">
        <v>2859</v>
      </c>
      <c r="G227" s="84">
        <v>2599</v>
      </c>
      <c r="H227" s="135">
        <v>1950</v>
      </c>
      <c r="I227" s="135">
        <v>55</v>
      </c>
      <c r="J227" s="93">
        <f t="shared" si="138"/>
        <v>1895</v>
      </c>
      <c r="K227" s="106">
        <v>0</v>
      </c>
      <c r="L227" s="107" t="str">
        <f t="shared" si="139"/>
        <v/>
      </c>
      <c r="M227" s="107">
        <v>0</v>
      </c>
      <c r="N227" s="110" t="str">
        <f t="shared" si="110"/>
        <v/>
      </c>
      <c r="O227" s="15" t="str">
        <f t="shared" si="111"/>
        <v/>
      </c>
      <c r="P227" s="108">
        <v>0</v>
      </c>
      <c r="Q227" s="109" t="str">
        <f t="shared" si="140"/>
        <v/>
      </c>
      <c r="R227" s="109">
        <v>0</v>
      </c>
      <c r="S227" s="111" t="str">
        <f t="shared" si="113"/>
        <v/>
      </c>
      <c r="T227" s="20" t="str">
        <f t="shared" si="114"/>
        <v/>
      </c>
      <c r="U227" s="106">
        <v>1999</v>
      </c>
      <c r="V227" s="107">
        <f t="shared" si="141"/>
        <v>1799.1000000000001</v>
      </c>
      <c r="W227" s="107">
        <v>434</v>
      </c>
      <c r="X227" s="110">
        <f t="shared" si="116"/>
        <v>1461</v>
      </c>
      <c r="Y227" s="15">
        <f t="shared" si="117"/>
        <v>0.18792729698182431</v>
      </c>
      <c r="Z227" s="108">
        <v>0</v>
      </c>
      <c r="AA227" s="109" t="str">
        <f t="shared" si="142"/>
        <v/>
      </c>
      <c r="AB227" s="109">
        <v>0</v>
      </c>
      <c r="AC227" s="111" t="str">
        <f t="shared" si="119"/>
        <v/>
      </c>
      <c r="AD227" s="20" t="str">
        <f t="shared" si="120"/>
        <v/>
      </c>
      <c r="AE227" s="106">
        <v>1999</v>
      </c>
      <c r="AF227" s="107">
        <f t="shared" si="143"/>
        <v>1799.1000000000001</v>
      </c>
      <c r="AG227" s="107">
        <v>434</v>
      </c>
      <c r="AH227" s="110">
        <f t="shared" si="122"/>
        <v>1461</v>
      </c>
      <c r="AI227" s="15">
        <f t="shared" si="123"/>
        <v>0.18792729698182431</v>
      </c>
      <c r="AJ227" s="108">
        <v>1999</v>
      </c>
      <c r="AK227" s="109">
        <f t="shared" si="144"/>
        <v>1799.1000000000001</v>
      </c>
      <c r="AL227" s="109">
        <v>434</v>
      </c>
      <c r="AM227" s="111">
        <f t="shared" si="125"/>
        <v>1461</v>
      </c>
      <c r="AN227" s="20">
        <f t="shared" si="126"/>
        <v>0.18792729698182431</v>
      </c>
      <c r="AO227" s="106">
        <v>1999</v>
      </c>
      <c r="AP227" s="107">
        <f t="shared" si="145"/>
        <v>1799.1000000000001</v>
      </c>
      <c r="AQ227" s="107">
        <v>434</v>
      </c>
      <c r="AR227" s="110">
        <f t="shared" si="128"/>
        <v>1461</v>
      </c>
      <c r="AS227" s="15">
        <f t="shared" si="129"/>
        <v>0.18792729698182431</v>
      </c>
      <c r="AT227" s="108">
        <v>1888</v>
      </c>
      <c r="AU227" s="109">
        <f t="shared" si="146"/>
        <v>1699.2</v>
      </c>
      <c r="AV227" s="109">
        <v>515</v>
      </c>
      <c r="AW227" s="111">
        <f t="shared" si="131"/>
        <v>1380</v>
      </c>
      <c r="AX227" s="20">
        <f t="shared" si="132"/>
        <v>0.18785310734463279</v>
      </c>
      <c r="AY227" s="106">
        <v>0</v>
      </c>
      <c r="AZ227" s="107" t="str">
        <f t="shared" si="147"/>
        <v/>
      </c>
      <c r="BA227" s="107">
        <v>0</v>
      </c>
      <c r="BB227" s="110" t="str">
        <f t="shared" si="134"/>
        <v/>
      </c>
      <c r="BC227" s="15" t="str">
        <f t="shared" si="135"/>
        <v/>
      </c>
      <c r="BD227" s="108">
        <v>2110</v>
      </c>
      <c r="BE227" s="109">
        <f t="shared" si="148"/>
        <v>1899</v>
      </c>
      <c r="BF227" s="109">
        <v>353</v>
      </c>
      <c r="BG227" s="111">
        <f t="shared" si="136"/>
        <v>1542</v>
      </c>
      <c r="BH227" s="20">
        <f t="shared" si="137"/>
        <v>0.18799368088467613</v>
      </c>
    </row>
    <row r="228" spans="1:60" s="5" customFormat="1" ht="12.75" customHeight="1">
      <c r="A228" s="42" t="s">
        <v>188</v>
      </c>
      <c r="B228" s="39" t="s">
        <v>147</v>
      </c>
      <c r="C228" s="201" t="s">
        <v>387</v>
      </c>
      <c r="D228" s="49">
        <v>1.19</v>
      </c>
      <c r="E228" s="40" t="s">
        <v>483</v>
      </c>
      <c r="F228" s="82">
        <v>2914</v>
      </c>
      <c r="G228" s="82">
        <v>2649</v>
      </c>
      <c r="H228" s="133">
        <v>1988</v>
      </c>
      <c r="I228" s="133">
        <v>57</v>
      </c>
      <c r="J228" s="95">
        <f t="shared" si="138"/>
        <v>1931</v>
      </c>
      <c r="K228" s="69">
        <v>0</v>
      </c>
      <c r="L228" s="70" t="str">
        <f t="shared" si="139"/>
        <v/>
      </c>
      <c r="M228" s="70">
        <v>0</v>
      </c>
      <c r="N228" s="71" t="str">
        <f t="shared" si="110"/>
        <v/>
      </c>
      <c r="O228" s="16" t="str">
        <f t="shared" si="111"/>
        <v/>
      </c>
      <c r="P228" s="72">
        <v>0</v>
      </c>
      <c r="Q228" s="73" t="str">
        <f t="shared" si="140"/>
        <v/>
      </c>
      <c r="R228" s="73">
        <v>0</v>
      </c>
      <c r="S228" s="74" t="str">
        <f t="shared" si="113"/>
        <v/>
      </c>
      <c r="T228" s="18" t="str">
        <f t="shared" si="114"/>
        <v/>
      </c>
      <c r="U228" s="69">
        <v>1999</v>
      </c>
      <c r="V228" s="70">
        <f t="shared" si="141"/>
        <v>1799.1000000000001</v>
      </c>
      <c r="W228" s="70">
        <v>471</v>
      </c>
      <c r="X228" s="71">
        <f t="shared" si="116"/>
        <v>1460</v>
      </c>
      <c r="Y228" s="16">
        <f t="shared" si="117"/>
        <v>0.18848313045411602</v>
      </c>
      <c r="Z228" s="72">
        <v>0</v>
      </c>
      <c r="AA228" s="73" t="str">
        <f t="shared" si="142"/>
        <v/>
      </c>
      <c r="AB228" s="73">
        <v>0</v>
      </c>
      <c r="AC228" s="74" t="str">
        <f t="shared" si="119"/>
        <v/>
      </c>
      <c r="AD228" s="18" t="str">
        <f t="shared" si="120"/>
        <v/>
      </c>
      <c r="AE228" s="69">
        <v>0</v>
      </c>
      <c r="AF228" s="70" t="str">
        <f t="shared" si="143"/>
        <v/>
      </c>
      <c r="AG228" s="70">
        <v>0</v>
      </c>
      <c r="AH228" s="71" t="str">
        <f t="shared" si="122"/>
        <v/>
      </c>
      <c r="AI228" s="16" t="str">
        <f t="shared" si="123"/>
        <v/>
      </c>
      <c r="AJ228" s="72">
        <v>0</v>
      </c>
      <c r="AK228" s="73" t="str">
        <f t="shared" si="144"/>
        <v/>
      </c>
      <c r="AL228" s="73">
        <v>0</v>
      </c>
      <c r="AM228" s="74" t="str">
        <f t="shared" si="125"/>
        <v/>
      </c>
      <c r="AN228" s="18" t="str">
        <f t="shared" si="126"/>
        <v/>
      </c>
      <c r="AO228" s="69">
        <v>0</v>
      </c>
      <c r="AP228" s="70" t="str">
        <f t="shared" si="145"/>
        <v/>
      </c>
      <c r="AQ228" s="70">
        <v>0</v>
      </c>
      <c r="AR228" s="71" t="str">
        <f t="shared" si="128"/>
        <v/>
      </c>
      <c r="AS228" s="16" t="str">
        <f t="shared" si="129"/>
        <v/>
      </c>
      <c r="AT228" s="72">
        <v>0</v>
      </c>
      <c r="AU228" s="73" t="str">
        <f t="shared" si="146"/>
        <v/>
      </c>
      <c r="AV228" s="73">
        <v>0</v>
      </c>
      <c r="AW228" s="74" t="str">
        <f t="shared" si="131"/>
        <v/>
      </c>
      <c r="AX228" s="18" t="str">
        <f t="shared" si="132"/>
        <v/>
      </c>
      <c r="AY228" s="69">
        <v>0</v>
      </c>
      <c r="AZ228" s="70" t="str">
        <f t="shared" si="147"/>
        <v/>
      </c>
      <c r="BA228" s="70">
        <v>0</v>
      </c>
      <c r="BB228" s="71" t="str">
        <f t="shared" si="134"/>
        <v/>
      </c>
      <c r="BC228" s="16" t="str">
        <f t="shared" si="135"/>
        <v/>
      </c>
      <c r="BD228" s="72">
        <v>0</v>
      </c>
      <c r="BE228" s="73" t="str">
        <f t="shared" si="148"/>
        <v/>
      </c>
      <c r="BF228" s="73">
        <v>0</v>
      </c>
      <c r="BG228" s="74" t="str">
        <f t="shared" si="136"/>
        <v/>
      </c>
      <c r="BH228" s="18" t="str">
        <f t="shared" si="137"/>
        <v/>
      </c>
    </row>
    <row r="229" spans="1:60" s="5" customFormat="1" ht="12.75" customHeight="1" thickBot="1">
      <c r="A229" s="43" t="s">
        <v>186</v>
      </c>
      <c r="B229" s="38" t="s">
        <v>147</v>
      </c>
      <c r="C229" s="9"/>
      <c r="D229" s="50">
        <v>1.19</v>
      </c>
      <c r="E229" s="2" t="s">
        <v>483</v>
      </c>
      <c r="F229" s="83">
        <v>2749</v>
      </c>
      <c r="G229" s="83">
        <v>2499</v>
      </c>
      <c r="H229" s="134">
        <v>1875</v>
      </c>
      <c r="I229" s="134">
        <v>64</v>
      </c>
      <c r="J229" s="97">
        <f t="shared" si="138"/>
        <v>1811</v>
      </c>
      <c r="K229" s="76">
        <v>0</v>
      </c>
      <c r="L229" s="77" t="str">
        <f t="shared" si="139"/>
        <v/>
      </c>
      <c r="M229" s="77">
        <v>0</v>
      </c>
      <c r="N229" s="78" t="str">
        <f t="shared" si="110"/>
        <v/>
      </c>
      <c r="O229" s="17" t="str">
        <f t="shared" si="111"/>
        <v/>
      </c>
      <c r="P229" s="79">
        <v>0</v>
      </c>
      <c r="Q229" s="80" t="str">
        <f t="shared" si="140"/>
        <v/>
      </c>
      <c r="R229" s="80">
        <v>0</v>
      </c>
      <c r="S229" s="81" t="str">
        <f t="shared" si="113"/>
        <v/>
      </c>
      <c r="T229" s="19" t="str">
        <f t="shared" si="114"/>
        <v/>
      </c>
      <c r="U229" s="76">
        <v>1888</v>
      </c>
      <c r="V229" s="77">
        <f t="shared" si="141"/>
        <v>1699.2</v>
      </c>
      <c r="W229" s="77">
        <v>440</v>
      </c>
      <c r="X229" s="78">
        <f t="shared" si="116"/>
        <v>1371</v>
      </c>
      <c r="Y229" s="17">
        <f t="shared" si="117"/>
        <v>0.19314971751412432</v>
      </c>
      <c r="Z229" s="79">
        <v>0</v>
      </c>
      <c r="AA229" s="80" t="str">
        <f t="shared" si="142"/>
        <v/>
      </c>
      <c r="AB229" s="80">
        <v>0</v>
      </c>
      <c r="AC229" s="81" t="str">
        <f t="shared" si="119"/>
        <v/>
      </c>
      <c r="AD229" s="19" t="str">
        <f t="shared" si="120"/>
        <v/>
      </c>
      <c r="AE229" s="76">
        <v>1888</v>
      </c>
      <c r="AF229" s="77">
        <f t="shared" si="143"/>
        <v>1699.2</v>
      </c>
      <c r="AG229" s="77">
        <v>440</v>
      </c>
      <c r="AH229" s="78">
        <f t="shared" si="122"/>
        <v>1371</v>
      </c>
      <c r="AI229" s="17">
        <f t="shared" si="123"/>
        <v>0.19314971751412432</v>
      </c>
      <c r="AJ229" s="79">
        <v>1888</v>
      </c>
      <c r="AK229" s="80">
        <f t="shared" si="144"/>
        <v>1699.2</v>
      </c>
      <c r="AL229" s="80">
        <v>440</v>
      </c>
      <c r="AM229" s="81">
        <f t="shared" si="125"/>
        <v>1371</v>
      </c>
      <c r="AN229" s="19">
        <f t="shared" si="126"/>
        <v>0.19314971751412432</v>
      </c>
      <c r="AO229" s="76">
        <v>1888</v>
      </c>
      <c r="AP229" s="77">
        <f t="shared" si="145"/>
        <v>1699.2</v>
      </c>
      <c r="AQ229" s="77">
        <v>440</v>
      </c>
      <c r="AR229" s="78">
        <f t="shared" si="128"/>
        <v>1371</v>
      </c>
      <c r="AS229" s="17">
        <f t="shared" si="129"/>
        <v>0.19314971751412432</v>
      </c>
      <c r="AT229" s="79">
        <v>1777</v>
      </c>
      <c r="AU229" s="80">
        <f t="shared" si="146"/>
        <v>1599.3</v>
      </c>
      <c r="AV229" s="80">
        <v>515</v>
      </c>
      <c r="AW229" s="81">
        <f t="shared" si="131"/>
        <v>1296</v>
      </c>
      <c r="AX229" s="19">
        <f t="shared" si="132"/>
        <v>0.18964546989307821</v>
      </c>
      <c r="AY229" s="76">
        <v>0</v>
      </c>
      <c r="AZ229" s="77" t="str">
        <f t="shared" si="147"/>
        <v/>
      </c>
      <c r="BA229" s="77">
        <v>0</v>
      </c>
      <c r="BB229" s="78" t="str">
        <f t="shared" si="134"/>
        <v/>
      </c>
      <c r="BC229" s="17" t="str">
        <f t="shared" si="135"/>
        <v/>
      </c>
      <c r="BD229" s="79">
        <v>1999</v>
      </c>
      <c r="BE229" s="80">
        <f t="shared" si="148"/>
        <v>1799.1000000000001</v>
      </c>
      <c r="BF229" s="80">
        <v>358</v>
      </c>
      <c r="BG229" s="81">
        <f t="shared" si="136"/>
        <v>1453</v>
      </c>
      <c r="BH229" s="19">
        <f t="shared" si="137"/>
        <v>0.19237396476015792</v>
      </c>
    </row>
    <row r="230" spans="1:60" s="5" customFormat="1" ht="12.75" customHeight="1">
      <c r="A230" s="42" t="s">
        <v>60</v>
      </c>
      <c r="B230" s="39" t="s">
        <v>147</v>
      </c>
      <c r="C230" s="4"/>
      <c r="D230" s="51">
        <v>1.19</v>
      </c>
      <c r="E230" s="40" t="s">
        <v>165</v>
      </c>
      <c r="F230" s="84">
        <v>1979</v>
      </c>
      <c r="G230" s="84">
        <v>1799</v>
      </c>
      <c r="H230" s="135">
        <v>1334</v>
      </c>
      <c r="I230" s="135">
        <v>0</v>
      </c>
      <c r="J230" s="93">
        <f t="shared" si="138"/>
        <v>1334</v>
      </c>
      <c r="K230" s="106">
        <v>1443</v>
      </c>
      <c r="L230" s="107">
        <f>IFERROR(IF(K230&gt;1,K230*0.9,""),"")</f>
        <v>1298.7</v>
      </c>
      <c r="M230" s="107">
        <v>262</v>
      </c>
      <c r="N230" s="110">
        <f t="shared" si="110"/>
        <v>1072</v>
      </c>
      <c r="O230" s="15">
        <f t="shared" si="111"/>
        <v>0.17455917455917458</v>
      </c>
      <c r="P230" s="108">
        <v>0</v>
      </c>
      <c r="Q230" s="109" t="str">
        <f>IFERROR(IF(P230&gt;1,P230*0.9,""),"")</f>
        <v/>
      </c>
      <c r="R230" s="109">
        <v>0</v>
      </c>
      <c r="S230" s="111" t="str">
        <f t="shared" si="113"/>
        <v/>
      </c>
      <c r="T230" s="20" t="str">
        <f t="shared" si="114"/>
        <v/>
      </c>
      <c r="U230" s="106">
        <v>1443</v>
      </c>
      <c r="V230" s="107">
        <f>IFERROR(IF(U230&gt;1,U230*0.9,""),"")</f>
        <v>1298.7</v>
      </c>
      <c r="W230" s="107">
        <v>262</v>
      </c>
      <c r="X230" s="110">
        <f t="shared" si="116"/>
        <v>1072</v>
      </c>
      <c r="Y230" s="15">
        <f t="shared" si="117"/>
        <v>0.17455917455917458</v>
      </c>
      <c r="Z230" s="108">
        <v>0</v>
      </c>
      <c r="AA230" s="109" t="str">
        <f>IFERROR(IF(Z230&gt;1,Z230*0.9,""),"")</f>
        <v/>
      </c>
      <c r="AB230" s="109">
        <v>0</v>
      </c>
      <c r="AC230" s="111" t="str">
        <f t="shared" si="119"/>
        <v/>
      </c>
      <c r="AD230" s="20" t="str">
        <f t="shared" si="120"/>
        <v/>
      </c>
      <c r="AE230" s="106">
        <v>0</v>
      </c>
      <c r="AF230" s="107" t="str">
        <f>IFERROR(IF(AE230&gt;1,AE230*0.9,""),"")</f>
        <v/>
      </c>
      <c r="AG230" s="107">
        <v>0</v>
      </c>
      <c r="AH230" s="110" t="str">
        <f t="shared" si="122"/>
        <v/>
      </c>
      <c r="AI230" s="15" t="str">
        <f t="shared" si="123"/>
        <v/>
      </c>
      <c r="AJ230" s="108">
        <v>1332</v>
      </c>
      <c r="AK230" s="109">
        <f>IFERROR(IF(AJ230&gt;1,AJ230*0.9,""),"")</f>
        <v>1198.8</v>
      </c>
      <c r="AL230" s="109">
        <v>344</v>
      </c>
      <c r="AM230" s="111">
        <f t="shared" si="125"/>
        <v>990</v>
      </c>
      <c r="AN230" s="20">
        <f t="shared" si="126"/>
        <v>0.17417417417417413</v>
      </c>
      <c r="AO230" s="106">
        <v>1332</v>
      </c>
      <c r="AP230" s="107">
        <f>IFERROR(IF(AO230&gt;1,AO230*0.9,""),"")</f>
        <v>1198.8</v>
      </c>
      <c r="AQ230" s="107">
        <v>344</v>
      </c>
      <c r="AR230" s="110">
        <f t="shared" si="128"/>
        <v>990</v>
      </c>
      <c r="AS230" s="15">
        <f t="shared" si="129"/>
        <v>0.17417417417417413</v>
      </c>
      <c r="AT230" s="108">
        <v>1221</v>
      </c>
      <c r="AU230" s="109">
        <f>IFERROR(IF(AT230&gt;1,AT230*0.9,""),"")</f>
        <v>1098.9000000000001</v>
      </c>
      <c r="AV230" s="109">
        <v>418</v>
      </c>
      <c r="AW230" s="111">
        <f t="shared" si="131"/>
        <v>916</v>
      </c>
      <c r="AX230" s="20">
        <f t="shared" si="132"/>
        <v>0.16643916643916651</v>
      </c>
      <c r="AY230" s="106">
        <v>0</v>
      </c>
      <c r="AZ230" s="107" t="str">
        <f>IFERROR(IF(AY230&gt;1,AY230*0.9,""),"")</f>
        <v/>
      </c>
      <c r="BA230" s="107">
        <v>0</v>
      </c>
      <c r="BB230" s="110" t="str">
        <f t="shared" si="134"/>
        <v/>
      </c>
      <c r="BC230" s="15" t="str">
        <f t="shared" si="135"/>
        <v/>
      </c>
      <c r="BD230" s="108">
        <v>1443</v>
      </c>
      <c r="BE230" s="109">
        <f>IFERROR(IF(BD230&gt;1,BD230*0.9,""),"")</f>
        <v>1298.7</v>
      </c>
      <c r="BF230" s="109">
        <v>262</v>
      </c>
      <c r="BG230" s="111">
        <f t="shared" si="136"/>
        <v>1072</v>
      </c>
      <c r="BH230" s="20">
        <f t="shared" si="137"/>
        <v>0.17455917455917458</v>
      </c>
    </row>
    <row r="231" spans="1:60" s="5" customFormat="1" ht="12.75" customHeight="1">
      <c r="A231" s="44" t="s">
        <v>62</v>
      </c>
      <c r="B231" s="36" t="s">
        <v>147</v>
      </c>
      <c r="C231" s="6"/>
      <c r="D231" s="51">
        <v>1.19</v>
      </c>
      <c r="E231" s="7" t="s">
        <v>165</v>
      </c>
      <c r="F231" s="84">
        <v>2639</v>
      </c>
      <c r="G231" s="84">
        <v>2399</v>
      </c>
      <c r="H231" s="135">
        <v>1782</v>
      </c>
      <c r="I231" s="135">
        <v>55</v>
      </c>
      <c r="J231" s="93">
        <f t="shared" si="138"/>
        <v>1727</v>
      </c>
      <c r="K231" s="106">
        <v>0</v>
      </c>
      <c r="L231" s="107" t="str">
        <f t="shared" si="139"/>
        <v/>
      </c>
      <c r="M231" s="107">
        <v>0</v>
      </c>
      <c r="N231" s="110" t="str">
        <f t="shared" si="110"/>
        <v/>
      </c>
      <c r="O231" s="15" t="str">
        <f t="shared" si="111"/>
        <v/>
      </c>
      <c r="P231" s="108">
        <v>0</v>
      </c>
      <c r="Q231" s="109" t="str">
        <f t="shared" si="140"/>
        <v/>
      </c>
      <c r="R231" s="109">
        <v>0</v>
      </c>
      <c r="S231" s="111" t="str">
        <f t="shared" si="113"/>
        <v/>
      </c>
      <c r="T231" s="20" t="str">
        <f t="shared" si="114"/>
        <v/>
      </c>
      <c r="U231" s="106">
        <v>1666</v>
      </c>
      <c r="V231" s="107">
        <f t="shared" si="141"/>
        <v>1499.4</v>
      </c>
      <c r="W231" s="107">
        <v>525</v>
      </c>
      <c r="X231" s="110">
        <f t="shared" si="116"/>
        <v>1202</v>
      </c>
      <c r="Y231" s="15">
        <f t="shared" si="117"/>
        <v>0.19834600506869418</v>
      </c>
      <c r="Z231" s="108">
        <v>0</v>
      </c>
      <c r="AA231" s="109" t="str">
        <f t="shared" si="142"/>
        <v/>
      </c>
      <c r="AB231" s="109">
        <v>0</v>
      </c>
      <c r="AC231" s="111" t="str">
        <f t="shared" si="119"/>
        <v/>
      </c>
      <c r="AD231" s="20" t="str">
        <f t="shared" si="120"/>
        <v/>
      </c>
      <c r="AE231" s="106">
        <v>1777</v>
      </c>
      <c r="AF231" s="107">
        <f t="shared" si="143"/>
        <v>1599.3</v>
      </c>
      <c r="AG231" s="107">
        <v>445</v>
      </c>
      <c r="AH231" s="110">
        <f t="shared" si="122"/>
        <v>1282</v>
      </c>
      <c r="AI231" s="15">
        <f t="shared" si="123"/>
        <v>0.19839929969361594</v>
      </c>
      <c r="AJ231" s="108">
        <v>1777</v>
      </c>
      <c r="AK231" s="109">
        <f t="shared" si="144"/>
        <v>1599.3</v>
      </c>
      <c r="AL231" s="109">
        <v>445</v>
      </c>
      <c r="AM231" s="111">
        <f t="shared" si="125"/>
        <v>1282</v>
      </c>
      <c r="AN231" s="20">
        <f t="shared" si="126"/>
        <v>0.19839929969361594</v>
      </c>
      <c r="AO231" s="106">
        <v>0</v>
      </c>
      <c r="AP231" s="107" t="str">
        <f t="shared" si="145"/>
        <v/>
      </c>
      <c r="AQ231" s="107">
        <v>0</v>
      </c>
      <c r="AR231" s="110" t="str">
        <f t="shared" si="128"/>
        <v/>
      </c>
      <c r="AS231" s="15" t="str">
        <f t="shared" si="129"/>
        <v/>
      </c>
      <c r="AT231" s="108">
        <v>1554</v>
      </c>
      <c r="AU231" s="109">
        <f t="shared" si="146"/>
        <v>1398.6000000000001</v>
      </c>
      <c r="AV231" s="109">
        <v>595</v>
      </c>
      <c r="AW231" s="111">
        <f t="shared" si="131"/>
        <v>1132</v>
      </c>
      <c r="AX231" s="20">
        <f t="shared" si="132"/>
        <v>0.19061919061919069</v>
      </c>
      <c r="AY231" s="106">
        <v>1666</v>
      </c>
      <c r="AZ231" s="107">
        <f t="shared" si="147"/>
        <v>1499.4</v>
      </c>
      <c r="BA231" s="107">
        <v>525</v>
      </c>
      <c r="BB231" s="110">
        <f t="shared" si="134"/>
        <v>1202</v>
      </c>
      <c r="BC231" s="15">
        <f t="shared" si="135"/>
        <v>0.19834600506869418</v>
      </c>
      <c r="BD231" s="108">
        <v>1666</v>
      </c>
      <c r="BE231" s="109">
        <f t="shared" ref="BE231:BE232" si="149">IFERROR(IF(BD231&gt;1,BD231*0.9,""),"")</f>
        <v>1499.4</v>
      </c>
      <c r="BF231" s="109">
        <v>524</v>
      </c>
      <c r="BG231" s="111">
        <f t="shared" si="136"/>
        <v>1203</v>
      </c>
      <c r="BH231" s="20">
        <f t="shared" si="137"/>
        <v>0.1976790716286515</v>
      </c>
    </row>
    <row r="232" spans="1:60" s="5" customFormat="1" ht="12.75" customHeight="1">
      <c r="A232" s="42" t="s">
        <v>61</v>
      </c>
      <c r="B232" s="39" t="s">
        <v>147</v>
      </c>
      <c r="C232" s="4"/>
      <c r="D232" s="49">
        <v>1.19</v>
      </c>
      <c r="E232" s="40" t="s">
        <v>165</v>
      </c>
      <c r="F232" s="82">
        <v>2529</v>
      </c>
      <c r="G232" s="82">
        <v>2299</v>
      </c>
      <c r="H232" s="133">
        <v>1707</v>
      </c>
      <c r="I232" s="133">
        <v>52</v>
      </c>
      <c r="J232" s="95">
        <f t="shared" si="138"/>
        <v>1655</v>
      </c>
      <c r="K232" s="69">
        <v>0</v>
      </c>
      <c r="L232" s="70" t="str">
        <f t="shared" si="139"/>
        <v/>
      </c>
      <c r="M232" s="70">
        <v>0</v>
      </c>
      <c r="N232" s="71" t="str">
        <f t="shared" si="110"/>
        <v/>
      </c>
      <c r="O232" s="16" t="str">
        <f t="shared" si="111"/>
        <v/>
      </c>
      <c r="P232" s="72">
        <v>0</v>
      </c>
      <c r="Q232" s="73" t="str">
        <f t="shared" si="140"/>
        <v/>
      </c>
      <c r="R232" s="73">
        <v>0</v>
      </c>
      <c r="S232" s="74" t="str">
        <f t="shared" si="113"/>
        <v/>
      </c>
      <c r="T232" s="18" t="str">
        <f t="shared" si="114"/>
        <v/>
      </c>
      <c r="U232" s="69">
        <v>1554</v>
      </c>
      <c r="V232" s="70">
        <f t="shared" si="141"/>
        <v>1398.6000000000001</v>
      </c>
      <c r="W232" s="70">
        <v>534</v>
      </c>
      <c r="X232" s="71">
        <f t="shared" si="116"/>
        <v>1121</v>
      </c>
      <c r="Y232" s="16">
        <f t="shared" si="117"/>
        <v>0.19848419848419857</v>
      </c>
      <c r="Z232" s="72">
        <v>0</v>
      </c>
      <c r="AA232" s="73" t="str">
        <f t="shared" si="142"/>
        <v/>
      </c>
      <c r="AB232" s="73">
        <v>0</v>
      </c>
      <c r="AC232" s="74" t="str">
        <f t="shared" si="119"/>
        <v/>
      </c>
      <c r="AD232" s="18" t="str">
        <f t="shared" si="120"/>
        <v/>
      </c>
      <c r="AE232" s="69">
        <v>1666</v>
      </c>
      <c r="AF232" s="70">
        <f t="shared" si="143"/>
        <v>1499.4</v>
      </c>
      <c r="AG232" s="70">
        <v>453</v>
      </c>
      <c r="AH232" s="71">
        <f t="shared" si="122"/>
        <v>1202</v>
      </c>
      <c r="AI232" s="16">
        <f t="shared" si="123"/>
        <v>0.19834600506869418</v>
      </c>
      <c r="AJ232" s="72">
        <v>1666</v>
      </c>
      <c r="AK232" s="73">
        <f t="shared" si="144"/>
        <v>1499.4</v>
      </c>
      <c r="AL232" s="73">
        <v>452</v>
      </c>
      <c r="AM232" s="74">
        <f t="shared" si="125"/>
        <v>1203</v>
      </c>
      <c r="AN232" s="18">
        <f t="shared" si="126"/>
        <v>0.1976790716286515</v>
      </c>
      <c r="AO232" s="69">
        <v>0</v>
      </c>
      <c r="AP232" s="70" t="str">
        <f t="shared" si="145"/>
        <v/>
      </c>
      <c r="AQ232" s="70">
        <v>0</v>
      </c>
      <c r="AR232" s="71" t="str">
        <f t="shared" si="128"/>
        <v/>
      </c>
      <c r="AS232" s="16" t="str">
        <f t="shared" si="129"/>
        <v/>
      </c>
      <c r="AT232" s="72">
        <v>1443</v>
      </c>
      <c r="AU232" s="73">
        <f t="shared" si="146"/>
        <v>1298.7</v>
      </c>
      <c r="AV232" s="73">
        <v>605</v>
      </c>
      <c r="AW232" s="74">
        <f t="shared" si="131"/>
        <v>1050</v>
      </c>
      <c r="AX232" s="18">
        <f t="shared" si="132"/>
        <v>0.19149919149919153</v>
      </c>
      <c r="AY232" s="69">
        <v>1554</v>
      </c>
      <c r="AZ232" s="70">
        <f t="shared" si="147"/>
        <v>1398.6000000000001</v>
      </c>
      <c r="BA232" s="70">
        <v>534</v>
      </c>
      <c r="BB232" s="71">
        <f t="shared" si="134"/>
        <v>1121</v>
      </c>
      <c r="BC232" s="16">
        <f t="shared" si="135"/>
        <v>0.19848419848419857</v>
      </c>
      <c r="BD232" s="72">
        <v>1554</v>
      </c>
      <c r="BE232" s="73">
        <f t="shared" si="149"/>
        <v>1398.6000000000001</v>
      </c>
      <c r="BF232" s="73">
        <v>533</v>
      </c>
      <c r="BG232" s="74">
        <f t="shared" si="136"/>
        <v>1122</v>
      </c>
      <c r="BH232" s="18">
        <f t="shared" si="137"/>
        <v>0.19776919776919785</v>
      </c>
    </row>
    <row r="233" spans="1:60" s="5" customFormat="1" ht="12.75" customHeight="1" thickBot="1">
      <c r="A233" s="43" t="s">
        <v>244</v>
      </c>
      <c r="B233" s="38" t="s">
        <v>147</v>
      </c>
      <c r="C233" s="9"/>
      <c r="D233" s="50">
        <v>1.19</v>
      </c>
      <c r="E233" s="2" t="s">
        <v>484</v>
      </c>
      <c r="F233" s="83">
        <v>2749</v>
      </c>
      <c r="G233" s="83">
        <v>2499</v>
      </c>
      <c r="H233" s="134">
        <v>1875</v>
      </c>
      <c r="I233" s="134">
        <v>0</v>
      </c>
      <c r="J233" s="97">
        <f t="shared" si="138"/>
        <v>1875</v>
      </c>
      <c r="K233" s="76">
        <v>0</v>
      </c>
      <c r="L233" s="77" t="str">
        <f>IFERROR(IF(K233&gt;1,K233*0.9,""),"")</f>
        <v/>
      </c>
      <c r="M233" s="77">
        <v>0</v>
      </c>
      <c r="N233" s="78" t="str">
        <f t="shared" si="110"/>
        <v/>
      </c>
      <c r="O233" s="17" t="str">
        <f t="shared" si="111"/>
        <v/>
      </c>
      <c r="P233" s="79">
        <v>0</v>
      </c>
      <c r="Q233" s="80" t="str">
        <f>IFERROR(IF(P233&gt;1,P233*0.9,""),"")</f>
        <v/>
      </c>
      <c r="R233" s="80">
        <v>0</v>
      </c>
      <c r="S233" s="81" t="str">
        <f t="shared" si="113"/>
        <v/>
      </c>
      <c r="T233" s="19" t="str">
        <f t="shared" si="114"/>
        <v/>
      </c>
      <c r="U233" s="76">
        <v>1888</v>
      </c>
      <c r="V233" s="77">
        <f>IFERROR(IF(U233&gt;1,U233*0.9,""),"")</f>
        <v>1699.2</v>
      </c>
      <c r="W233" s="77">
        <v>453</v>
      </c>
      <c r="X233" s="78">
        <f t="shared" si="116"/>
        <v>1422</v>
      </c>
      <c r="Y233" s="17">
        <f t="shared" si="117"/>
        <v>0.16313559322033899</v>
      </c>
      <c r="Z233" s="79">
        <v>0</v>
      </c>
      <c r="AA233" s="80" t="str">
        <f>IFERROR(IF(Z233&gt;1,Z233*0.9,""),"")</f>
        <v/>
      </c>
      <c r="AB233" s="80">
        <v>0</v>
      </c>
      <c r="AC233" s="81" t="str">
        <f t="shared" si="119"/>
        <v/>
      </c>
      <c r="AD233" s="19" t="str">
        <f t="shared" si="120"/>
        <v/>
      </c>
      <c r="AE233" s="76">
        <v>0</v>
      </c>
      <c r="AF233" s="77" t="str">
        <f>IFERROR(IF(AE233&gt;1,AE233*0.9,""),"")</f>
        <v/>
      </c>
      <c r="AG233" s="77">
        <v>0</v>
      </c>
      <c r="AH233" s="78" t="str">
        <f t="shared" si="122"/>
        <v/>
      </c>
      <c r="AI233" s="17" t="str">
        <f t="shared" si="123"/>
        <v/>
      </c>
      <c r="AJ233" s="79" t="s">
        <v>136</v>
      </c>
      <c r="AK233" s="80" t="str">
        <f>IFERROR(IF(AJ233&gt;1,AJ233*0.9,""),"")</f>
        <v/>
      </c>
      <c r="AL233" s="80">
        <v>0</v>
      </c>
      <c r="AM233" s="81" t="str">
        <f t="shared" si="125"/>
        <v/>
      </c>
      <c r="AN233" s="19" t="str">
        <f t="shared" si="126"/>
        <v/>
      </c>
      <c r="AO233" s="76">
        <v>0</v>
      </c>
      <c r="AP233" s="77" t="str">
        <f>IFERROR(IF(AO233&gt;1,AO233*0.9,""),"")</f>
        <v/>
      </c>
      <c r="AQ233" s="77">
        <v>0</v>
      </c>
      <c r="AR233" s="78" t="str">
        <f t="shared" si="128"/>
        <v/>
      </c>
      <c r="AS233" s="17" t="str">
        <f t="shared" si="129"/>
        <v/>
      </c>
      <c r="AT233" s="79">
        <v>1777</v>
      </c>
      <c r="AU233" s="80">
        <f>IFERROR(IF(AT233&gt;1,AT233*0.9,""),"")</f>
        <v>1599.3</v>
      </c>
      <c r="AV233" s="80">
        <v>533</v>
      </c>
      <c r="AW233" s="81">
        <f t="shared" si="131"/>
        <v>1342</v>
      </c>
      <c r="AX233" s="19">
        <f t="shared" si="132"/>
        <v>0.16088288626273992</v>
      </c>
      <c r="AY233" s="76">
        <v>1777</v>
      </c>
      <c r="AZ233" s="77">
        <f>IFERROR(IF(AY233&gt;1,AY233*0.9,""),"")</f>
        <v>1599.3</v>
      </c>
      <c r="BA233" s="77">
        <v>533</v>
      </c>
      <c r="BB233" s="78">
        <f t="shared" si="134"/>
        <v>1342</v>
      </c>
      <c r="BC233" s="17">
        <f t="shared" si="135"/>
        <v>0.16088288626273992</v>
      </c>
      <c r="BD233" s="79">
        <v>1888</v>
      </c>
      <c r="BE233" s="80">
        <f>IFERROR(IF(BD233&gt;1,BD233*0.9,""),"")</f>
        <v>1699.2</v>
      </c>
      <c r="BF233" s="80">
        <v>456</v>
      </c>
      <c r="BG233" s="81">
        <f t="shared" si="136"/>
        <v>1419</v>
      </c>
      <c r="BH233" s="19">
        <f t="shared" si="137"/>
        <v>0.16490112994350284</v>
      </c>
    </row>
    <row r="234" spans="1:60" s="5" customFormat="1" ht="12.75" customHeight="1">
      <c r="A234" s="44" t="s">
        <v>193</v>
      </c>
      <c r="B234" s="36" t="s">
        <v>147</v>
      </c>
      <c r="C234" s="6"/>
      <c r="D234" s="51">
        <v>1.19</v>
      </c>
      <c r="E234" s="7" t="s">
        <v>485</v>
      </c>
      <c r="F234" s="84">
        <v>3299</v>
      </c>
      <c r="G234" s="84">
        <v>2999</v>
      </c>
      <c r="H234" s="135">
        <v>2250</v>
      </c>
      <c r="I234" s="135">
        <v>64</v>
      </c>
      <c r="J234" s="93">
        <f t="shared" si="138"/>
        <v>2186</v>
      </c>
      <c r="K234" s="106">
        <v>0</v>
      </c>
      <c r="L234" s="107" t="str">
        <f>IFERROR(IF(K234&gt;1,K234*0.9,""),"")</f>
        <v/>
      </c>
      <c r="M234" s="107">
        <v>0</v>
      </c>
      <c r="N234" s="110" t="str">
        <f t="shared" si="110"/>
        <v/>
      </c>
      <c r="O234" s="15" t="str">
        <f t="shared" si="111"/>
        <v/>
      </c>
      <c r="P234" s="108">
        <v>0</v>
      </c>
      <c r="Q234" s="109" t="str">
        <f>IFERROR(IF(P234&gt;1,P234*0.9,""),"")</f>
        <v/>
      </c>
      <c r="R234" s="109">
        <v>0</v>
      </c>
      <c r="S234" s="111" t="str">
        <f t="shared" si="113"/>
        <v/>
      </c>
      <c r="T234" s="20" t="str">
        <f t="shared" si="114"/>
        <v/>
      </c>
      <c r="U234" s="106">
        <v>2221</v>
      </c>
      <c r="V234" s="107">
        <f>IFERROR(IF(U234&gt;1,U234*0.9,""),"")</f>
        <v>1998.9</v>
      </c>
      <c r="W234" s="107">
        <v>563</v>
      </c>
      <c r="X234" s="110">
        <f t="shared" si="116"/>
        <v>1623</v>
      </c>
      <c r="Y234" s="15">
        <f t="shared" si="117"/>
        <v>0.18805342938616243</v>
      </c>
      <c r="Z234" s="108">
        <v>0</v>
      </c>
      <c r="AA234" s="109" t="str">
        <f>IFERROR(IF(Z234&gt;1,Z234*0.9,""),"")</f>
        <v/>
      </c>
      <c r="AB234" s="109">
        <v>0</v>
      </c>
      <c r="AC234" s="111" t="str">
        <f t="shared" si="119"/>
        <v/>
      </c>
      <c r="AD234" s="20" t="str">
        <f t="shared" si="120"/>
        <v/>
      </c>
      <c r="AE234" s="106">
        <v>2221</v>
      </c>
      <c r="AF234" s="107">
        <f>IFERROR(IF(AE234&gt;1,AE234*0.9,""),"")</f>
        <v>1998.9</v>
      </c>
      <c r="AG234" s="107">
        <v>563</v>
      </c>
      <c r="AH234" s="110">
        <f t="shared" si="122"/>
        <v>1623</v>
      </c>
      <c r="AI234" s="15">
        <f t="shared" si="123"/>
        <v>0.18805342938616243</v>
      </c>
      <c r="AJ234" s="108">
        <v>2221</v>
      </c>
      <c r="AK234" s="109">
        <f>IFERROR(IF(AJ234&gt;1,AJ234*0.9,""),"")</f>
        <v>1998.9</v>
      </c>
      <c r="AL234" s="109">
        <v>563</v>
      </c>
      <c r="AM234" s="111">
        <f t="shared" si="125"/>
        <v>1623</v>
      </c>
      <c r="AN234" s="20">
        <f t="shared" si="126"/>
        <v>0.18805342938616243</v>
      </c>
      <c r="AO234" s="106">
        <v>2221</v>
      </c>
      <c r="AP234" s="107">
        <f>IFERROR(IF(AO234&gt;1,AO234*0.9,""),"")</f>
        <v>1998.9</v>
      </c>
      <c r="AQ234" s="107">
        <v>563</v>
      </c>
      <c r="AR234" s="110">
        <f t="shared" si="128"/>
        <v>1623</v>
      </c>
      <c r="AS234" s="15">
        <f t="shared" si="129"/>
        <v>0.18805342938616243</v>
      </c>
      <c r="AT234" s="108">
        <v>2110</v>
      </c>
      <c r="AU234" s="109">
        <f>IFERROR(IF(AT234&gt;1,AT234*0.9,""),"")</f>
        <v>1899</v>
      </c>
      <c r="AV234" s="109">
        <v>645</v>
      </c>
      <c r="AW234" s="111">
        <f t="shared" si="131"/>
        <v>1541</v>
      </c>
      <c r="AX234" s="20">
        <f t="shared" si="132"/>
        <v>0.1885202738283307</v>
      </c>
      <c r="AY234" s="106">
        <v>0</v>
      </c>
      <c r="AZ234" s="107" t="str">
        <f>IFERROR(IF(AY234&gt;1,AY234*0.9,""),"")</f>
        <v/>
      </c>
      <c r="BA234" s="107">
        <v>0</v>
      </c>
      <c r="BB234" s="110" t="str">
        <f t="shared" si="134"/>
        <v/>
      </c>
      <c r="BC234" s="15" t="str">
        <f t="shared" si="135"/>
        <v/>
      </c>
      <c r="BD234" s="108">
        <v>2332</v>
      </c>
      <c r="BE234" s="109">
        <f>IFERROR(IF(BD234&gt;1,BD234*0.9,""),"")</f>
        <v>2098.8000000000002</v>
      </c>
      <c r="BF234" s="109">
        <v>482</v>
      </c>
      <c r="BG234" s="111">
        <f t="shared" si="136"/>
        <v>1704</v>
      </c>
      <c r="BH234" s="20">
        <f t="shared" si="137"/>
        <v>0.18810748999428251</v>
      </c>
    </row>
    <row r="235" spans="1:60" s="5" customFormat="1" ht="12.75" customHeight="1">
      <c r="A235" s="42" t="s">
        <v>194</v>
      </c>
      <c r="B235" s="39" t="s">
        <v>147</v>
      </c>
      <c r="C235" s="201" t="s">
        <v>387</v>
      </c>
      <c r="D235" s="49">
        <v>1.19</v>
      </c>
      <c r="E235" s="40" t="s">
        <v>485</v>
      </c>
      <c r="F235" s="82">
        <v>3354</v>
      </c>
      <c r="G235" s="82">
        <v>3049</v>
      </c>
      <c r="H235" s="133">
        <v>2288</v>
      </c>
      <c r="I235" s="133">
        <v>65</v>
      </c>
      <c r="J235" s="95">
        <f t="shared" si="138"/>
        <v>2223</v>
      </c>
      <c r="K235" s="69">
        <v>0</v>
      </c>
      <c r="L235" s="70" t="str">
        <f>IFERROR(IF(K235&gt;1,K235*0.9,""),"")</f>
        <v/>
      </c>
      <c r="M235" s="70">
        <v>0</v>
      </c>
      <c r="N235" s="71" t="str">
        <f t="shared" si="110"/>
        <v/>
      </c>
      <c r="O235" s="16" t="str">
        <f t="shared" si="111"/>
        <v/>
      </c>
      <c r="P235" s="72">
        <v>0</v>
      </c>
      <c r="Q235" s="73" t="str">
        <f>IFERROR(IF(P235&gt;1,P235*0.9,""),"")</f>
        <v/>
      </c>
      <c r="R235" s="73">
        <v>0</v>
      </c>
      <c r="S235" s="74" t="str">
        <f t="shared" si="113"/>
        <v/>
      </c>
      <c r="T235" s="18" t="str">
        <f t="shared" si="114"/>
        <v/>
      </c>
      <c r="U235" s="69">
        <v>2221</v>
      </c>
      <c r="V235" s="70">
        <f>IFERROR(IF(U235&gt;1,U235*0.9,""),"")</f>
        <v>1998.9</v>
      </c>
      <c r="W235" s="70">
        <v>600</v>
      </c>
      <c r="X235" s="71">
        <f t="shared" si="116"/>
        <v>1623</v>
      </c>
      <c r="Y235" s="16">
        <f t="shared" si="117"/>
        <v>0.18805342938616243</v>
      </c>
      <c r="Z235" s="72">
        <v>0</v>
      </c>
      <c r="AA235" s="73" t="str">
        <f>IFERROR(IF(Z235&gt;1,Z235*0.9,""),"")</f>
        <v/>
      </c>
      <c r="AB235" s="73">
        <v>0</v>
      </c>
      <c r="AC235" s="74" t="str">
        <f t="shared" si="119"/>
        <v/>
      </c>
      <c r="AD235" s="18" t="str">
        <f t="shared" si="120"/>
        <v/>
      </c>
      <c r="AE235" s="69">
        <v>0</v>
      </c>
      <c r="AF235" s="70" t="str">
        <f>IFERROR(IF(AE235&gt;1,AE235*0.9,""),"")</f>
        <v/>
      </c>
      <c r="AG235" s="70">
        <v>0</v>
      </c>
      <c r="AH235" s="71" t="str">
        <f t="shared" si="122"/>
        <v/>
      </c>
      <c r="AI235" s="16" t="str">
        <f t="shared" si="123"/>
        <v/>
      </c>
      <c r="AJ235" s="72">
        <v>0</v>
      </c>
      <c r="AK235" s="73" t="str">
        <f>IFERROR(IF(AJ235&gt;1,AJ235*0.9,""),"")</f>
        <v/>
      </c>
      <c r="AL235" s="73">
        <v>0</v>
      </c>
      <c r="AM235" s="74" t="str">
        <f t="shared" si="125"/>
        <v/>
      </c>
      <c r="AN235" s="18" t="str">
        <f t="shared" si="126"/>
        <v/>
      </c>
      <c r="AO235" s="69">
        <v>0</v>
      </c>
      <c r="AP235" s="70" t="str">
        <f>IFERROR(IF(AO235&gt;1,AO235*0.9,""),"")</f>
        <v/>
      </c>
      <c r="AQ235" s="70">
        <v>0</v>
      </c>
      <c r="AR235" s="71" t="str">
        <f t="shared" si="128"/>
        <v/>
      </c>
      <c r="AS235" s="16" t="str">
        <f t="shared" si="129"/>
        <v/>
      </c>
      <c r="AT235" s="72">
        <v>0</v>
      </c>
      <c r="AU235" s="73" t="str">
        <f>IFERROR(IF(AT235&gt;1,AT235*0.9,""),"")</f>
        <v/>
      </c>
      <c r="AV235" s="73">
        <v>0</v>
      </c>
      <c r="AW235" s="74" t="str">
        <f t="shared" si="131"/>
        <v/>
      </c>
      <c r="AX235" s="18" t="str">
        <f t="shared" si="132"/>
        <v/>
      </c>
      <c r="AY235" s="69">
        <v>0</v>
      </c>
      <c r="AZ235" s="70" t="str">
        <f>IFERROR(IF(AY235&gt;1,AY235*0.9,""),"")</f>
        <v/>
      </c>
      <c r="BA235" s="70">
        <v>0</v>
      </c>
      <c r="BB235" s="71" t="str">
        <f t="shared" si="134"/>
        <v/>
      </c>
      <c r="BC235" s="16" t="str">
        <f t="shared" si="135"/>
        <v/>
      </c>
      <c r="BD235" s="72">
        <v>0</v>
      </c>
      <c r="BE235" s="73" t="str">
        <f>IFERROR(IF(BD235&gt;1,BD235*0.9,""),"")</f>
        <v/>
      </c>
      <c r="BF235" s="73">
        <v>0</v>
      </c>
      <c r="BG235" s="74" t="str">
        <f t="shared" si="136"/>
        <v/>
      </c>
      <c r="BH235" s="18" t="str">
        <f t="shared" si="137"/>
        <v/>
      </c>
    </row>
    <row r="236" spans="1:60" s="5" customFormat="1" ht="12.75" customHeight="1" thickBot="1">
      <c r="A236" s="43" t="s">
        <v>192</v>
      </c>
      <c r="B236" s="38" t="s">
        <v>147</v>
      </c>
      <c r="C236" s="9"/>
      <c r="D236" s="50">
        <v>1.19</v>
      </c>
      <c r="E236" s="2" t="s">
        <v>485</v>
      </c>
      <c r="F236" s="83">
        <v>3189</v>
      </c>
      <c r="G236" s="83">
        <v>2899</v>
      </c>
      <c r="H236" s="134">
        <v>2175</v>
      </c>
      <c r="I236" s="134">
        <v>62</v>
      </c>
      <c r="J236" s="97">
        <f t="shared" si="138"/>
        <v>2113</v>
      </c>
      <c r="K236" s="76">
        <v>0</v>
      </c>
      <c r="L236" s="77" t="str">
        <f>IFERROR(IF(K236&gt;1,K236*0.9,""),"")</f>
        <v/>
      </c>
      <c r="M236" s="77">
        <v>0</v>
      </c>
      <c r="N236" s="78" t="str">
        <f t="shared" si="110"/>
        <v/>
      </c>
      <c r="O236" s="17" t="str">
        <f t="shared" si="111"/>
        <v/>
      </c>
      <c r="P236" s="79">
        <v>0</v>
      </c>
      <c r="Q236" s="80" t="str">
        <f>IFERROR(IF(P236&gt;1,P236*0.9,""),"")</f>
        <v/>
      </c>
      <c r="R236" s="80">
        <v>0</v>
      </c>
      <c r="S236" s="81" t="str">
        <f t="shared" si="113"/>
        <v/>
      </c>
      <c r="T236" s="19" t="str">
        <f t="shared" si="114"/>
        <v/>
      </c>
      <c r="U236" s="76">
        <v>2110</v>
      </c>
      <c r="V236" s="77">
        <f>IFERROR(IF(U236&gt;1,U236*0.9,""),"")</f>
        <v>1899</v>
      </c>
      <c r="W236" s="77">
        <v>572</v>
      </c>
      <c r="X236" s="78">
        <f t="shared" si="116"/>
        <v>1541</v>
      </c>
      <c r="Y236" s="17">
        <f t="shared" si="117"/>
        <v>0.1885202738283307</v>
      </c>
      <c r="Z236" s="79">
        <v>0</v>
      </c>
      <c r="AA236" s="80" t="str">
        <f>IFERROR(IF(Z236&gt;1,Z236*0.9,""),"")</f>
        <v/>
      </c>
      <c r="AB236" s="80">
        <v>0</v>
      </c>
      <c r="AC236" s="81" t="str">
        <f t="shared" si="119"/>
        <v/>
      </c>
      <c r="AD236" s="19" t="str">
        <f t="shared" si="120"/>
        <v/>
      </c>
      <c r="AE236" s="76">
        <v>2110</v>
      </c>
      <c r="AF236" s="77">
        <f>IFERROR(IF(AE236&gt;1,AE236*0.9,""),"")</f>
        <v>1899</v>
      </c>
      <c r="AG236" s="77">
        <v>572</v>
      </c>
      <c r="AH236" s="78">
        <f t="shared" si="122"/>
        <v>1541</v>
      </c>
      <c r="AI236" s="17">
        <f t="shared" si="123"/>
        <v>0.1885202738283307</v>
      </c>
      <c r="AJ236" s="79">
        <v>2110</v>
      </c>
      <c r="AK236" s="80">
        <f>IFERROR(IF(AJ236&gt;1,AJ236*0.9,""),"")</f>
        <v>1899</v>
      </c>
      <c r="AL236" s="80">
        <v>572</v>
      </c>
      <c r="AM236" s="81">
        <f t="shared" si="125"/>
        <v>1541</v>
      </c>
      <c r="AN236" s="19">
        <f t="shared" si="126"/>
        <v>0.1885202738283307</v>
      </c>
      <c r="AO236" s="76">
        <v>2110</v>
      </c>
      <c r="AP236" s="77">
        <f>IFERROR(IF(AO236&gt;1,AO236*0.9,""),"")</f>
        <v>1899</v>
      </c>
      <c r="AQ236" s="77">
        <v>572</v>
      </c>
      <c r="AR236" s="78">
        <f t="shared" si="128"/>
        <v>1541</v>
      </c>
      <c r="AS236" s="17">
        <f t="shared" si="129"/>
        <v>0.1885202738283307</v>
      </c>
      <c r="AT236" s="79">
        <v>1999</v>
      </c>
      <c r="AU236" s="80">
        <f>IFERROR(IF(AT236&gt;1,AT236*0.9,""),"")</f>
        <v>1799.1000000000001</v>
      </c>
      <c r="AV236" s="80">
        <v>653</v>
      </c>
      <c r="AW236" s="81">
        <f t="shared" si="131"/>
        <v>1460</v>
      </c>
      <c r="AX236" s="19">
        <f t="shared" si="132"/>
        <v>0.18848313045411602</v>
      </c>
      <c r="AY236" s="76">
        <v>0</v>
      </c>
      <c r="AZ236" s="77" t="str">
        <f>IFERROR(IF(AY236&gt;1,AY236*0.9,""),"")</f>
        <v/>
      </c>
      <c r="BA236" s="77">
        <v>0</v>
      </c>
      <c r="BB236" s="78" t="str">
        <f t="shared" si="134"/>
        <v/>
      </c>
      <c r="BC236" s="17" t="str">
        <f t="shared" si="135"/>
        <v/>
      </c>
      <c r="BD236" s="79">
        <v>2221</v>
      </c>
      <c r="BE236" s="80">
        <f>IFERROR(IF(BD236&gt;1,BD236*0.9,""),"")</f>
        <v>1998.9</v>
      </c>
      <c r="BF236" s="80">
        <v>490</v>
      </c>
      <c r="BG236" s="81">
        <f t="shared" si="136"/>
        <v>1623</v>
      </c>
      <c r="BH236" s="19">
        <f t="shared" si="137"/>
        <v>0.18805342938616243</v>
      </c>
    </row>
    <row r="237" spans="1:60" s="5" customFormat="1" ht="12.75" customHeight="1">
      <c r="A237" s="44" t="s">
        <v>63</v>
      </c>
      <c r="B237" s="36" t="s">
        <v>147</v>
      </c>
      <c r="C237" s="6"/>
      <c r="D237" s="51">
        <v>0.14000000000000001</v>
      </c>
      <c r="E237" s="7" t="s">
        <v>486</v>
      </c>
      <c r="F237" s="84">
        <v>1099</v>
      </c>
      <c r="G237" s="84">
        <v>999</v>
      </c>
      <c r="H237" s="135">
        <v>743</v>
      </c>
      <c r="I237" s="135">
        <v>6</v>
      </c>
      <c r="J237" s="93">
        <f t="shared" si="138"/>
        <v>737</v>
      </c>
      <c r="K237" s="106">
        <v>832</v>
      </c>
      <c r="L237" s="107">
        <f t="shared" ref="L237:L246" si="150">IFERROR(IF(K237&gt;1,K237*0.9,""),"")</f>
        <v>748.80000000000007</v>
      </c>
      <c r="M237" s="107">
        <v>122</v>
      </c>
      <c r="N237" s="110">
        <f t="shared" si="110"/>
        <v>615</v>
      </c>
      <c r="O237" s="15">
        <f t="shared" si="111"/>
        <v>0.17868589743589752</v>
      </c>
      <c r="P237" s="108">
        <v>0</v>
      </c>
      <c r="Q237" s="109" t="str">
        <f t="shared" ref="Q237:Q246" si="151">IFERROR(IF(P237&gt;1,P237*0.9,""),"")</f>
        <v/>
      </c>
      <c r="R237" s="109">
        <v>0</v>
      </c>
      <c r="S237" s="111" t="str">
        <f t="shared" si="113"/>
        <v/>
      </c>
      <c r="T237" s="20" t="str">
        <f t="shared" si="114"/>
        <v/>
      </c>
      <c r="U237" s="106">
        <v>832</v>
      </c>
      <c r="V237" s="107">
        <f t="shared" ref="V237:V246" si="152">IFERROR(IF(U237&gt;1,U237*0.9,""),"")</f>
        <v>748.80000000000007</v>
      </c>
      <c r="W237" s="107">
        <v>122</v>
      </c>
      <c r="X237" s="110">
        <f t="shared" si="116"/>
        <v>615</v>
      </c>
      <c r="Y237" s="15">
        <f t="shared" si="117"/>
        <v>0.17868589743589752</v>
      </c>
      <c r="Z237" s="108">
        <v>0</v>
      </c>
      <c r="AA237" s="109" t="str">
        <f t="shared" ref="AA237:AA246" si="153">IFERROR(IF(Z237&gt;1,Z237*0.9,""),"")</f>
        <v/>
      </c>
      <c r="AB237" s="109">
        <v>0</v>
      </c>
      <c r="AC237" s="111" t="str">
        <f t="shared" si="119"/>
        <v/>
      </c>
      <c r="AD237" s="20" t="str">
        <f t="shared" si="120"/>
        <v/>
      </c>
      <c r="AE237" s="106" t="s">
        <v>136</v>
      </c>
      <c r="AF237" s="107" t="str">
        <f t="shared" ref="AF237:AF246" si="154">IFERROR(IF(AE237&gt;1,AE237*0.9,""),"")</f>
        <v/>
      </c>
      <c r="AG237" s="107">
        <v>0</v>
      </c>
      <c r="AH237" s="110" t="str">
        <f t="shared" si="122"/>
        <v/>
      </c>
      <c r="AI237" s="15" t="str">
        <f t="shared" si="123"/>
        <v/>
      </c>
      <c r="AJ237" s="108">
        <v>888</v>
      </c>
      <c r="AK237" s="109">
        <f t="shared" ref="AK237:AK246" si="155">IFERROR(IF(AJ237&gt;1,AJ237*0.9,""),"")</f>
        <v>799.2</v>
      </c>
      <c r="AL237" s="109">
        <v>80</v>
      </c>
      <c r="AM237" s="111">
        <f t="shared" si="125"/>
        <v>657</v>
      </c>
      <c r="AN237" s="20">
        <f t="shared" si="126"/>
        <v>0.17792792792792797</v>
      </c>
      <c r="AO237" s="106">
        <v>0</v>
      </c>
      <c r="AP237" s="107" t="str">
        <f t="shared" ref="AP237:AP246" si="156">IFERROR(IF(AO237&gt;1,AO237*0.9,""),"")</f>
        <v/>
      </c>
      <c r="AQ237" s="107">
        <v>0</v>
      </c>
      <c r="AR237" s="110" t="str">
        <f t="shared" si="128"/>
        <v/>
      </c>
      <c r="AS237" s="15" t="str">
        <f t="shared" si="129"/>
        <v/>
      </c>
      <c r="AT237" s="108">
        <v>777</v>
      </c>
      <c r="AU237" s="109">
        <f t="shared" ref="AU237:AU246" si="157">IFERROR(IF(AT237&gt;1,AT237*0.9,""),"")</f>
        <v>699.30000000000007</v>
      </c>
      <c r="AV237" s="109">
        <v>163</v>
      </c>
      <c r="AW237" s="111">
        <f t="shared" si="131"/>
        <v>574</v>
      </c>
      <c r="AX237" s="20">
        <f t="shared" si="132"/>
        <v>0.17917917917917925</v>
      </c>
      <c r="AY237" s="106">
        <v>777</v>
      </c>
      <c r="AZ237" s="107">
        <f t="shared" ref="AZ237:AZ246" si="158">IFERROR(IF(AY237&gt;1,AY237*0.9,""),"")</f>
        <v>699.30000000000007</v>
      </c>
      <c r="BA237" s="107">
        <v>163</v>
      </c>
      <c r="BB237" s="110">
        <f t="shared" si="134"/>
        <v>574</v>
      </c>
      <c r="BC237" s="15">
        <f t="shared" si="135"/>
        <v>0.17917917917917925</v>
      </c>
      <c r="BD237" s="108">
        <v>777</v>
      </c>
      <c r="BE237" s="109">
        <f t="shared" ref="BE237:BE238" si="159">IFERROR(IF(BD237&gt;1,BD237*0.9,""),"")</f>
        <v>699.30000000000007</v>
      </c>
      <c r="BF237" s="109">
        <v>162</v>
      </c>
      <c r="BG237" s="111">
        <f t="shared" si="136"/>
        <v>575</v>
      </c>
      <c r="BH237" s="20">
        <f t="shared" si="137"/>
        <v>0.17774917774917784</v>
      </c>
    </row>
    <row r="238" spans="1:60" s="5" customFormat="1" ht="12.75" customHeight="1" thickBot="1">
      <c r="A238" s="43" t="s">
        <v>64</v>
      </c>
      <c r="B238" s="38" t="s">
        <v>147</v>
      </c>
      <c r="C238" s="9"/>
      <c r="D238" s="50">
        <v>0.18</v>
      </c>
      <c r="E238" s="2" t="s">
        <v>487</v>
      </c>
      <c r="F238" s="83">
        <v>1209</v>
      </c>
      <c r="G238" s="83">
        <v>1099</v>
      </c>
      <c r="H238" s="134">
        <v>817</v>
      </c>
      <c r="I238" s="134">
        <v>6</v>
      </c>
      <c r="J238" s="97">
        <f t="shared" si="138"/>
        <v>811</v>
      </c>
      <c r="K238" s="76">
        <v>943</v>
      </c>
      <c r="L238" s="77">
        <f t="shared" si="150"/>
        <v>848.7</v>
      </c>
      <c r="M238" s="77">
        <v>114</v>
      </c>
      <c r="N238" s="78">
        <f t="shared" si="110"/>
        <v>697</v>
      </c>
      <c r="O238" s="17">
        <f t="shared" si="111"/>
        <v>0.17874396135265705</v>
      </c>
      <c r="P238" s="79">
        <v>0</v>
      </c>
      <c r="Q238" s="80" t="str">
        <f t="shared" si="151"/>
        <v/>
      </c>
      <c r="R238" s="80">
        <v>0</v>
      </c>
      <c r="S238" s="81" t="str">
        <f t="shared" si="113"/>
        <v/>
      </c>
      <c r="T238" s="19" t="str">
        <f t="shared" si="114"/>
        <v/>
      </c>
      <c r="U238" s="76">
        <v>943</v>
      </c>
      <c r="V238" s="77">
        <f t="shared" si="152"/>
        <v>848.7</v>
      </c>
      <c r="W238" s="77">
        <v>114</v>
      </c>
      <c r="X238" s="78">
        <f t="shared" si="116"/>
        <v>697</v>
      </c>
      <c r="Y238" s="17">
        <f t="shared" si="117"/>
        <v>0.17874396135265705</v>
      </c>
      <c r="Z238" s="79">
        <v>0</v>
      </c>
      <c r="AA238" s="80" t="str">
        <f t="shared" si="153"/>
        <v/>
      </c>
      <c r="AB238" s="80">
        <v>0</v>
      </c>
      <c r="AC238" s="81" t="str">
        <f t="shared" si="119"/>
        <v/>
      </c>
      <c r="AD238" s="19" t="str">
        <f t="shared" si="120"/>
        <v/>
      </c>
      <c r="AE238" s="76" t="s">
        <v>136</v>
      </c>
      <c r="AF238" s="77" t="str">
        <f t="shared" si="154"/>
        <v/>
      </c>
      <c r="AG238" s="77">
        <v>0</v>
      </c>
      <c r="AH238" s="78" t="str">
        <f t="shared" si="122"/>
        <v/>
      </c>
      <c r="AI238" s="17" t="str">
        <f t="shared" si="123"/>
        <v/>
      </c>
      <c r="AJ238" s="79">
        <v>999</v>
      </c>
      <c r="AK238" s="80">
        <f t="shared" si="155"/>
        <v>899.1</v>
      </c>
      <c r="AL238" s="80">
        <v>72</v>
      </c>
      <c r="AM238" s="81">
        <f t="shared" si="125"/>
        <v>739</v>
      </c>
      <c r="AN238" s="19">
        <f t="shared" si="126"/>
        <v>0.17806695584473364</v>
      </c>
      <c r="AO238" s="76">
        <v>0</v>
      </c>
      <c r="AP238" s="77" t="str">
        <f t="shared" si="156"/>
        <v/>
      </c>
      <c r="AQ238" s="77">
        <v>0</v>
      </c>
      <c r="AR238" s="78" t="str">
        <f t="shared" si="128"/>
        <v/>
      </c>
      <c r="AS238" s="17" t="str">
        <f t="shared" si="129"/>
        <v/>
      </c>
      <c r="AT238" s="79">
        <v>888</v>
      </c>
      <c r="AU238" s="80">
        <f t="shared" si="157"/>
        <v>799.2</v>
      </c>
      <c r="AV238" s="80">
        <v>154</v>
      </c>
      <c r="AW238" s="81">
        <f t="shared" si="131"/>
        <v>657</v>
      </c>
      <c r="AX238" s="19">
        <f t="shared" si="132"/>
        <v>0.17792792792792797</v>
      </c>
      <c r="AY238" s="76">
        <v>888</v>
      </c>
      <c r="AZ238" s="77">
        <f t="shared" si="158"/>
        <v>799.2</v>
      </c>
      <c r="BA238" s="77">
        <v>154</v>
      </c>
      <c r="BB238" s="78">
        <f t="shared" si="134"/>
        <v>657</v>
      </c>
      <c r="BC238" s="17">
        <f t="shared" si="135"/>
        <v>0.17792792792792797</v>
      </c>
      <c r="BD238" s="79">
        <v>888</v>
      </c>
      <c r="BE238" s="80">
        <f t="shared" si="159"/>
        <v>799.2</v>
      </c>
      <c r="BF238" s="80">
        <v>154</v>
      </c>
      <c r="BG238" s="81">
        <f t="shared" si="136"/>
        <v>657</v>
      </c>
      <c r="BH238" s="19">
        <f t="shared" si="137"/>
        <v>0.17792792792792797</v>
      </c>
    </row>
    <row r="239" spans="1:60" s="5" customFormat="1" ht="12.75" customHeight="1">
      <c r="A239" s="44" t="s">
        <v>205</v>
      </c>
      <c r="B239" s="36" t="s">
        <v>147</v>
      </c>
      <c r="C239" s="6"/>
      <c r="D239" s="51">
        <v>0.22</v>
      </c>
      <c r="E239" s="7" t="s">
        <v>488</v>
      </c>
      <c r="F239" s="84">
        <v>1429</v>
      </c>
      <c r="G239" s="84">
        <v>1299</v>
      </c>
      <c r="H239" s="135">
        <v>957</v>
      </c>
      <c r="I239" s="135">
        <v>4</v>
      </c>
      <c r="J239" s="93">
        <f t="shared" si="138"/>
        <v>953</v>
      </c>
      <c r="K239" s="106">
        <v>999</v>
      </c>
      <c r="L239" s="107">
        <f>IFERROR(IF(K239&gt;1,K239*0.9,""),"")</f>
        <v>899.1</v>
      </c>
      <c r="M239" s="107">
        <v>218</v>
      </c>
      <c r="N239" s="110">
        <f t="shared" si="110"/>
        <v>735</v>
      </c>
      <c r="O239" s="15">
        <f t="shared" si="111"/>
        <v>0.18251584918251587</v>
      </c>
      <c r="P239" s="108">
        <v>0</v>
      </c>
      <c r="Q239" s="109" t="str">
        <f>IFERROR(IF(P239&gt;1,P239*0.9,""),"")</f>
        <v/>
      </c>
      <c r="R239" s="109">
        <v>0</v>
      </c>
      <c r="S239" s="111" t="str">
        <f t="shared" si="113"/>
        <v/>
      </c>
      <c r="T239" s="20" t="str">
        <f t="shared" si="114"/>
        <v/>
      </c>
      <c r="U239" s="106">
        <v>999</v>
      </c>
      <c r="V239" s="107">
        <f>IFERROR(IF(U239&gt;1,U239*0.9,""),"")</f>
        <v>899.1</v>
      </c>
      <c r="W239" s="107">
        <v>218</v>
      </c>
      <c r="X239" s="110">
        <f t="shared" si="116"/>
        <v>735</v>
      </c>
      <c r="Y239" s="15">
        <f t="shared" si="117"/>
        <v>0.18251584918251587</v>
      </c>
      <c r="Z239" s="108">
        <v>0</v>
      </c>
      <c r="AA239" s="109" t="str">
        <f>IFERROR(IF(Z239&gt;1,Z239*0.9,""),"")</f>
        <v/>
      </c>
      <c r="AB239" s="109">
        <v>0</v>
      </c>
      <c r="AC239" s="111" t="str">
        <f t="shared" si="119"/>
        <v/>
      </c>
      <c r="AD239" s="20" t="str">
        <f t="shared" si="120"/>
        <v/>
      </c>
      <c r="AE239" s="106" t="s">
        <v>136</v>
      </c>
      <c r="AF239" s="107" t="str">
        <f>IFERROR(IF(AE239&gt;1,AE239*0.9,""),"")</f>
        <v/>
      </c>
      <c r="AG239" s="107">
        <v>0</v>
      </c>
      <c r="AH239" s="110" t="str">
        <f t="shared" si="122"/>
        <v/>
      </c>
      <c r="AI239" s="15" t="str">
        <f t="shared" si="123"/>
        <v/>
      </c>
      <c r="AJ239" s="108">
        <v>1054</v>
      </c>
      <c r="AK239" s="109">
        <f>IFERROR(IF(AJ239&gt;1,AJ239*0.9,""),"")</f>
        <v>948.6</v>
      </c>
      <c r="AL239" s="109">
        <v>178</v>
      </c>
      <c r="AM239" s="111">
        <f t="shared" si="125"/>
        <v>775</v>
      </c>
      <c r="AN239" s="20">
        <f t="shared" si="126"/>
        <v>0.18300653594771243</v>
      </c>
      <c r="AO239" s="106">
        <v>0</v>
      </c>
      <c r="AP239" s="107" t="str">
        <f>IFERROR(IF(AO239&gt;1,AO239*0.9,""),"")</f>
        <v/>
      </c>
      <c r="AQ239" s="107">
        <v>0</v>
      </c>
      <c r="AR239" s="110" t="str">
        <f t="shared" si="128"/>
        <v/>
      </c>
      <c r="AS239" s="15" t="str">
        <f t="shared" si="129"/>
        <v/>
      </c>
      <c r="AT239" s="108">
        <v>943</v>
      </c>
      <c r="AU239" s="109">
        <f>IFERROR(IF(AT239&gt;1,AT239*0.9,""),"")</f>
        <v>848.7</v>
      </c>
      <c r="AV239" s="109">
        <v>260</v>
      </c>
      <c r="AW239" s="111">
        <f t="shared" si="131"/>
        <v>693</v>
      </c>
      <c r="AX239" s="20">
        <f t="shared" si="132"/>
        <v>0.18345705196182402</v>
      </c>
      <c r="AY239" s="106">
        <v>943</v>
      </c>
      <c r="AZ239" s="107">
        <f>IFERROR(IF(AY239&gt;1,AY239*0.9,""),"")</f>
        <v>848.7</v>
      </c>
      <c r="BA239" s="107">
        <v>260</v>
      </c>
      <c r="BB239" s="110">
        <f t="shared" si="134"/>
        <v>693</v>
      </c>
      <c r="BC239" s="15">
        <f t="shared" si="135"/>
        <v>0.18345705196182402</v>
      </c>
      <c r="BD239" s="108">
        <v>943</v>
      </c>
      <c r="BE239" s="109">
        <f>IFERROR(IF(BD239&gt;1,BD239*0.9,""),"")</f>
        <v>848.7</v>
      </c>
      <c r="BF239" s="109">
        <v>259</v>
      </c>
      <c r="BG239" s="111">
        <f t="shared" si="136"/>
        <v>694</v>
      </c>
      <c r="BH239" s="20">
        <f t="shared" si="137"/>
        <v>0.18227877930953226</v>
      </c>
    </row>
    <row r="240" spans="1:60" s="5" customFormat="1" ht="12.75" customHeight="1">
      <c r="A240" s="42" t="s">
        <v>65</v>
      </c>
      <c r="B240" s="39" t="s">
        <v>147</v>
      </c>
      <c r="C240" s="4"/>
      <c r="D240" s="49">
        <v>0.22</v>
      </c>
      <c r="E240" s="40" t="s">
        <v>488</v>
      </c>
      <c r="F240" s="82">
        <v>1209</v>
      </c>
      <c r="G240" s="82">
        <v>1099</v>
      </c>
      <c r="H240" s="133">
        <v>817</v>
      </c>
      <c r="I240" s="133">
        <v>11</v>
      </c>
      <c r="J240" s="95">
        <f t="shared" si="138"/>
        <v>806</v>
      </c>
      <c r="K240" s="69">
        <v>888</v>
      </c>
      <c r="L240" s="70">
        <f t="shared" si="150"/>
        <v>799.2</v>
      </c>
      <c r="M240" s="70">
        <v>153</v>
      </c>
      <c r="N240" s="71">
        <f t="shared" si="110"/>
        <v>653</v>
      </c>
      <c r="O240" s="16">
        <f t="shared" si="111"/>
        <v>0.18293293293293297</v>
      </c>
      <c r="P240" s="72">
        <v>0</v>
      </c>
      <c r="Q240" s="73" t="str">
        <f t="shared" si="151"/>
        <v/>
      </c>
      <c r="R240" s="73">
        <v>0</v>
      </c>
      <c r="S240" s="74" t="str">
        <f t="shared" si="113"/>
        <v/>
      </c>
      <c r="T240" s="18" t="str">
        <f t="shared" si="114"/>
        <v/>
      </c>
      <c r="U240" s="69">
        <v>888</v>
      </c>
      <c r="V240" s="70">
        <f t="shared" si="152"/>
        <v>799.2</v>
      </c>
      <c r="W240" s="70">
        <v>153</v>
      </c>
      <c r="X240" s="71">
        <f t="shared" si="116"/>
        <v>653</v>
      </c>
      <c r="Y240" s="16">
        <f t="shared" si="117"/>
        <v>0.18293293293293297</v>
      </c>
      <c r="Z240" s="72">
        <v>0</v>
      </c>
      <c r="AA240" s="73" t="str">
        <f t="shared" si="153"/>
        <v/>
      </c>
      <c r="AB240" s="73">
        <v>0</v>
      </c>
      <c r="AC240" s="74" t="str">
        <f t="shared" si="119"/>
        <v/>
      </c>
      <c r="AD240" s="18" t="str">
        <f t="shared" si="120"/>
        <v/>
      </c>
      <c r="AE240" s="69" t="s">
        <v>136</v>
      </c>
      <c r="AF240" s="70" t="str">
        <f t="shared" si="154"/>
        <v/>
      </c>
      <c r="AG240" s="70">
        <v>0</v>
      </c>
      <c r="AH240" s="71" t="str">
        <f t="shared" si="122"/>
        <v/>
      </c>
      <c r="AI240" s="16" t="str">
        <f t="shared" si="123"/>
        <v/>
      </c>
      <c r="AJ240" s="72">
        <v>943</v>
      </c>
      <c r="AK240" s="73">
        <f t="shared" si="155"/>
        <v>848.7</v>
      </c>
      <c r="AL240" s="73">
        <v>113</v>
      </c>
      <c r="AM240" s="74">
        <f t="shared" si="125"/>
        <v>693</v>
      </c>
      <c r="AN240" s="18">
        <f t="shared" si="126"/>
        <v>0.18345705196182402</v>
      </c>
      <c r="AO240" s="69">
        <v>0</v>
      </c>
      <c r="AP240" s="70" t="str">
        <f t="shared" si="156"/>
        <v/>
      </c>
      <c r="AQ240" s="70">
        <v>0</v>
      </c>
      <c r="AR240" s="71" t="str">
        <f t="shared" si="128"/>
        <v/>
      </c>
      <c r="AS240" s="16" t="str">
        <f t="shared" si="129"/>
        <v/>
      </c>
      <c r="AT240" s="72">
        <v>888</v>
      </c>
      <c r="AU240" s="73">
        <f t="shared" si="157"/>
        <v>799.2</v>
      </c>
      <c r="AV240" s="73">
        <v>153</v>
      </c>
      <c r="AW240" s="74">
        <f t="shared" si="131"/>
        <v>653</v>
      </c>
      <c r="AX240" s="18">
        <f t="shared" si="132"/>
        <v>0.18293293293293297</v>
      </c>
      <c r="AY240" s="69">
        <v>888</v>
      </c>
      <c r="AZ240" s="70">
        <f t="shared" si="158"/>
        <v>799.2</v>
      </c>
      <c r="BA240" s="70">
        <v>153</v>
      </c>
      <c r="BB240" s="71">
        <f t="shared" si="134"/>
        <v>653</v>
      </c>
      <c r="BC240" s="16">
        <f t="shared" si="135"/>
        <v>0.18293293293293297</v>
      </c>
      <c r="BD240" s="72">
        <v>888</v>
      </c>
      <c r="BE240" s="73">
        <f t="shared" ref="BE240" si="160">IFERROR(IF(BD240&gt;1,BD240*0.9,""),"")</f>
        <v>799.2</v>
      </c>
      <c r="BF240" s="73">
        <v>153</v>
      </c>
      <c r="BG240" s="74">
        <f t="shared" si="136"/>
        <v>653</v>
      </c>
      <c r="BH240" s="18">
        <f t="shared" si="137"/>
        <v>0.18293293293293297</v>
      </c>
    </row>
    <row r="241" spans="1:60" s="5" customFormat="1" ht="12.75" customHeight="1">
      <c r="A241" s="42" t="s">
        <v>206</v>
      </c>
      <c r="B241" s="39" t="s">
        <v>147</v>
      </c>
      <c r="C241" s="4"/>
      <c r="D241" s="49">
        <v>0.27</v>
      </c>
      <c r="E241" s="40" t="s">
        <v>489</v>
      </c>
      <c r="F241" s="82">
        <v>1539</v>
      </c>
      <c r="G241" s="82">
        <v>1399</v>
      </c>
      <c r="H241" s="133">
        <v>1050</v>
      </c>
      <c r="I241" s="133">
        <v>24</v>
      </c>
      <c r="J241" s="95">
        <f t="shared" si="138"/>
        <v>1026</v>
      </c>
      <c r="K241" s="69">
        <v>1110</v>
      </c>
      <c r="L241" s="70">
        <f>IFERROR(IF(K241&gt;1,K241*0.9,""),"")</f>
        <v>999</v>
      </c>
      <c r="M241" s="70">
        <v>210</v>
      </c>
      <c r="N241" s="71">
        <f t="shared" si="110"/>
        <v>816</v>
      </c>
      <c r="O241" s="16">
        <f t="shared" si="111"/>
        <v>0.18318318318318319</v>
      </c>
      <c r="P241" s="72">
        <v>0</v>
      </c>
      <c r="Q241" s="73" t="str">
        <f>IFERROR(IF(P241&gt;1,P241*0.9,""),"")</f>
        <v/>
      </c>
      <c r="R241" s="73">
        <v>0</v>
      </c>
      <c r="S241" s="74" t="str">
        <f t="shared" si="113"/>
        <v/>
      </c>
      <c r="T241" s="18" t="str">
        <f t="shared" si="114"/>
        <v/>
      </c>
      <c r="U241" s="69">
        <v>1110</v>
      </c>
      <c r="V241" s="70">
        <f>IFERROR(IF(U241&gt;1,U241*0.9,""),"")</f>
        <v>999</v>
      </c>
      <c r="W241" s="70">
        <v>210</v>
      </c>
      <c r="X241" s="71">
        <f t="shared" si="116"/>
        <v>816</v>
      </c>
      <c r="Y241" s="16">
        <f t="shared" si="117"/>
        <v>0.18318318318318319</v>
      </c>
      <c r="Z241" s="72">
        <v>0</v>
      </c>
      <c r="AA241" s="73" t="str">
        <f>IFERROR(IF(Z241&gt;1,Z241*0.9,""),"")</f>
        <v/>
      </c>
      <c r="AB241" s="73">
        <v>0</v>
      </c>
      <c r="AC241" s="74" t="str">
        <f t="shared" si="119"/>
        <v/>
      </c>
      <c r="AD241" s="18" t="str">
        <f t="shared" si="120"/>
        <v/>
      </c>
      <c r="AE241" s="69" t="s">
        <v>136</v>
      </c>
      <c r="AF241" s="70" t="str">
        <f>IFERROR(IF(AE241&gt;1,AE241*0.9,""),"")</f>
        <v/>
      </c>
      <c r="AG241" s="70">
        <v>0</v>
      </c>
      <c r="AH241" s="71" t="str">
        <f t="shared" si="122"/>
        <v/>
      </c>
      <c r="AI241" s="16" t="str">
        <f t="shared" si="123"/>
        <v/>
      </c>
      <c r="AJ241" s="72">
        <v>1166</v>
      </c>
      <c r="AK241" s="73">
        <f>IFERROR(IF(AJ241&gt;1,AJ241*0.9,""),"")</f>
        <v>1049.4000000000001</v>
      </c>
      <c r="AL241" s="73">
        <v>169</v>
      </c>
      <c r="AM241" s="74">
        <f t="shared" si="125"/>
        <v>857</v>
      </c>
      <c r="AN241" s="18">
        <f t="shared" si="126"/>
        <v>0.18334286258814567</v>
      </c>
      <c r="AO241" s="69">
        <v>0</v>
      </c>
      <c r="AP241" s="70" t="str">
        <f>IFERROR(IF(AO241&gt;1,AO241*0.9,""),"")</f>
        <v/>
      </c>
      <c r="AQ241" s="70">
        <v>0</v>
      </c>
      <c r="AR241" s="71" t="str">
        <f t="shared" si="128"/>
        <v/>
      </c>
      <c r="AS241" s="16" t="str">
        <f t="shared" si="129"/>
        <v/>
      </c>
      <c r="AT241" s="72">
        <v>999</v>
      </c>
      <c r="AU241" s="73">
        <f>IFERROR(IF(AT241&gt;1,AT241*0.9,""),"")</f>
        <v>899.1</v>
      </c>
      <c r="AV241" s="73">
        <v>292</v>
      </c>
      <c r="AW241" s="74">
        <f t="shared" si="131"/>
        <v>734</v>
      </c>
      <c r="AX241" s="18">
        <f t="shared" si="132"/>
        <v>0.18362807251696142</v>
      </c>
      <c r="AY241" s="69">
        <v>999</v>
      </c>
      <c r="AZ241" s="70">
        <f>IFERROR(IF(AY241&gt;1,AY241*0.9,""),"")</f>
        <v>899.1</v>
      </c>
      <c r="BA241" s="70">
        <v>292</v>
      </c>
      <c r="BB241" s="71">
        <f t="shared" si="134"/>
        <v>734</v>
      </c>
      <c r="BC241" s="16">
        <f t="shared" si="135"/>
        <v>0.18362807251696142</v>
      </c>
      <c r="BD241" s="72">
        <v>999</v>
      </c>
      <c r="BE241" s="73">
        <f>IFERROR(IF(BD241&gt;1,BD241*0.9,""),"")</f>
        <v>899.1</v>
      </c>
      <c r="BF241" s="73">
        <v>290</v>
      </c>
      <c r="BG241" s="74">
        <f t="shared" si="136"/>
        <v>736</v>
      </c>
      <c r="BH241" s="18">
        <f t="shared" si="137"/>
        <v>0.18140362584807032</v>
      </c>
    </row>
    <row r="242" spans="1:60" s="5" customFormat="1" ht="12.75" customHeight="1" thickBot="1">
      <c r="A242" s="43" t="s">
        <v>66</v>
      </c>
      <c r="B242" s="38" t="s">
        <v>147</v>
      </c>
      <c r="C242" s="41"/>
      <c r="D242" s="50">
        <v>0.27</v>
      </c>
      <c r="E242" s="2" t="s">
        <v>489</v>
      </c>
      <c r="F242" s="83">
        <v>1319</v>
      </c>
      <c r="G242" s="83">
        <v>1199</v>
      </c>
      <c r="H242" s="134">
        <v>890</v>
      </c>
      <c r="I242" s="134">
        <v>10</v>
      </c>
      <c r="J242" s="97">
        <f t="shared" si="138"/>
        <v>880</v>
      </c>
      <c r="K242" s="76">
        <v>999</v>
      </c>
      <c r="L242" s="77">
        <f>IFERROR(IF(K242&gt;1,K242*0.9,""),"")</f>
        <v>899.1</v>
      </c>
      <c r="M242" s="77">
        <v>145</v>
      </c>
      <c r="N242" s="78">
        <f t="shared" si="110"/>
        <v>735</v>
      </c>
      <c r="O242" s="17">
        <f t="shared" si="111"/>
        <v>0.18251584918251587</v>
      </c>
      <c r="P242" s="79">
        <v>0</v>
      </c>
      <c r="Q242" s="80" t="str">
        <f>IFERROR(IF(P242&gt;1,P242*0.9,""),"")</f>
        <v/>
      </c>
      <c r="R242" s="80">
        <v>0</v>
      </c>
      <c r="S242" s="81" t="str">
        <f t="shared" si="113"/>
        <v/>
      </c>
      <c r="T242" s="19" t="str">
        <f t="shared" si="114"/>
        <v/>
      </c>
      <c r="U242" s="76">
        <v>999</v>
      </c>
      <c r="V242" s="77">
        <f>IFERROR(IF(U242&gt;1,U242*0.9,""),"")</f>
        <v>899.1</v>
      </c>
      <c r="W242" s="77">
        <v>145</v>
      </c>
      <c r="X242" s="78">
        <f t="shared" si="116"/>
        <v>735</v>
      </c>
      <c r="Y242" s="17">
        <f t="shared" si="117"/>
        <v>0.18251584918251587</v>
      </c>
      <c r="Z242" s="79">
        <v>0</v>
      </c>
      <c r="AA242" s="80" t="str">
        <f>IFERROR(IF(Z242&gt;1,Z242*0.9,""),"")</f>
        <v/>
      </c>
      <c r="AB242" s="80">
        <v>0</v>
      </c>
      <c r="AC242" s="81" t="str">
        <f t="shared" si="119"/>
        <v/>
      </c>
      <c r="AD242" s="19" t="str">
        <f t="shared" si="120"/>
        <v/>
      </c>
      <c r="AE242" s="76" t="s">
        <v>136</v>
      </c>
      <c r="AF242" s="77" t="str">
        <f>IFERROR(IF(AE242&gt;1,AE242*0.9,""),"")</f>
        <v/>
      </c>
      <c r="AG242" s="77">
        <v>0</v>
      </c>
      <c r="AH242" s="78" t="str">
        <f t="shared" si="122"/>
        <v/>
      </c>
      <c r="AI242" s="17" t="str">
        <f t="shared" si="123"/>
        <v/>
      </c>
      <c r="AJ242" s="79">
        <v>1054</v>
      </c>
      <c r="AK242" s="80">
        <f>IFERROR(IF(AJ242&gt;1,AJ242*0.9,""),"")</f>
        <v>948.6</v>
      </c>
      <c r="AL242" s="80">
        <v>105</v>
      </c>
      <c r="AM242" s="81">
        <f t="shared" si="125"/>
        <v>775</v>
      </c>
      <c r="AN242" s="19">
        <f t="shared" si="126"/>
        <v>0.18300653594771243</v>
      </c>
      <c r="AO242" s="76">
        <v>0</v>
      </c>
      <c r="AP242" s="77" t="str">
        <f>IFERROR(IF(AO242&gt;1,AO242*0.9,""),"")</f>
        <v/>
      </c>
      <c r="AQ242" s="77">
        <v>0</v>
      </c>
      <c r="AR242" s="78" t="str">
        <f t="shared" si="128"/>
        <v/>
      </c>
      <c r="AS242" s="17" t="str">
        <f t="shared" si="129"/>
        <v/>
      </c>
      <c r="AT242" s="79">
        <v>943</v>
      </c>
      <c r="AU242" s="80">
        <f>IFERROR(IF(AT242&gt;1,AT242*0.9,""),"")</f>
        <v>848.7</v>
      </c>
      <c r="AV242" s="80">
        <v>186</v>
      </c>
      <c r="AW242" s="81">
        <f t="shared" si="131"/>
        <v>694</v>
      </c>
      <c r="AX242" s="19">
        <f t="shared" si="132"/>
        <v>0.18227877930953226</v>
      </c>
      <c r="AY242" s="76">
        <v>943</v>
      </c>
      <c r="AZ242" s="77">
        <f>IFERROR(IF(AY242&gt;1,AY242*0.9,""),"")</f>
        <v>848.7</v>
      </c>
      <c r="BA242" s="77">
        <v>186</v>
      </c>
      <c r="BB242" s="78">
        <f t="shared" si="134"/>
        <v>694</v>
      </c>
      <c r="BC242" s="17">
        <f t="shared" si="135"/>
        <v>0.18227877930953226</v>
      </c>
      <c r="BD242" s="79">
        <v>943</v>
      </c>
      <c r="BE242" s="80">
        <f>IFERROR(IF(BD242&gt;1,BD242*0.9,""),"")</f>
        <v>848.7</v>
      </c>
      <c r="BF242" s="80">
        <v>186</v>
      </c>
      <c r="BG242" s="81">
        <f t="shared" si="136"/>
        <v>694</v>
      </c>
      <c r="BH242" s="19">
        <f t="shared" si="137"/>
        <v>0.18227877930953226</v>
      </c>
    </row>
    <row r="243" spans="1:60" s="5" customFormat="1" ht="13.5" customHeight="1">
      <c r="A243" s="44" t="s">
        <v>68</v>
      </c>
      <c r="B243" s="36" t="s">
        <v>147</v>
      </c>
      <c r="C243" s="6"/>
      <c r="D243" s="51">
        <v>0.79</v>
      </c>
      <c r="E243" s="7" t="s">
        <v>172</v>
      </c>
      <c r="F243" s="84">
        <v>2199</v>
      </c>
      <c r="G243" s="84">
        <v>1999</v>
      </c>
      <c r="H243" s="135">
        <v>1485</v>
      </c>
      <c r="I243" s="135">
        <v>19</v>
      </c>
      <c r="J243" s="93">
        <f t="shared" si="138"/>
        <v>1466</v>
      </c>
      <c r="K243" s="106">
        <v>1554</v>
      </c>
      <c r="L243" s="107">
        <f t="shared" si="150"/>
        <v>1398.6000000000001</v>
      </c>
      <c r="M243" s="107">
        <v>324</v>
      </c>
      <c r="N243" s="110">
        <f t="shared" si="110"/>
        <v>1142</v>
      </c>
      <c r="O243" s="15">
        <f t="shared" si="111"/>
        <v>0.18346918346918356</v>
      </c>
      <c r="P243" s="108">
        <v>0</v>
      </c>
      <c r="Q243" s="109" t="str">
        <f t="shared" si="151"/>
        <v/>
      </c>
      <c r="R243" s="109">
        <v>0</v>
      </c>
      <c r="S243" s="111" t="str">
        <f t="shared" si="113"/>
        <v/>
      </c>
      <c r="T243" s="20" t="str">
        <f t="shared" si="114"/>
        <v/>
      </c>
      <c r="U243" s="106">
        <v>1554</v>
      </c>
      <c r="V243" s="107">
        <f t="shared" si="152"/>
        <v>1398.6000000000001</v>
      </c>
      <c r="W243" s="107">
        <v>324</v>
      </c>
      <c r="X243" s="110">
        <f t="shared" si="116"/>
        <v>1142</v>
      </c>
      <c r="Y243" s="15">
        <f t="shared" si="117"/>
        <v>0.18346918346918356</v>
      </c>
      <c r="Z243" s="108">
        <v>0</v>
      </c>
      <c r="AA243" s="109" t="str">
        <f t="shared" si="153"/>
        <v/>
      </c>
      <c r="AB243" s="109">
        <v>0</v>
      </c>
      <c r="AC243" s="111" t="str">
        <f t="shared" si="119"/>
        <v/>
      </c>
      <c r="AD243" s="20" t="str">
        <f t="shared" si="120"/>
        <v/>
      </c>
      <c r="AE243" s="106" t="s">
        <v>136</v>
      </c>
      <c r="AF243" s="107" t="str">
        <f t="shared" si="154"/>
        <v/>
      </c>
      <c r="AG243" s="107">
        <v>0</v>
      </c>
      <c r="AH243" s="110" t="str">
        <f t="shared" si="122"/>
        <v/>
      </c>
      <c r="AI243" s="15" t="str">
        <f t="shared" si="123"/>
        <v/>
      </c>
      <c r="AJ243" s="108">
        <v>1777</v>
      </c>
      <c r="AK243" s="109">
        <f t="shared" si="155"/>
        <v>1599.3</v>
      </c>
      <c r="AL243" s="109">
        <v>160</v>
      </c>
      <c r="AM243" s="111">
        <f t="shared" si="125"/>
        <v>1306</v>
      </c>
      <c r="AN243" s="20">
        <f t="shared" si="126"/>
        <v>0.18339273432126554</v>
      </c>
      <c r="AO243" s="106">
        <v>0</v>
      </c>
      <c r="AP243" s="107" t="str">
        <f t="shared" si="156"/>
        <v/>
      </c>
      <c r="AQ243" s="107">
        <v>0</v>
      </c>
      <c r="AR243" s="110" t="str">
        <f t="shared" si="128"/>
        <v/>
      </c>
      <c r="AS243" s="15" t="str">
        <f t="shared" si="129"/>
        <v/>
      </c>
      <c r="AT243" s="108">
        <v>1554</v>
      </c>
      <c r="AU243" s="109">
        <f t="shared" si="157"/>
        <v>1398.6000000000001</v>
      </c>
      <c r="AV243" s="109">
        <v>324</v>
      </c>
      <c r="AW243" s="111">
        <f t="shared" si="131"/>
        <v>1142</v>
      </c>
      <c r="AX243" s="20">
        <f t="shared" si="132"/>
        <v>0.18346918346918356</v>
      </c>
      <c r="AY243" s="106">
        <v>1554</v>
      </c>
      <c r="AZ243" s="107">
        <f t="shared" si="158"/>
        <v>1398.6000000000001</v>
      </c>
      <c r="BA243" s="107">
        <v>324</v>
      </c>
      <c r="BB243" s="110">
        <f t="shared" si="134"/>
        <v>1142</v>
      </c>
      <c r="BC243" s="15">
        <f t="shared" si="135"/>
        <v>0.18346918346918356</v>
      </c>
      <c r="BD243" s="108">
        <v>1554</v>
      </c>
      <c r="BE243" s="109">
        <f t="shared" ref="BE243:BE246" si="161">IFERROR(IF(BD243&gt;1,BD243*0.9,""),"")</f>
        <v>1398.6000000000001</v>
      </c>
      <c r="BF243" s="109">
        <v>324</v>
      </c>
      <c r="BG243" s="111">
        <f t="shared" si="136"/>
        <v>1142</v>
      </c>
      <c r="BH243" s="20">
        <f t="shared" si="137"/>
        <v>0.18346918346918356</v>
      </c>
    </row>
    <row r="244" spans="1:60" s="5" customFormat="1" ht="12.75" customHeight="1" thickBot="1">
      <c r="A244" s="43" t="s">
        <v>67</v>
      </c>
      <c r="B244" s="38" t="s">
        <v>147</v>
      </c>
      <c r="C244" s="9"/>
      <c r="D244" s="50">
        <v>0.79</v>
      </c>
      <c r="E244" s="2" t="s">
        <v>172</v>
      </c>
      <c r="F244" s="83">
        <v>1979</v>
      </c>
      <c r="G244" s="83">
        <v>1799</v>
      </c>
      <c r="H244" s="134">
        <v>1336</v>
      </c>
      <c r="I244" s="134">
        <v>16</v>
      </c>
      <c r="J244" s="97">
        <f t="shared" si="138"/>
        <v>1320</v>
      </c>
      <c r="K244" s="76">
        <v>1443</v>
      </c>
      <c r="L244" s="77">
        <f t="shared" si="150"/>
        <v>1298.7</v>
      </c>
      <c r="M244" s="77">
        <v>259</v>
      </c>
      <c r="N244" s="78">
        <f t="shared" si="110"/>
        <v>1061</v>
      </c>
      <c r="O244" s="17">
        <f t="shared" si="111"/>
        <v>0.18302918302918306</v>
      </c>
      <c r="P244" s="79">
        <v>0</v>
      </c>
      <c r="Q244" s="80" t="str">
        <f t="shared" si="151"/>
        <v/>
      </c>
      <c r="R244" s="80">
        <v>0</v>
      </c>
      <c r="S244" s="81" t="str">
        <f t="shared" si="113"/>
        <v/>
      </c>
      <c r="T244" s="19" t="str">
        <f t="shared" si="114"/>
        <v/>
      </c>
      <c r="U244" s="76">
        <v>1443</v>
      </c>
      <c r="V244" s="77">
        <f t="shared" si="152"/>
        <v>1298.7</v>
      </c>
      <c r="W244" s="77">
        <v>259</v>
      </c>
      <c r="X244" s="78">
        <f t="shared" si="116"/>
        <v>1061</v>
      </c>
      <c r="Y244" s="17">
        <f t="shared" si="117"/>
        <v>0.18302918302918306</v>
      </c>
      <c r="Z244" s="79">
        <v>0</v>
      </c>
      <c r="AA244" s="80" t="str">
        <f t="shared" si="153"/>
        <v/>
      </c>
      <c r="AB244" s="80">
        <v>0</v>
      </c>
      <c r="AC244" s="81" t="str">
        <f t="shared" si="119"/>
        <v/>
      </c>
      <c r="AD244" s="19" t="str">
        <f t="shared" si="120"/>
        <v/>
      </c>
      <c r="AE244" s="76" t="s">
        <v>136</v>
      </c>
      <c r="AF244" s="77" t="str">
        <f t="shared" si="154"/>
        <v/>
      </c>
      <c r="AG244" s="77">
        <v>0</v>
      </c>
      <c r="AH244" s="78" t="str">
        <f t="shared" si="122"/>
        <v/>
      </c>
      <c r="AI244" s="17" t="str">
        <f t="shared" si="123"/>
        <v/>
      </c>
      <c r="AJ244" s="79">
        <v>1666</v>
      </c>
      <c r="AK244" s="80">
        <f t="shared" si="155"/>
        <v>1499.4</v>
      </c>
      <c r="AL244" s="80">
        <v>95</v>
      </c>
      <c r="AM244" s="81">
        <f t="shared" si="125"/>
        <v>1225</v>
      </c>
      <c r="AN244" s="19">
        <f t="shared" si="126"/>
        <v>0.18300653594771246</v>
      </c>
      <c r="AO244" s="76">
        <v>0</v>
      </c>
      <c r="AP244" s="77" t="str">
        <f t="shared" si="156"/>
        <v/>
      </c>
      <c r="AQ244" s="77">
        <v>0</v>
      </c>
      <c r="AR244" s="78" t="str">
        <f t="shared" si="128"/>
        <v/>
      </c>
      <c r="AS244" s="17" t="str">
        <f t="shared" si="129"/>
        <v/>
      </c>
      <c r="AT244" s="79">
        <v>1443</v>
      </c>
      <c r="AU244" s="80">
        <f t="shared" si="157"/>
        <v>1298.7</v>
      </c>
      <c r="AV244" s="80">
        <v>259</v>
      </c>
      <c r="AW244" s="81">
        <f t="shared" si="131"/>
        <v>1061</v>
      </c>
      <c r="AX244" s="19">
        <f t="shared" si="132"/>
        <v>0.18302918302918306</v>
      </c>
      <c r="AY244" s="76">
        <v>1443</v>
      </c>
      <c r="AZ244" s="77">
        <f t="shared" si="158"/>
        <v>1298.7</v>
      </c>
      <c r="BA244" s="77">
        <v>259</v>
      </c>
      <c r="BB244" s="78">
        <f t="shared" si="134"/>
        <v>1061</v>
      </c>
      <c r="BC244" s="17">
        <f t="shared" si="135"/>
        <v>0.18302918302918306</v>
      </c>
      <c r="BD244" s="79">
        <v>1443</v>
      </c>
      <c r="BE244" s="80">
        <f t="shared" si="161"/>
        <v>1298.7</v>
      </c>
      <c r="BF244" s="80">
        <v>259</v>
      </c>
      <c r="BG244" s="81">
        <f t="shared" si="136"/>
        <v>1061</v>
      </c>
      <c r="BH244" s="19">
        <f t="shared" si="137"/>
        <v>0.18302918302918306</v>
      </c>
    </row>
    <row r="245" spans="1:60" s="5" customFormat="1" ht="12.75" customHeight="1">
      <c r="A245" s="44" t="s">
        <v>70</v>
      </c>
      <c r="B245" s="36" t="s">
        <v>147</v>
      </c>
      <c r="C245" s="6"/>
      <c r="D245" s="51">
        <v>1.56</v>
      </c>
      <c r="E245" s="7" t="s">
        <v>173</v>
      </c>
      <c r="F245" s="84">
        <v>3299</v>
      </c>
      <c r="G245" s="84">
        <v>2999</v>
      </c>
      <c r="H245" s="135">
        <v>2227</v>
      </c>
      <c r="I245" s="135">
        <v>27</v>
      </c>
      <c r="J245" s="93">
        <f t="shared" si="138"/>
        <v>2200</v>
      </c>
      <c r="K245" s="106">
        <v>0</v>
      </c>
      <c r="L245" s="107" t="str">
        <f t="shared" si="150"/>
        <v/>
      </c>
      <c r="M245" s="107">
        <v>0</v>
      </c>
      <c r="N245" s="110" t="str">
        <f t="shared" si="110"/>
        <v/>
      </c>
      <c r="O245" s="15" t="str">
        <f t="shared" si="111"/>
        <v/>
      </c>
      <c r="P245" s="108">
        <v>0</v>
      </c>
      <c r="Q245" s="109" t="str">
        <f t="shared" si="151"/>
        <v/>
      </c>
      <c r="R245" s="109">
        <v>0</v>
      </c>
      <c r="S245" s="111" t="str">
        <f t="shared" si="113"/>
        <v/>
      </c>
      <c r="T245" s="20" t="str">
        <f t="shared" si="114"/>
        <v/>
      </c>
      <c r="U245" s="106">
        <v>2443</v>
      </c>
      <c r="V245" s="107">
        <f t="shared" si="152"/>
        <v>2198.7000000000003</v>
      </c>
      <c r="W245" s="107">
        <v>404</v>
      </c>
      <c r="X245" s="110">
        <f t="shared" si="116"/>
        <v>1796</v>
      </c>
      <c r="Y245" s="15">
        <f t="shared" si="117"/>
        <v>0.18315368172101706</v>
      </c>
      <c r="Z245" s="108">
        <v>0</v>
      </c>
      <c r="AA245" s="109" t="str">
        <f t="shared" si="153"/>
        <v/>
      </c>
      <c r="AB245" s="109">
        <v>0</v>
      </c>
      <c r="AC245" s="111" t="str">
        <f t="shared" si="119"/>
        <v/>
      </c>
      <c r="AD245" s="20" t="str">
        <f t="shared" si="120"/>
        <v/>
      </c>
      <c r="AE245" s="106" t="s">
        <v>136</v>
      </c>
      <c r="AF245" s="107" t="str">
        <f t="shared" si="154"/>
        <v/>
      </c>
      <c r="AG245" s="107">
        <v>0</v>
      </c>
      <c r="AH245" s="110" t="str">
        <f t="shared" si="122"/>
        <v/>
      </c>
      <c r="AI245" s="15" t="str">
        <f t="shared" si="123"/>
        <v/>
      </c>
      <c r="AJ245" s="108">
        <v>2666</v>
      </c>
      <c r="AK245" s="109">
        <f t="shared" si="155"/>
        <v>2399.4</v>
      </c>
      <c r="AL245" s="109">
        <v>240</v>
      </c>
      <c r="AM245" s="111">
        <f t="shared" si="125"/>
        <v>1960</v>
      </c>
      <c r="AN245" s="20">
        <f t="shared" si="126"/>
        <v>0.18312911561223644</v>
      </c>
      <c r="AO245" s="106">
        <v>0</v>
      </c>
      <c r="AP245" s="107" t="str">
        <f t="shared" si="156"/>
        <v/>
      </c>
      <c r="AQ245" s="107">
        <v>0</v>
      </c>
      <c r="AR245" s="110" t="str">
        <f t="shared" si="128"/>
        <v/>
      </c>
      <c r="AS245" s="15" t="str">
        <f t="shared" si="129"/>
        <v/>
      </c>
      <c r="AT245" s="108">
        <v>2332</v>
      </c>
      <c r="AU245" s="109">
        <f t="shared" si="157"/>
        <v>2098.8000000000002</v>
      </c>
      <c r="AV245" s="109">
        <v>486</v>
      </c>
      <c r="AW245" s="111">
        <f t="shared" si="131"/>
        <v>1714</v>
      </c>
      <c r="AX245" s="20">
        <f t="shared" si="132"/>
        <v>0.18334286258814567</v>
      </c>
      <c r="AY245" s="106">
        <v>2332</v>
      </c>
      <c r="AZ245" s="107">
        <f t="shared" si="158"/>
        <v>2098.8000000000002</v>
      </c>
      <c r="BA245" s="107">
        <v>486</v>
      </c>
      <c r="BB245" s="110">
        <f t="shared" si="134"/>
        <v>1714</v>
      </c>
      <c r="BC245" s="15">
        <f t="shared" si="135"/>
        <v>0.18334286258814567</v>
      </c>
      <c r="BD245" s="108">
        <v>2332</v>
      </c>
      <c r="BE245" s="109">
        <f t="shared" si="161"/>
        <v>2098.8000000000002</v>
      </c>
      <c r="BF245" s="109">
        <v>486</v>
      </c>
      <c r="BG245" s="111">
        <f t="shared" si="136"/>
        <v>1714</v>
      </c>
      <c r="BH245" s="20">
        <f t="shared" si="137"/>
        <v>0.18334286258814567</v>
      </c>
    </row>
    <row r="246" spans="1:60" s="5" customFormat="1" ht="12.75" customHeight="1" thickBot="1">
      <c r="A246" s="43" t="s">
        <v>69</v>
      </c>
      <c r="B246" s="38" t="s">
        <v>147</v>
      </c>
      <c r="C246" s="9"/>
      <c r="D246" s="50">
        <v>1.56</v>
      </c>
      <c r="E246" s="2" t="s">
        <v>173</v>
      </c>
      <c r="F246" s="83">
        <v>3079</v>
      </c>
      <c r="G246" s="83">
        <v>2799</v>
      </c>
      <c r="H246" s="134">
        <v>2079</v>
      </c>
      <c r="I246" s="134">
        <v>26</v>
      </c>
      <c r="J246" s="97">
        <f t="shared" si="138"/>
        <v>2053</v>
      </c>
      <c r="K246" s="76">
        <v>0</v>
      </c>
      <c r="L246" s="77" t="str">
        <f t="shared" si="150"/>
        <v/>
      </c>
      <c r="M246" s="77">
        <v>0</v>
      </c>
      <c r="N246" s="78" t="str">
        <f t="shared" si="110"/>
        <v/>
      </c>
      <c r="O246" s="17" t="str">
        <f t="shared" si="111"/>
        <v/>
      </c>
      <c r="P246" s="79">
        <v>0</v>
      </c>
      <c r="Q246" s="80" t="str">
        <f t="shared" si="151"/>
        <v/>
      </c>
      <c r="R246" s="80">
        <v>0</v>
      </c>
      <c r="S246" s="81" t="str">
        <f t="shared" si="113"/>
        <v/>
      </c>
      <c r="T246" s="19" t="str">
        <f t="shared" si="114"/>
        <v/>
      </c>
      <c r="U246" s="76">
        <v>2332</v>
      </c>
      <c r="V246" s="77">
        <f t="shared" si="152"/>
        <v>2098.8000000000002</v>
      </c>
      <c r="W246" s="77">
        <v>339</v>
      </c>
      <c r="X246" s="78">
        <f t="shared" si="116"/>
        <v>1714</v>
      </c>
      <c r="Y246" s="17">
        <f t="shared" si="117"/>
        <v>0.18334286258814567</v>
      </c>
      <c r="Z246" s="79">
        <v>0</v>
      </c>
      <c r="AA246" s="80" t="str">
        <f t="shared" si="153"/>
        <v/>
      </c>
      <c r="AB246" s="80">
        <v>0</v>
      </c>
      <c r="AC246" s="81" t="str">
        <f t="shared" si="119"/>
        <v/>
      </c>
      <c r="AD246" s="19" t="str">
        <f t="shared" si="120"/>
        <v/>
      </c>
      <c r="AE246" s="76" t="s">
        <v>136</v>
      </c>
      <c r="AF246" s="77" t="str">
        <f t="shared" si="154"/>
        <v/>
      </c>
      <c r="AG246" s="77">
        <v>0</v>
      </c>
      <c r="AH246" s="78" t="str">
        <f t="shared" si="122"/>
        <v/>
      </c>
      <c r="AI246" s="17" t="str">
        <f t="shared" si="123"/>
        <v/>
      </c>
      <c r="AJ246" s="79">
        <v>2554</v>
      </c>
      <c r="AK246" s="80">
        <f t="shared" si="155"/>
        <v>2298.6</v>
      </c>
      <c r="AL246" s="80">
        <v>176</v>
      </c>
      <c r="AM246" s="81">
        <f t="shared" si="125"/>
        <v>1877</v>
      </c>
      <c r="AN246" s="19">
        <f t="shared" si="126"/>
        <v>0.18341599234316538</v>
      </c>
      <c r="AO246" s="76">
        <v>0</v>
      </c>
      <c r="AP246" s="77" t="str">
        <f t="shared" si="156"/>
        <v/>
      </c>
      <c r="AQ246" s="77">
        <v>0</v>
      </c>
      <c r="AR246" s="78" t="str">
        <f t="shared" si="128"/>
        <v/>
      </c>
      <c r="AS246" s="17" t="str">
        <f t="shared" si="129"/>
        <v/>
      </c>
      <c r="AT246" s="79">
        <v>2221</v>
      </c>
      <c r="AU246" s="80">
        <f t="shared" si="157"/>
        <v>1998.9</v>
      </c>
      <c r="AV246" s="80">
        <v>420</v>
      </c>
      <c r="AW246" s="81">
        <f t="shared" si="131"/>
        <v>1633</v>
      </c>
      <c r="AX246" s="19">
        <f t="shared" si="132"/>
        <v>0.18305067787283008</v>
      </c>
      <c r="AY246" s="76">
        <v>2221</v>
      </c>
      <c r="AZ246" s="77">
        <f t="shared" si="158"/>
        <v>1998.9</v>
      </c>
      <c r="BA246" s="77">
        <v>420</v>
      </c>
      <c r="BB246" s="78">
        <f t="shared" si="134"/>
        <v>1633</v>
      </c>
      <c r="BC246" s="17">
        <f t="shared" si="135"/>
        <v>0.18305067787283008</v>
      </c>
      <c r="BD246" s="79">
        <v>2221</v>
      </c>
      <c r="BE246" s="80">
        <f t="shared" si="161"/>
        <v>1998.9</v>
      </c>
      <c r="BF246" s="80">
        <v>420</v>
      </c>
      <c r="BG246" s="81">
        <f t="shared" si="136"/>
        <v>1633</v>
      </c>
      <c r="BH246" s="19">
        <f t="shared" si="137"/>
        <v>0.18305067787283008</v>
      </c>
    </row>
    <row r="247" spans="1:60" s="5" customFormat="1" ht="12.75" customHeight="1">
      <c r="A247" s="44" t="s">
        <v>208</v>
      </c>
      <c r="B247" s="36" t="s">
        <v>147</v>
      </c>
      <c r="C247" s="6"/>
      <c r="D247" s="51">
        <v>1.19</v>
      </c>
      <c r="E247" s="7" t="s">
        <v>490</v>
      </c>
      <c r="F247" s="84">
        <v>4069</v>
      </c>
      <c r="G247" s="84">
        <v>3699</v>
      </c>
      <c r="H247" s="135">
        <v>2775</v>
      </c>
      <c r="I247" s="135">
        <v>45</v>
      </c>
      <c r="J247" s="93">
        <f t="shared" si="138"/>
        <v>2730</v>
      </c>
      <c r="K247" s="106">
        <v>0</v>
      </c>
      <c r="L247" s="107" t="str">
        <f>IFERROR(IF(K247&gt;1,K247*0.9,""),"")</f>
        <v/>
      </c>
      <c r="M247" s="107">
        <v>0</v>
      </c>
      <c r="N247" s="110" t="str">
        <f t="shared" si="110"/>
        <v/>
      </c>
      <c r="O247" s="15" t="str">
        <f t="shared" si="111"/>
        <v/>
      </c>
      <c r="P247" s="108">
        <v>0</v>
      </c>
      <c r="Q247" s="109" t="str">
        <f>IFERROR(IF(P247&gt;1,P247*0.9,""),"")</f>
        <v/>
      </c>
      <c r="R247" s="109">
        <v>0</v>
      </c>
      <c r="S247" s="111" t="str">
        <f t="shared" si="113"/>
        <v/>
      </c>
      <c r="T247" s="20" t="str">
        <f t="shared" si="114"/>
        <v/>
      </c>
      <c r="U247" s="106">
        <v>0</v>
      </c>
      <c r="V247" s="107" t="str">
        <f>IFERROR(IF(U247&gt;1,U247*0.9,""),"")</f>
        <v/>
      </c>
      <c r="W247" s="107">
        <v>0</v>
      </c>
      <c r="X247" s="110" t="str">
        <f t="shared" si="116"/>
        <v/>
      </c>
      <c r="Y247" s="15" t="str">
        <f t="shared" si="117"/>
        <v/>
      </c>
      <c r="Z247" s="108">
        <v>0</v>
      </c>
      <c r="AA247" s="109" t="str">
        <f>IFERROR(IF(Z247&gt;1,Z247*0.9,""),"")</f>
        <v/>
      </c>
      <c r="AB247" s="109">
        <v>0</v>
      </c>
      <c r="AC247" s="111" t="str">
        <f t="shared" si="119"/>
        <v/>
      </c>
      <c r="AD247" s="20" t="str">
        <f t="shared" si="120"/>
        <v/>
      </c>
      <c r="AE247" s="106">
        <v>0</v>
      </c>
      <c r="AF247" s="107" t="str">
        <f>IFERROR(IF(AE247&gt;1,AE247*0.9,""),"")</f>
        <v/>
      </c>
      <c r="AG247" s="107">
        <v>0</v>
      </c>
      <c r="AH247" s="110" t="str">
        <f t="shared" si="122"/>
        <v/>
      </c>
      <c r="AI247" s="15" t="str">
        <f t="shared" si="123"/>
        <v/>
      </c>
      <c r="AJ247" s="108">
        <v>2999</v>
      </c>
      <c r="AK247" s="109">
        <f>IFERROR(IF(AJ247&gt;1,AJ247*0.9,""),"")</f>
        <v>2699.1</v>
      </c>
      <c r="AL247" s="109">
        <v>512</v>
      </c>
      <c r="AM247" s="111">
        <f t="shared" si="125"/>
        <v>2218</v>
      </c>
      <c r="AN247" s="20">
        <f t="shared" si="126"/>
        <v>0.17824460005186912</v>
      </c>
      <c r="AO247" s="106">
        <v>0</v>
      </c>
      <c r="AP247" s="107" t="str">
        <f>IFERROR(IF(AO247&gt;1,AO247*0.9,""),"")</f>
        <v/>
      </c>
      <c r="AQ247" s="107">
        <v>0</v>
      </c>
      <c r="AR247" s="110" t="str">
        <f t="shared" si="128"/>
        <v/>
      </c>
      <c r="AS247" s="15" t="str">
        <f t="shared" si="129"/>
        <v/>
      </c>
      <c r="AT247" s="108">
        <v>2666</v>
      </c>
      <c r="AU247" s="109">
        <f>IFERROR(IF(AT247&gt;1,AT247*0.9,""),"")</f>
        <v>2399.4</v>
      </c>
      <c r="AV247" s="109">
        <v>758</v>
      </c>
      <c r="AW247" s="111">
        <f t="shared" si="131"/>
        <v>1972</v>
      </c>
      <c r="AX247" s="20">
        <f t="shared" si="132"/>
        <v>0.17812786529965827</v>
      </c>
      <c r="AY247" s="106">
        <v>2666</v>
      </c>
      <c r="AZ247" s="107">
        <f>IFERROR(IF(AY247&gt;1,AY247*0.9,""),"")</f>
        <v>2399.4</v>
      </c>
      <c r="BA247" s="107">
        <v>758</v>
      </c>
      <c r="BB247" s="110">
        <f t="shared" si="134"/>
        <v>1972</v>
      </c>
      <c r="BC247" s="15">
        <f t="shared" si="135"/>
        <v>0.17812786529965827</v>
      </c>
      <c r="BD247" s="108">
        <v>2666</v>
      </c>
      <c r="BE247" s="109">
        <f>IFERROR(IF(BD247&gt;1,BD247*0.9,""),"")</f>
        <v>2399.4</v>
      </c>
      <c r="BF247" s="109">
        <v>758</v>
      </c>
      <c r="BG247" s="111">
        <f t="shared" si="136"/>
        <v>1972</v>
      </c>
      <c r="BH247" s="20">
        <f t="shared" si="137"/>
        <v>0.17812786529965827</v>
      </c>
    </row>
    <row r="248" spans="1:60" s="5" customFormat="1" ht="12.75" customHeight="1" thickBot="1">
      <c r="A248" s="43" t="s">
        <v>207</v>
      </c>
      <c r="B248" s="38" t="s">
        <v>147</v>
      </c>
      <c r="C248" s="41"/>
      <c r="D248" s="50">
        <v>1.19</v>
      </c>
      <c r="E248" s="2" t="s">
        <v>490</v>
      </c>
      <c r="F248" s="83">
        <v>3849</v>
      </c>
      <c r="G248" s="83">
        <v>3499</v>
      </c>
      <c r="H248" s="134">
        <v>2625</v>
      </c>
      <c r="I248" s="134">
        <v>43</v>
      </c>
      <c r="J248" s="75">
        <f t="shared" si="138"/>
        <v>2582</v>
      </c>
      <c r="K248" s="76">
        <v>0</v>
      </c>
      <c r="L248" s="77" t="str">
        <f>IFERROR(IF(K248&gt;1,K248*0.9,""),"")</f>
        <v/>
      </c>
      <c r="M248" s="77">
        <v>0</v>
      </c>
      <c r="N248" s="78" t="str">
        <f t="shared" si="110"/>
        <v/>
      </c>
      <c r="O248" s="17" t="str">
        <f t="shared" si="111"/>
        <v/>
      </c>
      <c r="P248" s="79">
        <v>0</v>
      </c>
      <c r="Q248" s="80" t="str">
        <f>IFERROR(IF(P248&gt;1,P248*0.9,""),"")</f>
        <v/>
      </c>
      <c r="R248" s="80">
        <v>0</v>
      </c>
      <c r="S248" s="81" t="str">
        <f t="shared" si="113"/>
        <v/>
      </c>
      <c r="T248" s="19" t="str">
        <f t="shared" si="114"/>
        <v/>
      </c>
      <c r="U248" s="76">
        <v>0</v>
      </c>
      <c r="V248" s="77" t="str">
        <f>IFERROR(IF(U248&gt;1,U248*0.9,""),"")</f>
        <v/>
      </c>
      <c r="W248" s="77">
        <v>0</v>
      </c>
      <c r="X248" s="78" t="str">
        <f t="shared" si="116"/>
        <v/>
      </c>
      <c r="Y248" s="17" t="str">
        <f t="shared" si="117"/>
        <v/>
      </c>
      <c r="Z248" s="79">
        <v>0</v>
      </c>
      <c r="AA248" s="80" t="str">
        <f>IFERROR(IF(Z248&gt;1,Z248*0.9,""),"")</f>
        <v/>
      </c>
      <c r="AB248" s="80">
        <v>0</v>
      </c>
      <c r="AC248" s="81" t="str">
        <f t="shared" si="119"/>
        <v/>
      </c>
      <c r="AD248" s="19" t="str">
        <f t="shared" si="120"/>
        <v/>
      </c>
      <c r="AE248" s="76">
        <v>0</v>
      </c>
      <c r="AF248" s="77" t="str">
        <f>IFERROR(IF(AE248&gt;1,AE248*0.9,""),"")</f>
        <v/>
      </c>
      <c r="AG248" s="77">
        <v>0</v>
      </c>
      <c r="AH248" s="78" t="str">
        <f t="shared" si="122"/>
        <v/>
      </c>
      <c r="AI248" s="17" t="str">
        <f t="shared" si="123"/>
        <v/>
      </c>
      <c r="AJ248" s="79">
        <v>2888</v>
      </c>
      <c r="AK248" s="80">
        <f>IFERROR(IF(AJ248&gt;1,AJ248*0.9,""),"")</f>
        <v>2599.2000000000003</v>
      </c>
      <c r="AL248" s="80">
        <v>446</v>
      </c>
      <c r="AM248" s="81">
        <f t="shared" si="125"/>
        <v>2136</v>
      </c>
      <c r="AN248" s="19">
        <f t="shared" si="126"/>
        <v>0.17820867959372122</v>
      </c>
      <c r="AO248" s="76">
        <v>0</v>
      </c>
      <c r="AP248" s="77" t="str">
        <f>IFERROR(IF(AO248&gt;1,AO248*0.9,""),"")</f>
        <v/>
      </c>
      <c r="AQ248" s="77">
        <v>0</v>
      </c>
      <c r="AR248" s="78" t="str">
        <f t="shared" si="128"/>
        <v/>
      </c>
      <c r="AS248" s="17" t="str">
        <f t="shared" si="129"/>
        <v/>
      </c>
      <c r="AT248" s="79">
        <v>2554</v>
      </c>
      <c r="AU248" s="80">
        <f>IFERROR(IF(AT248&gt;1,AT248*0.9,""),"")</f>
        <v>2298.6</v>
      </c>
      <c r="AV248" s="80">
        <v>693</v>
      </c>
      <c r="AW248" s="81">
        <f t="shared" si="131"/>
        <v>1889</v>
      </c>
      <c r="AX248" s="19">
        <f t="shared" si="132"/>
        <v>0.1781954233011398</v>
      </c>
      <c r="AY248" s="76">
        <v>2554</v>
      </c>
      <c r="AZ248" s="77">
        <f>IFERROR(IF(AY248&gt;1,AY248*0.9,""),"")</f>
        <v>2298.6</v>
      </c>
      <c r="BA248" s="77">
        <v>693</v>
      </c>
      <c r="BB248" s="78">
        <f t="shared" si="134"/>
        <v>1889</v>
      </c>
      <c r="BC248" s="17">
        <f t="shared" si="135"/>
        <v>0.1781954233011398</v>
      </c>
      <c r="BD248" s="79">
        <v>2554</v>
      </c>
      <c r="BE248" s="80">
        <f>IFERROR(IF(BD248&gt;1,BD248*0.9,""),"")</f>
        <v>2298.6</v>
      </c>
      <c r="BF248" s="80">
        <v>693</v>
      </c>
      <c r="BG248" s="81">
        <f t="shared" si="136"/>
        <v>1889</v>
      </c>
      <c r="BH248" s="19">
        <f t="shared" si="137"/>
        <v>0.1781954233011398</v>
      </c>
    </row>
    <row r="249" spans="1:60" s="5" customFormat="1" ht="12.75" customHeight="1">
      <c r="A249" s="42" t="s">
        <v>526</v>
      </c>
      <c r="B249" s="39" t="s">
        <v>147</v>
      </c>
      <c r="C249" s="4" t="s">
        <v>371</v>
      </c>
      <c r="D249" s="49" t="s">
        <v>537</v>
      </c>
      <c r="E249" s="40" t="s">
        <v>491</v>
      </c>
      <c r="F249" s="82">
        <v>1319</v>
      </c>
      <c r="G249" s="82">
        <v>1199</v>
      </c>
      <c r="H249" s="133">
        <v>856</v>
      </c>
      <c r="I249" s="133">
        <v>0</v>
      </c>
      <c r="J249" s="95">
        <f t="shared" si="138"/>
        <v>856</v>
      </c>
      <c r="K249" s="69">
        <v>0</v>
      </c>
      <c r="L249" s="70" t="str">
        <f>IFERROR(IF(K249&gt;1,K249*0.9,""),"")</f>
        <v/>
      </c>
      <c r="M249" s="70">
        <v>0</v>
      </c>
      <c r="N249" s="71" t="str">
        <f t="shared" si="110"/>
        <v/>
      </c>
      <c r="O249" s="16" t="str">
        <f t="shared" si="111"/>
        <v/>
      </c>
      <c r="P249" s="72">
        <v>0</v>
      </c>
      <c r="Q249" s="73" t="str">
        <f>IFERROR(IF(P249&gt;1,P249*0.9,""),"")</f>
        <v/>
      </c>
      <c r="R249" s="73">
        <v>0</v>
      </c>
      <c r="S249" s="74" t="str">
        <f t="shared" si="113"/>
        <v/>
      </c>
      <c r="T249" s="18" t="str">
        <f t="shared" si="114"/>
        <v/>
      </c>
      <c r="U249" s="69">
        <v>0</v>
      </c>
      <c r="V249" s="70" t="str">
        <f>IFERROR(IF(U249&gt;1,U249*0.9,""),"")</f>
        <v/>
      </c>
      <c r="W249" s="70">
        <v>0</v>
      </c>
      <c r="X249" s="71" t="str">
        <f t="shared" si="116"/>
        <v/>
      </c>
      <c r="Y249" s="16" t="str">
        <f t="shared" si="117"/>
        <v/>
      </c>
      <c r="Z249" s="72">
        <v>0</v>
      </c>
      <c r="AA249" s="73" t="str">
        <f>IFERROR(IF(Z249&gt;1,Z249*0.9,""),"")</f>
        <v/>
      </c>
      <c r="AB249" s="73">
        <v>0</v>
      </c>
      <c r="AC249" s="74" t="str">
        <f t="shared" si="119"/>
        <v/>
      </c>
      <c r="AD249" s="18" t="str">
        <f t="shared" si="120"/>
        <v/>
      </c>
      <c r="AE249" s="69">
        <v>0</v>
      </c>
      <c r="AF249" s="70" t="str">
        <f>IFERROR(IF(AE249&gt;1,AE249*0.9,""),"")</f>
        <v/>
      </c>
      <c r="AG249" s="70">
        <v>0</v>
      </c>
      <c r="AH249" s="71" t="str">
        <f t="shared" si="122"/>
        <v/>
      </c>
      <c r="AI249" s="16" t="str">
        <f t="shared" si="123"/>
        <v/>
      </c>
      <c r="AJ249" s="72">
        <v>1110</v>
      </c>
      <c r="AK249" s="73">
        <f>IFERROR(IF(AJ249&gt;1,AJ249*0.9,""),"")</f>
        <v>999</v>
      </c>
      <c r="AL249" s="73">
        <v>62</v>
      </c>
      <c r="AM249" s="74">
        <f t="shared" si="125"/>
        <v>794</v>
      </c>
      <c r="AN249" s="18">
        <f t="shared" si="126"/>
        <v>0.20520520520520522</v>
      </c>
      <c r="AO249" s="69">
        <v>0</v>
      </c>
      <c r="AP249" s="70" t="str">
        <f>IFERROR(IF(AO249&gt;1,AO249*0.9,""),"")</f>
        <v/>
      </c>
      <c r="AQ249" s="70">
        <v>0</v>
      </c>
      <c r="AR249" s="71" t="str">
        <f t="shared" si="128"/>
        <v/>
      </c>
      <c r="AS249" s="16" t="str">
        <f t="shared" si="129"/>
        <v/>
      </c>
      <c r="AT249" s="72">
        <v>1110</v>
      </c>
      <c r="AU249" s="73">
        <f>IFERROR(IF(AT249&gt;1,AT249*0.9,""),"")</f>
        <v>999</v>
      </c>
      <c r="AV249" s="73">
        <v>62</v>
      </c>
      <c r="AW249" s="74">
        <f t="shared" si="131"/>
        <v>794</v>
      </c>
      <c r="AX249" s="18">
        <f t="shared" si="132"/>
        <v>0.20520520520520522</v>
      </c>
      <c r="AY249" s="69">
        <v>1110</v>
      </c>
      <c r="AZ249" s="70">
        <f>IFERROR(IF(AY249&gt;1,AY249*0.9,""),"")</f>
        <v>999</v>
      </c>
      <c r="BA249" s="70">
        <v>62</v>
      </c>
      <c r="BB249" s="71">
        <f t="shared" si="134"/>
        <v>794</v>
      </c>
      <c r="BC249" s="16">
        <f t="shared" si="135"/>
        <v>0.20520520520520522</v>
      </c>
      <c r="BD249" s="72">
        <v>1110</v>
      </c>
      <c r="BE249" s="73">
        <f>IFERROR(IF(BD249&gt;1,BD249*0.9,""),"")</f>
        <v>999</v>
      </c>
      <c r="BF249" s="73">
        <v>62</v>
      </c>
      <c r="BG249" s="74">
        <f t="shared" si="136"/>
        <v>794</v>
      </c>
      <c r="BH249" s="18">
        <f t="shared" si="137"/>
        <v>0.20520520520520522</v>
      </c>
    </row>
    <row r="250" spans="1:60" s="5" customFormat="1" ht="12.75" customHeight="1">
      <c r="A250" s="42" t="s">
        <v>356</v>
      </c>
      <c r="B250" s="39" t="s">
        <v>147</v>
      </c>
      <c r="C250" s="203" t="s">
        <v>6</v>
      </c>
      <c r="D250" s="49" t="s">
        <v>537</v>
      </c>
      <c r="E250" s="40" t="s">
        <v>491</v>
      </c>
      <c r="F250" s="82">
        <v>1209</v>
      </c>
      <c r="G250" s="82">
        <v>1099</v>
      </c>
      <c r="H250" s="133">
        <v>785</v>
      </c>
      <c r="I250" s="133">
        <v>0</v>
      </c>
      <c r="J250" s="95">
        <f t="shared" si="138"/>
        <v>785</v>
      </c>
      <c r="K250" s="69">
        <v>999</v>
      </c>
      <c r="L250" s="70">
        <f t="shared" ref="L250:L282" si="162">IFERROR(IF(K250&gt;1,K250*0.9,""),"")</f>
        <v>899.1</v>
      </c>
      <c r="M250" s="70">
        <v>70</v>
      </c>
      <c r="N250" s="71">
        <f t="shared" si="110"/>
        <v>715</v>
      </c>
      <c r="O250" s="16">
        <f t="shared" si="111"/>
        <v>0.20476031587142701</v>
      </c>
      <c r="P250" s="72">
        <v>0</v>
      </c>
      <c r="Q250" s="73" t="str">
        <f t="shared" ref="Q250:Q282" si="163">IFERROR(IF(P250&gt;1,P250*0.9,""),"")</f>
        <v/>
      </c>
      <c r="R250" s="73">
        <v>0</v>
      </c>
      <c r="S250" s="74" t="str">
        <f t="shared" si="113"/>
        <v/>
      </c>
      <c r="T250" s="18" t="str">
        <f t="shared" si="114"/>
        <v/>
      </c>
      <c r="U250" s="69">
        <v>999</v>
      </c>
      <c r="V250" s="70">
        <f t="shared" ref="V250:V282" si="164">IFERROR(IF(U250&gt;1,U250*0.9,""),"")</f>
        <v>899.1</v>
      </c>
      <c r="W250" s="70">
        <v>70</v>
      </c>
      <c r="X250" s="71">
        <f t="shared" si="116"/>
        <v>715</v>
      </c>
      <c r="Y250" s="16">
        <f t="shared" si="117"/>
        <v>0.20476031587142701</v>
      </c>
      <c r="Z250" s="72">
        <v>0</v>
      </c>
      <c r="AA250" s="73" t="str">
        <f t="shared" ref="AA250:AA282" si="165">IFERROR(IF(Z250&gt;1,Z250*0.9,""),"")</f>
        <v/>
      </c>
      <c r="AB250" s="73">
        <v>0</v>
      </c>
      <c r="AC250" s="74" t="str">
        <f t="shared" si="119"/>
        <v/>
      </c>
      <c r="AD250" s="18" t="str">
        <f t="shared" si="120"/>
        <v/>
      </c>
      <c r="AE250" s="69">
        <v>999</v>
      </c>
      <c r="AF250" s="70">
        <f t="shared" ref="AF250:AF282" si="166">IFERROR(IF(AE250&gt;1,AE250*0.9,""),"")</f>
        <v>899.1</v>
      </c>
      <c r="AG250" s="70">
        <v>70</v>
      </c>
      <c r="AH250" s="71">
        <f t="shared" si="122"/>
        <v>715</v>
      </c>
      <c r="AI250" s="16">
        <f t="shared" si="123"/>
        <v>0.20476031587142701</v>
      </c>
      <c r="AJ250" s="72">
        <v>999</v>
      </c>
      <c r="AK250" s="73">
        <f t="shared" ref="AK250:AK282" si="167">IFERROR(IF(AJ250&gt;1,AJ250*0.9,""),"")</f>
        <v>899.1</v>
      </c>
      <c r="AL250" s="73">
        <v>70</v>
      </c>
      <c r="AM250" s="74">
        <f t="shared" si="125"/>
        <v>715</v>
      </c>
      <c r="AN250" s="18">
        <f t="shared" si="126"/>
        <v>0.20476031587142701</v>
      </c>
      <c r="AO250" s="69">
        <v>0</v>
      </c>
      <c r="AP250" s="70" t="str">
        <f t="shared" ref="AP250:AP282" si="168">IFERROR(IF(AO250&gt;1,AO250*0.9,""),"")</f>
        <v/>
      </c>
      <c r="AQ250" s="70">
        <v>0</v>
      </c>
      <c r="AR250" s="71" t="str">
        <f t="shared" si="128"/>
        <v/>
      </c>
      <c r="AS250" s="16" t="str">
        <f t="shared" si="129"/>
        <v/>
      </c>
      <c r="AT250" s="72">
        <v>999</v>
      </c>
      <c r="AU250" s="73">
        <f t="shared" ref="AU250:AU282" si="169">IFERROR(IF(AT250&gt;1,AT250*0.9,""),"")</f>
        <v>899.1</v>
      </c>
      <c r="AV250" s="73">
        <v>70</v>
      </c>
      <c r="AW250" s="74">
        <f t="shared" si="131"/>
        <v>715</v>
      </c>
      <c r="AX250" s="18">
        <f t="shared" si="132"/>
        <v>0.20476031587142701</v>
      </c>
      <c r="AY250" s="69">
        <v>999</v>
      </c>
      <c r="AZ250" s="70">
        <f t="shared" ref="AZ250:AZ282" si="170">IFERROR(IF(AY250&gt;1,AY250*0.9,""),"")</f>
        <v>899.1</v>
      </c>
      <c r="BA250" s="70">
        <v>70</v>
      </c>
      <c r="BB250" s="71">
        <f t="shared" si="134"/>
        <v>715</v>
      </c>
      <c r="BC250" s="16">
        <f t="shared" si="135"/>
        <v>0.20476031587142701</v>
      </c>
      <c r="BD250" s="72">
        <v>999</v>
      </c>
      <c r="BE250" s="73">
        <f t="shared" ref="BE250" si="171">IFERROR(IF(BD250&gt;1,BD250*0.9,""),"")</f>
        <v>899.1</v>
      </c>
      <c r="BF250" s="73">
        <v>70</v>
      </c>
      <c r="BG250" s="74">
        <f t="shared" si="136"/>
        <v>715</v>
      </c>
      <c r="BH250" s="18">
        <f t="shared" si="137"/>
        <v>0.20476031587142701</v>
      </c>
    </row>
    <row r="251" spans="1:60" s="5" customFormat="1" ht="12.75" customHeight="1">
      <c r="A251" s="42" t="s">
        <v>527</v>
      </c>
      <c r="B251" s="39" t="s">
        <v>147</v>
      </c>
      <c r="C251" s="4" t="s">
        <v>371</v>
      </c>
      <c r="D251" s="49" t="s">
        <v>537</v>
      </c>
      <c r="E251" s="40" t="s">
        <v>494</v>
      </c>
      <c r="F251" s="82">
        <v>1429</v>
      </c>
      <c r="G251" s="82">
        <v>1299</v>
      </c>
      <c r="H251" s="133">
        <v>927</v>
      </c>
      <c r="I251" s="133">
        <v>0</v>
      </c>
      <c r="J251" s="95">
        <f t="shared" si="138"/>
        <v>927</v>
      </c>
      <c r="K251" s="69">
        <v>0</v>
      </c>
      <c r="L251" s="70" t="str">
        <f>IFERROR(IF(K251&gt;1,K251*0.9,""),"")</f>
        <v/>
      </c>
      <c r="M251" s="70">
        <v>0</v>
      </c>
      <c r="N251" s="71" t="str">
        <f t="shared" si="110"/>
        <v/>
      </c>
      <c r="O251" s="16" t="str">
        <f t="shared" si="111"/>
        <v/>
      </c>
      <c r="P251" s="72">
        <v>0</v>
      </c>
      <c r="Q251" s="73" t="str">
        <f>IFERROR(IF(P251&gt;1,P251*0.9,""),"")</f>
        <v/>
      </c>
      <c r="R251" s="73">
        <v>0</v>
      </c>
      <c r="S251" s="74" t="str">
        <f t="shared" si="113"/>
        <v/>
      </c>
      <c r="T251" s="18" t="str">
        <f t="shared" si="114"/>
        <v/>
      </c>
      <c r="U251" s="69">
        <v>0</v>
      </c>
      <c r="V251" s="70" t="str">
        <f>IFERROR(IF(U251&gt;1,U251*0.9,""),"")</f>
        <v/>
      </c>
      <c r="W251" s="70">
        <v>0</v>
      </c>
      <c r="X251" s="71" t="str">
        <f t="shared" si="116"/>
        <v/>
      </c>
      <c r="Y251" s="16" t="str">
        <f t="shared" si="117"/>
        <v/>
      </c>
      <c r="Z251" s="72">
        <v>0</v>
      </c>
      <c r="AA251" s="73" t="str">
        <f>IFERROR(IF(Z251&gt;1,Z251*0.9,""),"")</f>
        <v/>
      </c>
      <c r="AB251" s="73">
        <v>0</v>
      </c>
      <c r="AC251" s="74" t="str">
        <f t="shared" si="119"/>
        <v/>
      </c>
      <c r="AD251" s="18" t="str">
        <f t="shared" si="120"/>
        <v/>
      </c>
      <c r="AE251" s="69">
        <v>0</v>
      </c>
      <c r="AF251" s="70" t="str">
        <f>IFERROR(IF(AE251&gt;1,AE251*0.9,""),"")</f>
        <v/>
      </c>
      <c r="AG251" s="70">
        <v>0</v>
      </c>
      <c r="AH251" s="71" t="str">
        <f t="shared" si="122"/>
        <v/>
      </c>
      <c r="AI251" s="16" t="str">
        <f t="shared" si="123"/>
        <v/>
      </c>
      <c r="AJ251" s="72">
        <v>1221</v>
      </c>
      <c r="AK251" s="73">
        <f>IFERROR(IF(AJ251&gt;1,AJ251*0.9,""),"")</f>
        <v>1098.9000000000001</v>
      </c>
      <c r="AL251" s="73">
        <v>54</v>
      </c>
      <c r="AM251" s="74">
        <f t="shared" si="125"/>
        <v>873</v>
      </c>
      <c r="AN251" s="18">
        <f t="shared" si="126"/>
        <v>0.20556920556920563</v>
      </c>
      <c r="AO251" s="69">
        <v>0</v>
      </c>
      <c r="AP251" s="70" t="str">
        <f>IFERROR(IF(AO251&gt;1,AO251*0.9,""),"")</f>
        <v/>
      </c>
      <c r="AQ251" s="70">
        <v>0</v>
      </c>
      <c r="AR251" s="71" t="str">
        <f t="shared" si="128"/>
        <v/>
      </c>
      <c r="AS251" s="16" t="str">
        <f t="shared" si="129"/>
        <v/>
      </c>
      <c r="AT251" s="72">
        <v>1221</v>
      </c>
      <c r="AU251" s="73">
        <f>IFERROR(IF(AT251&gt;1,AT251*0.9,""),"")</f>
        <v>1098.9000000000001</v>
      </c>
      <c r="AV251" s="73">
        <v>54</v>
      </c>
      <c r="AW251" s="74">
        <f t="shared" si="131"/>
        <v>873</v>
      </c>
      <c r="AX251" s="18">
        <f t="shared" si="132"/>
        <v>0.20556920556920563</v>
      </c>
      <c r="AY251" s="69">
        <v>1221</v>
      </c>
      <c r="AZ251" s="70">
        <f>IFERROR(IF(AY251&gt;1,AY251*0.9,""),"")</f>
        <v>1098.9000000000001</v>
      </c>
      <c r="BA251" s="70">
        <v>54</v>
      </c>
      <c r="BB251" s="71">
        <f t="shared" si="134"/>
        <v>873</v>
      </c>
      <c r="BC251" s="16">
        <f t="shared" si="135"/>
        <v>0.20556920556920563</v>
      </c>
      <c r="BD251" s="72">
        <v>1221</v>
      </c>
      <c r="BE251" s="73">
        <f>IFERROR(IF(BD251&gt;1,BD251*0.9,""),"")</f>
        <v>1098.9000000000001</v>
      </c>
      <c r="BF251" s="73">
        <v>54</v>
      </c>
      <c r="BG251" s="74">
        <f t="shared" si="136"/>
        <v>873</v>
      </c>
      <c r="BH251" s="18">
        <f t="shared" si="137"/>
        <v>0.20556920556920563</v>
      </c>
    </row>
    <row r="252" spans="1:60" s="5" customFormat="1" ht="12.75" customHeight="1" thickBot="1">
      <c r="A252" s="43" t="s">
        <v>357</v>
      </c>
      <c r="B252" s="38" t="s">
        <v>147</v>
      </c>
      <c r="C252" s="204" t="s">
        <v>6</v>
      </c>
      <c r="D252" s="50" t="s">
        <v>537</v>
      </c>
      <c r="E252" s="2" t="s">
        <v>494</v>
      </c>
      <c r="F252" s="83">
        <v>1319</v>
      </c>
      <c r="G252" s="83">
        <v>1199</v>
      </c>
      <c r="H252" s="134">
        <v>856</v>
      </c>
      <c r="I252" s="134">
        <v>0</v>
      </c>
      <c r="J252" s="97">
        <f t="shared" si="138"/>
        <v>856</v>
      </c>
      <c r="K252" s="76">
        <v>1110</v>
      </c>
      <c r="L252" s="77">
        <f t="shared" si="162"/>
        <v>999</v>
      </c>
      <c r="M252" s="77">
        <v>62</v>
      </c>
      <c r="N252" s="78">
        <f t="shared" si="110"/>
        <v>794</v>
      </c>
      <c r="O252" s="17">
        <f t="shared" si="111"/>
        <v>0.20520520520520522</v>
      </c>
      <c r="P252" s="79">
        <v>0</v>
      </c>
      <c r="Q252" s="80" t="str">
        <f t="shared" si="163"/>
        <v/>
      </c>
      <c r="R252" s="80">
        <v>0</v>
      </c>
      <c r="S252" s="81" t="str">
        <f t="shared" si="113"/>
        <v/>
      </c>
      <c r="T252" s="19" t="str">
        <f t="shared" si="114"/>
        <v/>
      </c>
      <c r="U252" s="76">
        <v>1110</v>
      </c>
      <c r="V252" s="77">
        <f t="shared" si="164"/>
        <v>999</v>
      </c>
      <c r="W252" s="77">
        <v>62</v>
      </c>
      <c r="X252" s="78">
        <f t="shared" si="116"/>
        <v>794</v>
      </c>
      <c r="Y252" s="17">
        <f t="shared" si="117"/>
        <v>0.20520520520520522</v>
      </c>
      <c r="Z252" s="79">
        <v>0</v>
      </c>
      <c r="AA252" s="80" t="str">
        <f t="shared" si="165"/>
        <v/>
      </c>
      <c r="AB252" s="80">
        <v>0</v>
      </c>
      <c r="AC252" s="81" t="str">
        <f t="shared" si="119"/>
        <v/>
      </c>
      <c r="AD252" s="19" t="str">
        <f t="shared" si="120"/>
        <v/>
      </c>
      <c r="AE252" s="76">
        <v>1110</v>
      </c>
      <c r="AF252" s="77">
        <f t="shared" si="166"/>
        <v>999</v>
      </c>
      <c r="AG252" s="77">
        <v>62</v>
      </c>
      <c r="AH252" s="78">
        <f t="shared" si="122"/>
        <v>794</v>
      </c>
      <c r="AI252" s="17">
        <f t="shared" si="123"/>
        <v>0.20520520520520522</v>
      </c>
      <c r="AJ252" s="79">
        <v>1110</v>
      </c>
      <c r="AK252" s="80">
        <f t="shared" si="167"/>
        <v>999</v>
      </c>
      <c r="AL252" s="80">
        <v>62</v>
      </c>
      <c r="AM252" s="81">
        <f t="shared" si="125"/>
        <v>794</v>
      </c>
      <c r="AN252" s="19">
        <f t="shared" si="126"/>
        <v>0.20520520520520522</v>
      </c>
      <c r="AO252" s="76">
        <v>0</v>
      </c>
      <c r="AP252" s="77" t="str">
        <f t="shared" si="168"/>
        <v/>
      </c>
      <c r="AQ252" s="77">
        <v>0</v>
      </c>
      <c r="AR252" s="78" t="str">
        <f t="shared" si="128"/>
        <v/>
      </c>
      <c r="AS252" s="17" t="str">
        <f t="shared" si="129"/>
        <v/>
      </c>
      <c r="AT252" s="79">
        <v>1110</v>
      </c>
      <c r="AU252" s="80">
        <f t="shared" si="169"/>
        <v>999</v>
      </c>
      <c r="AV252" s="80">
        <v>62</v>
      </c>
      <c r="AW252" s="81">
        <f t="shared" si="131"/>
        <v>794</v>
      </c>
      <c r="AX252" s="19">
        <f t="shared" si="132"/>
        <v>0.20520520520520522</v>
      </c>
      <c r="AY252" s="76">
        <v>1110</v>
      </c>
      <c r="AZ252" s="77">
        <f t="shared" si="170"/>
        <v>999</v>
      </c>
      <c r="BA252" s="77">
        <v>62</v>
      </c>
      <c r="BB252" s="78">
        <f t="shared" si="134"/>
        <v>794</v>
      </c>
      <c r="BC252" s="17">
        <f t="shared" si="135"/>
        <v>0.20520520520520522</v>
      </c>
      <c r="BD252" s="79">
        <v>1110</v>
      </c>
      <c r="BE252" s="80">
        <f t="shared" ref="BE252:BE256" si="172">IFERROR(IF(BD252&gt;1,BD252*0.9,""),"")</f>
        <v>999</v>
      </c>
      <c r="BF252" s="80">
        <v>62</v>
      </c>
      <c r="BG252" s="81">
        <f t="shared" si="136"/>
        <v>794</v>
      </c>
      <c r="BH252" s="19">
        <f t="shared" si="137"/>
        <v>0.20520520520520522</v>
      </c>
    </row>
    <row r="253" spans="1:60" s="5" customFormat="1" ht="12.75" customHeight="1">
      <c r="A253" s="136" t="s">
        <v>78</v>
      </c>
      <c r="B253" s="137" t="s">
        <v>146</v>
      </c>
      <c r="C253" s="138"/>
      <c r="D253" s="139">
        <v>0.35</v>
      </c>
      <c r="E253" s="140" t="s">
        <v>495</v>
      </c>
      <c r="F253" s="141">
        <v>516</v>
      </c>
      <c r="G253" s="141">
        <v>469</v>
      </c>
      <c r="H253" s="151">
        <v>352</v>
      </c>
      <c r="I253" s="151">
        <v>0</v>
      </c>
      <c r="J253" s="152">
        <f t="shared" ref="J253:J268" si="173">IFERROR(H253-I253,H253)</f>
        <v>352</v>
      </c>
      <c r="K253" s="186" t="s">
        <v>136</v>
      </c>
      <c r="L253" s="187" t="str">
        <f t="shared" si="162"/>
        <v/>
      </c>
      <c r="M253" s="187">
        <v>0</v>
      </c>
      <c r="N253" s="188" t="str">
        <f t="shared" si="110"/>
        <v/>
      </c>
      <c r="O253" s="189" t="str">
        <f t="shared" si="111"/>
        <v/>
      </c>
      <c r="P253" s="191">
        <v>0</v>
      </c>
      <c r="Q253" s="192" t="str">
        <f t="shared" si="163"/>
        <v/>
      </c>
      <c r="R253" s="192">
        <v>0</v>
      </c>
      <c r="S253" s="193" t="str">
        <f t="shared" si="113"/>
        <v/>
      </c>
      <c r="T253" s="194" t="str">
        <f t="shared" si="114"/>
        <v/>
      </c>
      <c r="U253" s="186">
        <v>0</v>
      </c>
      <c r="V253" s="187" t="str">
        <f t="shared" si="164"/>
        <v/>
      </c>
      <c r="W253" s="187">
        <v>0</v>
      </c>
      <c r="X253" s="188" t="str">
        <f t="shared" si="116"/>
        <v/>
      </c>
      <c r="Y253" s="189" t="str">
        <f t="shared" si="117"/>
        <v/>
      </c>
      <c r="Z253" s="191">
        <v>0</v>
      </c>
      <c r="AA253" s="192" t="str">
        <f t="shared" si="165"/>
        <v/>
      </c>
      <c r="AB253" s="192">
        <v>0</v>
      </c>
      <c r="AC253" s="193" t="str">
        <f t="shared" si="119"/>
        <v/>
      </c>
      <c r="AD253" s="194" t="str">
        <f t="shared" si="120"/>
        <v/>
      </c>
      <c r="AE253" s="186">
        <v>410</v>
      </c>
      <c r="AF253" s="187">
        <f t="shared" si="166"/>
        <v>369</v>
      </c>
      <c r="AG253" s="187">
        <v>44</v>
      </c>
      <c r="AH253" s="188">
        <f t="shared" si="122"/>
        <v>308</v>
      </c>
      <c r="AI253" s="189">
        <f t="shared" si="123"/>
        <v>0.16531165311653118</v>
      </c>
      <c r="AJ253" s="191">
        <v>0</v>
      </c>
      <c r="AK253" s="192" t="str">
        <f t="shared" si="167"/>
        <v/>
      </c>
      <c r="AL253" s="192">
        <v>0</v>
      </c>
      <c r="AM253" s="193" t="str">
        <f t="shared" si="125"/>
        <v/>
      </c>
      <c r="AN253" s="194" t="str">
        <f t="shared" si="126"/>
        <v/>
      </c>
      <c r="AO253" s="186">
        <v>410</v>
      </c>
      <c r="AP253" s="187">
        <f t="shared" si="168"/>
        <v>369</v>
      </c>
      <c r="AQ253" s="187">
        <v>44</v>
      </c>
      <c r="AR253" s="188">
        <f t="shared" si="128"/>
        <v>308</v>
      </c>
      <c r="AS253" s="189">
        <f t="shared" si="129"/>
        <v>0.16531165311653118</v>
      </c>
      <c r="AT253" s="191">
        <v>0</v>
      </c>
      <c r="AU253" s="192" t="str">
        <f t="shared" si="169"/>
        <v/>
      </c>
      <c r="AV253" s="192">
        <v>0</v>
      </c>
      <c r="AW253" s="193" t="str">
        <f t="shared" si="131"/>
        <v/>
      </c>
      <c r="AX253" s="194" t="str">
        <f t="shared" si="132"/>
        <v/>
      </c>
      <c r="AY253" s="186">
        <v>410</v>
      </c>
      <c r="AZ253" s="187">
        <f t="shared" si="170"/>
        <v>369</v>
      </c>
      <c r="BA253" s="187">
        <v>44</v>
      </c>
      <c r="BB253" s="188">
        <f t="shared" si="134"/>
        <v>308</v>
      </c>
      <c r="BC253" s="189">
        <f t="shared" si="135"/>
        <v>0.16531165311653118</v>
      </c>
      <c r="BD253" s="191">
        <v>0</v>
      </c>
      <c r="BE253" s="192" t="str">
        <f t="shared" si="172"/>
        <v/>
      </c>
      <c r="BF253" s="192">
        <v>0</v>
      </c>
      <c r="BG253" s="193" t="str">
        <f t="shared" si="136"/>
        <v/>
      </c>
      <c r="BH253" s="194" t="str">
        <f t="shared" si="137"/>
        <v/>
      </c>
    </row>
    <row r="254" spans="1:60" s="5" customFormat="1" ht="12.75" customHeight="1">
      <c r="A254" s="149" t="s">
        <v>80</v>
      </c>
      <c r="B254" s="39" t="s">
        <v>146</v>
      </c>
      <c r="C254" s="4"/>
      <c r="D254" s="49">
        <v>0.35</v>
      </c>
      <c r="E254" s="40" t="s">
        <v>495</v>
      </c>
      <c r="F254" s="82">
        <v>604</v>
      </c>
      <c r="G254" s="82">
        <v>549</v>
      </c>
      <c r="H254" s="133">
        <v>407</v>
      </c>
      <c r="I254" s="133">
        <v>0</v>
      </c>
      <c r="J254" s="95">
        <f t="shared" si="173"/>
        <v>407</v>
      </c>
      <c r="K254" s="69">
        <v>0</v>
      </c>
      <c r="L254" s="70" t="str">
        <f t="shared" si="162"/>
        <v/>
      </c>
      <c r="M254" s="70">
        <v>0</v>
      </c>
      <c r="N254" s="71" t="str">
        <f t="shared" si="110"/>
        <v/>
      </c>
      <c r="O254" s="16" t="str">
        <f t="shared" si="111"/>
        <v/>
      </c>
      <c r="P254" s="72">
        <v>0</v>
      </c>
      <c r="Q254" s="73" t="str">
        <f t="shared" si="163"/>
        <v/>
      </c>
      <c r="R254" s="73">
        <v>0</v>
      </c>
      <c r="S254" s="74" t="str">
        <f t="shared" si="113"/>
        <v/>
      </c>
      <c r="T254" s="18" t="str">
        <f t="shared" si="114"/>
        <v/>
      </c>
      <c r="U254" s="69">
        <v>521</v>
      </c>
      <c r="V254" s="70">
        <f t="shared" si="164"/>
        <v>468.90000000000003</v>
      </c>
      <c r="W254" s="70">
        <v>20</v>
      </c>
      <c r="X254" s="71">
        <f t="shared" si="116"/>
        <v>387</v>
      </c>
      <c r="Y254" s="16">
        <f t="shared" si="117"/>
        <v>0.17466410748560465</v>
      </c>
      <c r="Z254" s="72">
        <v>0</v>
      </c>
      <c r="AA254" s="73" t="str">
        <f t="shared" si="165"/>
        <v/>
      </c>
      <c r="AB254" s="73">
        <v>0</v>
      </c>
      <c r="AC254" s="74" t="str">
        <f t="shared" si="119"/>
        <v/>
      </c>
      <c r="AD254" s="18" t="str">
        <f t="shared" si="120"/>
        <v/>
      </c>
      <c r="AE254" s="69">
        <v>499</v>
      </c>
      <c r="AF254" s="70">
        <f t="shared" si="166"/>
        <v>449.1</v>
      </c>
      <c r="AG254" s="70">
        <v>36</v>
      </c>
      <c r="AH254" s="71">
        <f t="shared" si="122"/>
        <v>371</v>
      </c>
      <c r="AI254" s="16">
        <f t="shared" si="123"/>
        <v>0.17390336228011583</v>
      </c>
      <c r="AJ254" s="72">
        <v>499</v>
      </c>
      <c r="AK254" s="73">
        <f t="shared" si="167"/>
        <v>449.1</v>
      </c>
      <c r="AL254" s="73">
        <v>36</v>
      </c>
      <c r="AM254" s="74">
        <f t="shared" si="125"/>
        <v>371</v>
      </c>
      <c r="AN254" s="18">
        <f t="shared" si="126"/>
        <v>0.17390336228011583</v>
      </c>
      <c r="AO254" s="69">
        <v>0</v>
      </c>
      <c r="AP254" s="70" t="str">
        <f t="shared" si="168"/>
        <v/>
      </c>
      <c r="AQ254" s="70">
        <v>0</v>
      </c>
      <c r="AR254" s="71" t="str">
        <f t="shared" si="128"/>
        <v/>
      </c>
      <c r="AS254" s="16" t="str">
        <f t="shared" si="129"/>
        <v/>
      </c>
      <c r="AT254" s="72">
        <v>499</v>
      </c>
      <c r="AU254" s="73">
        <f t="shared" si="169"/>
        <v>449.1</v>
      </c>
      <c r="AV254" s="73">
        <v>36</v>
      </c>
      <c r="AW254" s="74">
        <f t="shared" si="131"/>
        <v>371</v>
      </c>
      <c r="AX254" s="18">
        <f t="shared" si="132"/>
        <v>0.17390336228011583</v>
      </c>
      <c r="AY254" s="69">
        <v>0</v>
      </c>
      <c r="AZ254" s="70" t="str">
        <f t="shared" si="170"/>
        <v/>
      </c>
      <c r="BA254" s="70">
        <v>0</v>
      </c>
      <c r="BB254" s="71" t="str">
        <f t="shared" si="134"/>
        <v/>
      </c>
      <c r="BC254" s="16" t="str">
        <f t="shared" si="135"/>
        <v/>
      </c>
      <c r="BD254" s="72">
        <v>499</v>
      </c>
      <c r="BE254" s="73">
        <f t="shared" si="172"/>
        <v>449.1</v>
      </c>
      <c r="BF254" s="73">
        <v>36</v>
      </c>
      <c r="BG254" s="74">
        <f t="shared" si="136"/>
        <v>371</v>
      </c>
      <c r="BH254" s="18">
        <f t="shared" si="137"/>
        <v>0.17390336228011583</v>
      </c>
    </row>
    <row r="255" spans="1:60" s="5" customFormat="1" ht="12.75" customHeight="1">
      <c r="A255" s="42" t="s">
        <v>79</v>
      </c>
      <c r="B255" s="39" t="s">
        <v>146</v>
      </c>
      <c r="C255" s="4"/>
      <c r="D255" s="49">
        <v>0.35</v>
      </c>
      <c r="E255" s="40" t="s">
        <v>495</v>
      </c>
      <c r="F255" s="82">
        <v>549</v>
      </c>
      <c r="G255" s="82">
        <v>499</v>
      </c>
      <c r="H255" s="133">
        <v>371</v>
      </c>
      <c r="I255" s="133">
        <v>0</v>
      </c>
      <c r="J255" s="95">
        <f t="shared" si="173"/>
        <v>371</v>
      </c>
      <c r="K255" s="69">
        <v>0</v>
      </c>
      <c r="L255" s="70" t="str">
        <f t="shared" si="162"/>
        <v/>
      </c>
      <c r="M255" s="70">
        <v>0</v>
      </c>
      <c r="N255" s="71" t="str">
        <f t="shared" si="110"/>
        <v/>
      </c>
      <c r="O255" s="16" t="str">
        <f t="shared" si="111"/>
        <v/>
      </c>
      <c r="P255" s="72">
        <v>0</v>
      </c>
      <c r="Q255" s="73" t="str">
        <f t="shared" si="163"/>
        <v/>
      </c>
      <c r="R255" s="73">
        <v>0</v>
      </c>
      <c r="S255" s="74" t="str">
        <f t="shared" si="113"/>
        <v/>
      </c>
      <c r="T255" s="18" t="str">
        <f t="shared" si="114"/>
        <v/>
      </c>
      <c r="U255" s="69">
        <v>466</v>
      </c>
      <c r="V255" s="70">
        <f t="shared" si="164"/>
        <v>419.40000000000003</v>
      </c>
      <c r="W255" s="70">
        <v>24</v>
      </c>
      <c r="X255" s="71">
        <f t="shared" si="116"/>
        <v>347</v>
      </c>
      <c r="Y255" s="16">
        <f t="shared" si="117"/>
        <v>0.17262756318550318</v>
      </c>
      <c r="Z255" s="72">
        <v>0</v>
      </c>
      <c r="AA255" s="73" t="str">
        <f t="shared" si="165"/>
        <v/>
      </c>
      <c r="AB255" s="73">
        <v>0</v>
      </c>
      <c r="AC255" s="74" t="str">
        <f t="shared" si="119"/>
        <v/>
      </c>
      <c r="AD255" s="18" t="str">
        <f t="shared" si="120"/>
        <v/>
      </c>
      <c r="AE255" s="69">
        <v>443</v>
      </c>
      <c r="AF255" s="70">
        <f t="shared" si="166"/>
        <v>398.7</v>
      </c>
      <c r="AG255" s="70">
        <v>41</v>
      </c>
      <c r="AH255" s="71">
        <f t="shared" si="122"/>
        <v>330</v>
      </c>
      <c r="AI255" s="16">
        <f t="shared" si="123"/>
        <v>0.17231000752445447</v>
      </c>
      <c r="AJ255" s="72">
        <v>443</v>
      </c>
      <c r="AK255" s="73">
        <f t="shared" si="167"/>
        <v>398.7</v>
      </c>
      <c r="AL255" s="73">
        <v>41</v>
      </c>
      <c r="AM255" s="74">
        <f t="shared" si="125"/>
        <v>330</v>
      </c>
      <c r="AN255" s="18">
        <f t="shared" si="126"/>
        <v>0.17231000752445447</v>
      </c>
      <c r="AO255" s="69">
        <v>0</v>
      </c>
      <c r="AP255" s="70" t="str">
        <f t="shared" si="168"/>
        <v/>
      </c>
      <c r="AQ255" s="70">
        <v>0</v>
      </c>
      <c r="AR255" s="71" t="str">
        <f t="shared" si="128"/>
        <v/>
      </c>
      <c r="AS255" s="16" t="str">
        <f t="shared" si="129"/>
        <v/>
      </c>
      <c r="AT255" s="72">
        <v>443</v>
      </c>
      <c r="AU255" s="73">
        <f t="shared" si="169"/>
        <v>398.7</v>
      </c>
      <c r="AV255" s="73">
        <v>40</v>
      </c>
      <c r="AW255" s="74">
        <f t="shared" si="131"/>
        <v>331</v>
      </c>
      <c r="AX255" s="18">
        <f t="shared" si="132"/>
        <v>0.16980185603210432</v>
      </c>
      <c r="AY255" s="69">
        <v>0</v>
      </c>
      <c r="AZ255" s="70" t="str">
        <f t="shared" si="170"/>
        <v/>
      </c>
      <c r="BA255" s="70">
        <v>0</v>
      </c>
      <c r="BB255" s="71" t="str">
        <f t="shared" si="134"/>
        <v/>
      </c>
      <c r="BC255" s="16" t="str">
        <f t="shared" si="135"/>
        <v/>
      </c>
      <c r="BD255" s="72">
        <v>443</v>
      </c>
      <c r="BE255" s="73">
        <f t="shared" si="172"/>
        <v>398.7</v>
      </c>
      <c r="BF255" s="73">
        <v>40</v>
      </c>
      <c r="BG255" s="74">
        <f t="shared" si="136"/>
        <v>331</v>
      </c>
      <c r="BH255" s="18">
        <f t="shared" si="137"/>
        <v>0.16980185603210432</v>
      </c>
    </row>
    <row r="256" spans="1:60" s="5" customFormat="1" ht="12.75" customHeight="1">
      <c r="A256" s="42" t="s">
        <v>71</v>
      </c>
      <c r="B256" s="39" t="s">
        <v>146</v>
      </c>
      <c r="C256" s="4"/>
      <c r="D256" s="49">
        <v>0.3</v>
      </c>
      <c r="E256" s="40" t="s">
        <v>496</v>
      </c>
      <c r="F256" s="82">
        <v>274</v>
      </c>
      <c r="G256" s="82">
        <v>249</v>
      </c>
      <c r="H256" s="133">
        <v>194</v>
      </c>
      <c r="I256" s="133">
        <v>3</v>
      </c>
      <c r="J256" s="95">
        <f t="shared" si="173"/>
        <v>191</v>
      </c>
      <c r="K256" s="69">
        <v>0</v>
      </c>
      <c r="L256" s="70" t="str">
        <f t="shared" si="162"/>
        <v/>
      </c>
      <c r="M256" s="70">
        <v>0</v>
      </c>
      <c r="N256" s="71" t="str">
        <f t="shared" si="110"/>
        <v/>
      </c>
      <c r="O256" s="16" t="str">
        <f t="shared" si="111"/>
        <v/>
      </c>
      <c r="P256" s="72">
        <v>0</v>
      </c>
      <c r="Q256" s="73" t="str">
        <f t="shared" si="163"/>
        <v/>
      </c>
      <c r="R256" s="73">
        <v>0</v>
      </c>
      <c r="S256" s="74" t="str">
        <f t="shared" si="113"/>
        <v/>
      </c>
      <c r="T256" s="18" t="str">
        <f t="shared" si="114"/>
        <v/>
      </c>
      <c r="U256" s="69">
        <v>0</v>
      </c>
      <c r="V256" s="70" t="str">
        <f t="shared" si="164"/>
        <v/>
      </c>
      <c r="W256" s="70">
        <v>0</v>
      </c>
      <c r="X256" s="71" t="str">
        <f t="shared" si="116"/>
        <v/>
      </c>
      <c r="Y256" s="16" t="str">
        <f t="shared" si="117"/>
        <v/>
      </c>
      <c r="Z256" s="72">
        <v>0</v>
      </c>
      <c r="AA256" s="73" t="str">
        <f t="shared" si="165"/>
        <v/>
      </c>
      <c r="AB256" s="73">
        <v>0</v>
      </c>
      <c r="AC256" s="74" t="str">
        <f t="shared" si="119"/>
        <v/>
      </c>
      <c r="AD256" s="18" t="str">
        <f t="shared" si="120"/>
        <v/>
      </c>
      <c r="AE256" s="69">
        <v>0</v>
      </c>
      <c r="AF256" s="70" t="str">
        <f t="shared" si="166"/>
        <v/>
      </c>
      <c r="AG256" s="70">
        <v>0</v>
      </c>
      <c r="AH256" s="71" t="str">
        <f t="shared" si="122"/>
        <v/>
      </c>
      <c r="AI256" s="16" t="str">
        <f t="shared" si="123"/>
        <v/>
      </c>
      <c r="AJ256" s="72">
        <v>210</v>
      </c>
      <c r="AK256" s="73">
        <f t="shared" si="167"/>
        <v>189</v>
      </c>
      <c r="AL256" s="73">
        <v>30</v>
      </c>
      <c r="AM256" s="74">
        <f t="shared" si="125"/>
        <v>161</v>
      </c>
      <c r="AN256" s="18">
        <f t="shared" si="126"/>
        <v>0.14814814814814814</v>
      </c>
      <c r="AO256" s="69">
        <v>0</v>
      </c>
      <c r="AP256" s="70" t="str">
        <f t="shared" si="168"/>
        <v/>
      </c>
      <c r="AQ256" s="70">
        <v>0</v>
      </c>
      <c r="AR256" s="71" t="str">
        <f t="shared" si="128"/>
        <v/>
      </c>
      <c r="AS256" s="16" t="str">
        <f t="shared" si="129"/>
        <v/>
      </c>
      <c r="AT256" s="72">
        <v>199</v>
      </c>
      <c r="AU256" s="73">
        <f t="shared" si="169"/>
        <v>179.1</v>
      </c>
      <c r="AV256" s="73">
        <v>37</v>
      </c>
      <c r="AW256" s="74">
        <f t="shared" si="131"/>
        <v>154</v>
      </c>
      <c r="AX256" s="18">
        <f t="shared" si="132"/>
        <v>0.14014517029592405</v>
      </c>
      <c r="AY256" s="69">
        <v>0</v>
      </c>
      <c r="AZ256" s="70" t="str">
        <f t="shared" si="170"/>
        <v/>
      </c>
      <c r="BA256" s="70">
        <v>0</v>
      </c>
      <c r="BB256" s="71" t="str">
        <f t="shared" si="134"/>
        <v/>
      </c>
      <c r="BC256" s="16" t="str">
        <f t="shared" si="135"/>
        <v/>
      </c>
      <c r="BD256" s="72">
        <v>0</v>
      </c>
      <c r="BE256" s="73" t="str">
        <f t="shared" si="172"/>
        <v/>
      </c>
      <c r="BF256" s="73">
        <v>0</v>
      </c>
      <c r="BG256" s="74" t="str">
        <f t="shared" si="136"/>
        <v/>
      </c>
      <c r="BH256" s="18" t="str">
        <f t="shared" si="137"/>
        <v/>
      </c>
    </row>
    <row r="257" spans="1:60" s="5" customFormat="1" ht="12.75" customHeight="1">
      <c r="A257" s="42" t="s">
        <v>300</v>
      </c>
      <c r="B257" s="39" t="s">
        <v>146</v>
      </c>
      <c r="C257" s="201" t="s">
        <v>339</v>
      </c>
      <c r="D257" s="49">
        <v>0.3</v>
      </c>
      <c r="E257" s="40" t="s">
        <v>496</v>
      </c>
      <c r="F257" s="82">
        <v>252</v>
      </c>
      <c r="G257" s="82">
        <v>229</v>
      </c>
      <c r="H257" s="133">
        <v>184</v>
      </c>
      <c r="I257" s="133">
        <v>0</v>
      </c>
      <c r="J257" s="95">
        <f t="shared" si="173"/>
        <v>184</v>
      </c>
      <c r="K257" s="69">
        <v>0</v>
      </c>
      <c r="L257" s="70" t="str">
        <f>IFERROR(IF(K257&gt;1,K257*0.9,""),"")</f>
        <v/>
      </c>
      <c r="M257" s="70">
        <v>0</v>
      </c>
      <c r="N257" s="71" t="str">
        <f t="shared" si="110"/>
        <v/>
      </c>
      <c r="O257" s="16" t="str">
        <f t="shared" si="111"/>
        <v/>
      </c>
      <c r="P257" s="72">
        <v>0</v>
      </c>
      <c r="Q257" s="73" t="str">
        <f>IFERROR(IF(P257&gt;1,P257*0.9,""),"")</f>
        <v/>
      </c>
      <c r="R257" s="73">
        <v>0</v>
      </c>
      <c r="S257" s="74" t="str">
        <f t="shared" si="113"/>
        <v/>
      </c>
      <c r="T257" s="18" t="str">
        <f t="shared" si="114"/>
        <v/>
      </c>
      <c r="U257" s="69">
        <v>0</v>
      </c>
      <c r="V257" s="70" t="str">
        <f>IFERROR(IF(U257&gt;1,U257*0.9,""),"")</f>
        <v/>
      </c>
      <c r="W257" s="70">
        <v>0</v>
      </c>
      <c r="X257" s="71" t="str">
        <f t="shared" si="116"/>
        <v/>
      </c>
      <c r="Y257" s="16" t="str">
        <f t="shared" si="117"/>
        <v/>
      </c>
      <c r="Z257" s="72">
        <v>0</v>
      </c>
      <c r="AA257" s="73" t="str">
        <f>IFERROR(IF(Z257&gt;1,Z257*0.9,""),"")</f>
        <v/>
      </c>
      <c r="AB257" s="73">
        <v>0</v>
      </c>
      <c r="AC257" s="74" t="str">
        <f t="shared" si="119"/>
        <v/>
      </c>
      <c r="AD257" s="18" t="str">
        <f t="shared" si="120"/>
        <v/>
      </c>
      <c r="AE257" s="69">
        <v>0</v>
      </c>
      <c r="AF257" s="70" t="str">
        <f>IFERROR(IF(AE257&gt;1,AE257*0.9,""),"")</f>
        <v/>
      </c>
      <c r="AG257" s="70">
        <v>0</v>
      </c>
      <c r="AH257" s="71" t="str">
        <f t="shared" si="122"/>
        <v/>
      </c>
      <c r="AI257" s="16" t="str">
        <f t="shared" si="123"/>
        <v/>
      </c>
      <c r="AJ257" s="72">
        <v>0</v>
      </c>
      <c r="AK257" s="73" t="str">
        <f>IFERROR(IF(AJ257&gt;1,AJ257*0.9,""),"")</f>
        <v/>
      </c>
      <c r="AL257" s="73">
        <v>0</v>
      </c>
      <c r="AM257" s="74" t="str">
        <f t="shared" si="125"/>
        <v/>
      </c>
      <c r="AN257" s="18" t="str">
        <f t="shared" si="126"/>
        <v/>
      </c>
      <c r="AO257" s="69">
        <v>0</v>
      </c>
      <c r="AP257" s="70" t="str">
        <f>IFERROR(IF(AO257&gt;1,AO257*0.9,""),"")</f>
        <v/>
      </c>
      <c r="AQ257" s="70">
        <v>0</v>
      </c>
      <c r="AR257" s="71" t="str">
        <f t="shared" si="128"/>
        <v/>
      </c>
      <c r="AS257" s="16" t="str">
        <f t="shared" si="129"/>
        <v/>
      </c>
      <c r="AT257" s="72">
        <v>0</v>
      </c>
      <c r="AU257" s="73" t="str">
        <f>IFERROR(IF(AT257&gt;1,AT257*0.9,""),"")</f>
        <v/>
      </c>
      <c r="AV257" s="73">
        <v>0</v>
      </c>
      <c r="AW257" s="74" t="str">
        <f t="shared" si="131"/>
        <v/>
      </c>
      <c r="AX257" s="18" t="str">
        <f t="shared" si="132"/>
        <v/>
      </c>
      <c r="AY257" s="69">
        <v>0</v>
      </c>
      <c r="AZ257" s="70" t="str">
        <f>IFERROR(IF(AY257&gt;1,AY257*0.9,""),"")</f>
        <v/>
      </c>
      <c r="BA257" s="70">
        <v>0</v>
      </c>
      <c r="BB257" s="71" t="str">
        <f t="shared" si="134"/>
        <v/>
      </c>
      <c r="BC257" s="16" t="str">
        <f t="shared" si="135"/>
        <v/>
      </c>
      <c r="BD257" s="72">
        <v>0</v>
      </c>
      <c r="BE257" s="73" t="str">
        <f>IFERROR(IF(BD257&gt;1,BD257*0.9,""),"")</f>
        <v/>
      </c>
      <c r="BF257" s="73">
        <v>0</v>
      </c>
      <c r="BG257" s="74" t="str">
        <f t="shared" si="136"/>
        <v/>
      </c>
      <c r="BH257" s="18" t="str">
        <f t="shared" si="137"/>
        <v/>
      </c>
    </row>
    <row r="258" spans="1:60" s="5" customFormat="1" ht="12.75" customHeight="1">
      <c r="A258" s="42" t="s">
        <v>115</v>
      </c>
      <c r="B258" s="39" t="s">
        <v>146</v>
      </c>
      <c r="C258" s="4"/>
      <c r="D258" s="49">
        <v>0.3</v>
      </c>
      <c r="E258" s="40" t="s">
        <v>497</v>
      </c>
      <c r="F258" s="82">
        <v>406</v>
      </c>
      <c r="G258" s="82">
        <v>369</v>
      </c>
      <c r="H258" s="133">
        <v>284</v>
      </c>
      <c r="I258" s="133">
        <v>8</v>
      </c>
      <c r="J258" s="95">
        <f t="shared" si="173"/>
        <v>276</v>
      </c>
      <c r="K258" s="69" t="s">
        <v>136</v>
      </c>
      <c r="L258" s="70" t="str">
        <f t="shared" si="162"/>
        <v/>
      </c>
      <c r="M258" s="70">
        <v>0</v>
      </c>
      <c r="N258" s="71" t="str">
        <f t="shared" si="110"/>
        <v/>
      </c>
      <c r="O258" s="16" t="str">
        <f t="shared" si="111"/>
        <v/>
      </c>
      <c r="P258" s="72">
        <v>0</v>
      </c>
      <c r="Q258" s="73" t="str">
        <f t="shared" si="163"/>
        <v/>
      </c>
      <c r="R258" s="73">
        <v>0</v>
      </c>
      <c r="S258" s="74" t="str">
        <f t="shared" si="113"/>
        <v/>
      </c>
      <c r="T258" s="18" t="str">
        <f t="shared" si="114"/>
        <v/>
      </c>
      <c r="U258" s="69">
        <v>332</v>
      </c>
      <c r="V258" s="70">
        <f t="shared" si="164"/>
        <v>298.8</v>
      </c>
      <c r="W258" s="70">
        <v>27</v>
      </c>
      <c r="X258" s="71">
        <f t="shared" si="116"/>
        <v>249</v>
      </c>
      <c r="Y258" s="16">
        <f t="shared" si="117"/>
        <v>0.16666666666666669</v>
      </c>
      <c r="Z258" s="72">
        <v>0</v>
      </c>
      <c r="AA258" s="73" t="str">
        <f t="shared" si="165"/>
        <v/>
      </c>
      <c r="AB258" s="73">
        <v>0</v>
      </c>
      <c r="AC258" s="74" t="str">
        <f t="shared" si="119"/>
        <v/>
      </c>
      <c r="AD258" s="18" t="str">
        <f t="shared" si="120"/>
        <v/>
      </c>
      <c r="AE258" s="69">
        <v>0</v>
      </c>
      <c r="AF258" s="70" t="str">
        <f t="shared" si="166"/>
        <v/>
      </c>
      <c r="AG258" s="70">
        <v>0</v>
      </c>
      <c r="AH258" s="71" t="str">
        <f t="shared" si="122"/>
        <v/>
      </c>
      <c r="AI258" s="16" t="str">
        <f t="shared" si="123"/>
        <v/>
      </c>
      <c r="AJ258" s="72">
        <v>321</v>
      </c>
      <c r="AK258" s="73">
        <f t="shared" si="167"/>
        <v>288.90000000000003</v>
      </c>
      <c r="AL258" s="73">
        <v>35</v>
      </c>
      <c r="AM258" s="74">
        <f t="shared" si="125"/>
        <v>241</v>
      </c>
      <c r="AN258" s="18">
        <f t="shared" si="126"/>
        <v>0.1658013153340257</v>
      </c>
      <c r="AO258" s="69">
        <v>321</v>
      </c>
      <c r="AP258" s="70">
        <f t="shared" si="168"/>
        <v>288.90000000000003</v>
      </c>
      <c r="AQ258" s="70">
        <v>35</v>
      </c>
      <c r="AR258" s="71">
        <f t="shared" si="128"/>
        <v>241</v>
      </c>
      <c r="AS258" s="16">
        <f t="shared" si="129"/>
        <v>0.1658013153340257</v>
      </c>
      <c r="AT258" s="72">
        <v>310</v>
      </c>
      <c r="AU258" s="73">
        <f t="shared" si="169"/>
        <v>279</v>
      </c>
      <c r="AV258" s="73">
        <v>42</v>
      </c>
      <c r="AW258" s="74">
        <f t="shared" si="131"/>
        <v>234</v>
      </c>
      <c r="AX258" s="18">
        <f t="shared" si="132"/>
        <v>0.16129032258064516</v>
      </c>
      <c r="AY258" s="69">
        <v>0</v>
      </c>
      <c r="AZ258" s="70" t="str">
        <f t="shared" si="170"/>
        <v/>
      </c>
      <c r="BA258" s="70">
        <v>0</v>
      </c>
      <c r="BB258" s="71" t="str">
        <f t="shared" si="134"/>
        <v/>
      </c>
      <c r="BC258" s="16" t="str">
        <f t="shared" si="135"/>
        <v/>
      </c>
      <c r="BD258" s="72">
        <v>332</v>
      </c>
      <c r="BE258" s="73">
        <f t="shared" ref="BE258:BE275" si="174">IFERROR(IF(BD258&gt;1,BD258*0.9,""),"")</f>
        <v>298.8</v>
      </c>
      <c r="BF258" s="73">
        <v>26</v>
      </c>
      <c r="BG258" s="74">
        <f t="shared" si="136"/>
        <v>250</v>
      </c>
      <c r="BH258" s="18">
        <f t="shared" si="137"/>
        <v>0.16331994645247661</v>
      </c>
    </row>
    <row r="259" spans="1:60" s="5" customFormat="1" ht="12.75" customHeight="1">
      <c r="A259" s="42" t="s">
        <v>72</v>
      </c>
      <c r="B259" s="39" t="s">
        <v>146</v>
      </c>
      <c r="C259" s="4"/>
      <c r="D259" s="49">
        <v>0.3</v>
      </c>
      <c r="E259" s="40" t="s">
        <v>497</v>
      </c>
      <c r="F259" s="82">
        <v>351</v>
      </c>
      <c r="G259" s="82">
        <v>319</v>
      </c>
      <c r="H259" s="133">
        <v>245</v>
      </c>
      <c r="I259" s="133">
        <v>4</v>
      </c>
      <c r="J259" s="95">
        <f t="shared" si="173"/>
        <v>241</v>
      </c>
      <c r="K259" s="69" t="s">
        <v>136</v>
      </c>
      <c r="L259" s="70" t="str">
        <f t="shared" si="162"/>
        <v/>
      </c>
      <c r="M259" s="70">
        <v>0</v>
      </c>
      <c r="N259" s="71" t="str">
        <f t="shared" si="110"/>
        <v/>
      </c>
      <c r="O259" s="16" t="str">
        <f t="shared" si="111"/>
        <v/>
      </c>
      <c r="P259" s="72">
        <v>0</v>
      </c>
      <c r="Q259" s="73" t="str">
        <f t="shared" si="163"/>
        <v/>
      </c>
      <c r="R259" s="73">
        <v>0</v>
      </c>
      <c r="S259" s="74" t="str">
        <f t="shared" si="113"/>
        <v/>
      </c>
      <c r="T259" s="18" t="str">
        <f t="shared" si="114"/>
        <v/>
      </c>
      <c r="U259" s="69">
        <v>277</v>
      </c>
      <c r="V259" s="70">
        <f t="shared" si="164"/>
        <v>249.3</v>
      </c>
      <c r="W259" s="70">
        <v>31</v>
      </c>
      <c r="X259" s="71">
        <f t="shared" si="116"/>
        <v>210</v>
      </c>
      <c r="Y259" s="16">
        <f t="shared" si="117"/>
        <v>0.15764139590854395</v>
      </c>
      <c r="Z259" s="72">
        <v>0</v>
      </c>
      <c r="AA259" s="73" t="str">
        <f t="shared" si="165"/>
        <v/>
      </c>
      <c r="AB259" s="73">
        <v>0</v>
      </c>
      <c r="AC259" s="74" t="str">
        <f t="shared" si="119"/>
        <v/>
      </c>
      <c r="AD259" s="18" t="str">
        <f t="shared" si="120"/>
        <v/>
      </c>
      <c r="AE259" s="69">
        <v>0</v>
      </c>
      <c r="AF259" s="70" t="str">
        <f t="shared" si="166"/>
        <v/>
      </c>
      <c r="AG259" s="70">
        <v>0</v>
      </c>
      <c r="AH259" s="71" t="str">
        <f t="shared" si="122"/>
        <v/>
      </c>
      <c r="AI259" s="16" t="str">
        <f t="shared" si="123"/>
        <v/>
      </c>
      <c r="AJ259" s="72">
        <v>266</v>
      </c>
      <c r="AK259" s="73">
        <f t="shared" si="167"/>
        <v>239.4</v>
      </c>
      <c r="AL259" s="73">
        <v>40</v>
      </c>
      <c r="AM259" s="74">
        <f t="shared" si="125"/>
        <v>201</v>
      </c>
      <c r="AN259" s="18">
        <f t="shared" si="126"/>
        <v>0.16040100250626568</v>
      </c>
      <c r="AO259" s="69">
        <v>266</v>
      </c>
      <c r="AP259" s="70">
        <f t="shared" si="168"/>
        <v>239.4</v>
      </c>
      <c r="AQ259" s="70">
        <v>40</v>
      </c>
      <c r="AR259" s="71">
        <f t="shared" si="128"/>
        <v>201</v>
      </c>
      <c r="AS259" s="16">
        <f t="shared" si="129"/>
        <v>0.16040100250626568</v>
      </c>
      <c r="AT259" s="72">
        <v>254</v>
      </c>
      <c r="AU259" s="73">
        <f t="shared" si="169"/>
        <v>228.6</v>
      </c>
      <c r="AV259" s="73">
        <v>48</v>
      </c>
      <c r="AW259" s="74">
        <f t="shared" si="131"/>
        <v>193</v>
      </c>
      <c r="AX259" s="18">
        <f t="shared" si="132"/>
        <v>0.15573053368328957</v>
      </c>
      <c r="AY259" s="69">
        <v>0</v>
      </c>
      <c r="AZ259" s="70" t="str">
        <f t="shared" si="170"/>
        <v/>
      </c>
      <c r="BA259" s="70">
        <v>0</v>
      </c>
      <c r="BB259" s="71" t="str">
        <f t="shared" si="134"/>
        <v/>
      </c>
      <c r="BC259" s="16" t="str">
        <f t="shared" si="135"/>
        <v/>
      </c>
      <c r="BD259" s="72">
        <v>254</v>
      </c>
      <c r="BE259" s="73">
        <f t="shared" si="174"/>
        <v>228.6</v>
      </c>
      <c r="BF259" s="73">
        <v>48</v>
      </c>
      <c r="BG259" s="74">
        <f t="shared" si="136"/>
        <v>193</v>
      </c>
      <c r="BH259" s="18">
        <f t="shared" si="137"/>
        <v>0.15573053368328957</v>
      </c>
    </row>
    <row r="260" spans="1:60" s="5" customFormat="1" ht="12.75" customHeight="1">
      <c r="A260" s="42" t="s">
        <v>77</v>
      </c>
      <c r="B260" s="39" t="s">
        <v>146</v>
      </c>
      <c r="C260" s="201"/>
      <c r="D260" s="49">
        <v>0.3</v>
      </c>
      <c r="E260" s="40" t="s">
        <v>498</v>
      </c>
      <c r="F260" s="82">
        <v>494</v>
      </c>
      <c r="G260" s="82">
        <v>449</v>
      </c>
      <c r="H260" s="133">
        <v>346</v>
      </c>
      <c r="I260" s="133">
        <v>10</v>
      </c>
      <c r="J260" s="95">
        <f t="shared" si="173"/>
        <v>336</v>
      </c>
      <c r="K260" s="69">
        <v>0</v>
      </c>
      <c r="L260" s="70" t="str">
        <f t="shared" si="162"/>
        <v/>
      </c>
      <c r="M260" s="70">
        <v>0</v>
      </c>
      <c r="N260" s="71" t="str">
        <f t="shared" si="110"/>
        <v/>
      </c>
      <c r="O260" s="16" t="str">
        <f t="shared" si="111"/>
        <v/>
      </c>
      <c r="P260" s="72">
        <v>0</v>
      </c>
      <c r="Q260" s="73" t="str">
        <f t="shared" si="163"/>
        <v/>
      </c>
      <c r="R260" s="73">
        <v>0</v>
      </c>
      <c r="S260" s="74" t="str">
        <f t="shared" si="113"/>
        <v/>
      </c>
      <c r="T260" s="18" t="str">
        <f t="shared" si="114"/>
        <v/>
      </c>
      <c r="U260" s="69">
        <v>0</v>
      </c>
      <c r="V260" s="70" t="str">
        <f t="shared" si="164"/>
        <v/>
      </c>
      <c r="W260" s="70">
        <v>0</v>
      </c>
      <c r="X260" s="71" t="str">
        <f t="shared" si="116"/>
        <v/>
      </c>
      <c r="Y260" s="16" t="str">
        <f t="shared" si="117"/>
        <v/>
      </c>
      <c r="Z260" s="72">
        <v>0</v>
      </c>
      <c r="AA260" s="73" t="str">
        <f t="shared" si="165"/>
        <v/>
      </c>
      <c r="AB260" s="73">
        <v>0</v>
      </c>
      <c r="AC260" s="74" t="str">
        <f t="shared" si="119"/>
        <v/>
      </c>
      <c r="AD260" s="18" t="str">
        <f t="shared" si="120"/>
        <v/>
      </c>
      <c r="AE260" s="69">
        <v>410</v>
      </c>
      <c r="AF260" s="70">
        <f t="shared" si="166"/>
        <v>369</v>
      </c>
      <c r="AG260" s="70">
        <v>29</v>
      </c>
      <c r="AH260" s="71">
        <f t="shared" si="122"/>
        <v>307</v>
      </c>
      <c r="AI260" s="16">
        <f t="shared" si="123"/>
        <v>0.16802168021680217</v>
      </c>
      <c r="AJ260" s="72">
        <v>343</v>
      </c>
      <c r="AK260" s="73">
        <f t="shared" si="167"/>
        <v>308.7</v>
      </c>
      <c r="AL260" s="73">
        <v>79</v>
      </c>
      <c r="AM260" s="74">
        <f t="shared" si="125"/>
        <v>257</v>
      </c>
      <c r="AN260" s="18">
        <f t="shared" si="126"/>
        <v>0.16747651441528991</v>
      </c>
      <c r="AO260" s="69">
        <v>343</v>
      </c>
      <c r="AP260" s="70">
        <f t="shared" si="168"/>
        <v>308.7</v>
      </c>
      <c r="AQ260" s="70">
        <v>79</v>
      </c>
      <c r="AR260" s="71">
        <f t="shared" si="128"/>
        <v>257</v>
      </c>
      <c r="AS260" s="16">
        <f t="shared" si="129"/>
        <v>0.16747651441528991</v>
      </c>
      <c r="AT260" s="72">
        <v>343</v>
      </c>
      <c r="AU260" s="73">
        <f t="shared" si="169"/>
        <v>308.7</v>
      </c>
      <c r="AV260" s="73">
        <v>77</v>
      </c>
      <c r="AW260" s="74">
        <f t="shared" si="131"/>
        <v>259</v>
      </c>
      <c r="AX260" s="18">
        <f t="shared" si="132"/>
        <v>0.16099773242630383</v>
      </c>
      <c r="AY260" s="69">
        <v>366</v>
      </c>
      <c r="AZ260" s="70">
        <f t="shared" si="170"/>
        <v>329.40000000000003</v>
      </c>
      <c r="BA260" s="70">
        <v>62</v>
      </c>
      <c r="BB260" s="71">
        <f t="shared" si="134"/>
        <v>274</v>
      </c>
      <c r="BC260" s="16">
        <f t="shared" si="135"/>
        <v>0.16818457802064368</v>
      </c>
      <c r="BD260" s="72">
        <v>366</v>
      </c>
      <c r="BE260" s="73">
        <f t="shared" si="174"/>
        <v>329.40000000000003</v>
      </c>
      <c r="BF260" s="73">
        <v>62</v>
      </c>
      <c r="BG260" s="74">
        <f t="shared" si="136"/>
        <v>274</v>
      </c>
      <c r="BH260" s="18">
        <f t="shared" si="137"/>
        <v>0.16818457802064368</v>
      </c>
    </row>
    <row r="261" spans="1:60" s="5" customFormat="1" ht="12.75" customHeight="1">
      <c r="A261" s="42" t="s">
        <v>74</v>
      </c>
      <c r="B261" s="39" t="s">
        <v>146</v>
      </c>
      <c r="C261" s="201" t="s">
        <v>388</v>
      </c>
      <c r="D261" s="49">
        <v>0.3</v>
      </c>
      <c r="E261" s="40" t="s">
        <v>498</v>
      </c>
      <c r="F261" s="82">
        <v>384</v>
      </c>
      <c r="G261" s="82">
        <v>349</v>
      </c>
      <c r="H261" s="133">
        <v>268</v>
      </c>
      <c r="I261" s="133">
        <v>0</v>
      </c>
      <c r="J261" s="95">
        <f t="shared" si="173"/>
        <v>268</v>
      </c>
      <c r="K261" s="69">
        <v>0</v>
      </c>
      <c r="L261" s="70" t="str">
        <f t="shared" si="162"/>
        <v/>
      </c>
      <c r="M261" s="70">
        <v>0</v>
      </c>
      <c r="N261" s="71" t="str">
        <f t="shared" si="110"/>
        <v/>
      </c>
      <c r="O261" s="16" t="str">
        <f t="shared" si="111"/>
        <v/>
      </c>
      <c r="P261" s="72">
        <v>0</v>
      </c>
      <c r="Q261" s="73" t="str">
        <f t="shared" si="163"/>
        <v/>
      </c>
      <c r="R261" s="73">
        <v>0</v>
      </c>
      <c r="S261" s="74" t="str">
        <f t="shared" si="113"/>
        <v/>
      </c>
      <c r="T261" s="18" t="str">
        <f t="shared" si="114"/>
        <v/>
      </c>
      <c r="U261" s="69">
        <v>0</v>
      </c>
      <c r="V261" s="70" t="str">
        <f t="shared" si="164"/>
        <v/>
      </c>
      <c r="W261" s="70">
        <v>0</v>
      </c>
      <c r="X261" s="71" t="str">
        <f t="shared" si="116"/>
        <v/>
      </c>
      <c r="Y261" s="16" t="str">
        <f t="shared" si="117"/>
        <v/>
      </c>
      <c r="Z261" s="72">
        <v>0</v>
      </c>
      <c r="AA261" s="73" t="str">
        <f t="shared" si="165"/>
        <v/>
      </c>
      <c r="AB261" s="73">
        <v>0</v>
      </c>
      <c r="AC261" s="74" t="str">
        <f t="shared" si="119"/>
        <v/>
      </c>
      <c r="AD261" s="18" t="str">
        <f t="shared" si="120"/>
        <v/>
      </c>
      <c r="AE261" s="69">
        <v>0</v>
      </c>
      <c r="AF261" s="70" t="str">
        <f t="shared" si="166"/>
        <v/>
      </c>
      <c r="AG261" s="70">
        <v>0</v>
      </c>
      <c r="AH261" s="71" t="str">
        <f t="shared" si="122"/>
        <v/>
      </c>
      <c r="AI261" s="16" t="str">
        <f t="shared" si="123"/>
        <v/>
      </c>
      <c r="AJ261" s="72">
        <v>0</v>
      </c>
      <c r="AK261" s="73" t="str">
        <f t="shared" si="167"/>
        <v/>
      </c>
      <c r="AL261" s="73">
        <v>0</v>
      </c>
      <c r="AM261" s="74" t="str">
        <f t="shared" si="125"/>
        <v/>
      </c>
      <c r="AN261" s="18" t="str">
        <f t="shared" si="126"/>
        <v/>
      </c>
      <c r="AO261" s="69">
        <v>0</v>
      </c>
      <c r="AP261" s="70" t="str">
        <f t="shared" si="168"/>
        <v/>
      </c>
      <c r="AQ261" s="70">
        <v>0</v>
      </c>
      <c r="AR261" s="71" t="str">
        <f t="shared" si="128"/>
        <v/>
      </c>
      <c r="AS261" s="16" t="str">
        <f t="shared" si="129"/>
        <v/>
      </c>
      <c r="AT261" s="72">
        <v>0</v>
      </c>
      <c r="AU261" s="73" t="str">
        <f t="shared" si="169"/>
        <v/>
      </c>
      <c r="AV261" s="73">
        <v>0</v>
      </c>
      <c r="AW261" s="74" t="str">
        <f t="shared" si="131"/>
        <v/>
      </c>
      <c r="AX261" s="18" t="str">
        <f t="shared" si="132"/>
        <v/>
      </c>
      <c r="AY261" s="69">
        <v>0</v>
      </c>
      <c r="AZ261" s="70" t="str">
        <f t="shared" si="170"/>
        <v/>
      </c>
      <c r="BA261" s="70">
        <v>0</v>
      </c>
      <c r="BB261" s="71" t="str">
        <f t="shared" si="134"/>
        <v/>
      </c>
      <c r="BC261" s="16" t="str">
        <f t="shared" si="135"/>
        <v/>
      </c>
      <c r="BD261" s="72">
        <v>0</v>
      </c>
      <c r="BE261" s="73" t="str">
        <f t="shared" si="174"/>
        <v/>
      </c>
      <c r="BF261" s="73">
        <v>0</v>
      </c>
      <c r="BG261" s="74" t="str">
        <f t="shared" si="136"/>
        <v/>
      </c>
      <c r="BH261" s="18" t="str">
        <f t="shared" si="137"/>
        <v/>
      </c>
    </row>
    <row r="262" spans="1:60" s="5" customFormat="1" ht="12.75" customHeight="1">
      <c r="A262" s="42" t="s">
        <v>75</v>
      </c>
      <c r="B262" s="39" t="s">
        <v>146</v>
      </c>
      <c r="C262" s="4"/>
      <c r="D262" s="49">
        <v>0.3</v>
      </c>
      <c r="E262" s="40" t="s">
        <v>498</v>
      </c>
      <c r="F262" s="82">
        <v>439</v>
      </c>
      <c r="G262" s="82">
        <v>399</v>
      </c>
      <c r="H262" s="133">
        <v>307</v>
      </c>
      <c r="I262" s="133">
        <v>6</v>
      </c>
      <c r="J262" s="95">
        <f t="shared" si="173"/>
        <v>301</v>
      </c>
      <c r="K262" s="69">
        <v>0</v>
      </c>
      <c r="L262" s="70" t="str">
        <f t="shared" si="162"/>
        <v/>
      </c>
      <c r="M262" s="70">
        <v>0</v>
      </c>
      <c r="N262" s="71" t="str">
        <f t="shared" si="110"/>
        <v/>
      </c>
      <c r="O262" s="16" t="str">
        <f t="shared" si="111"/>
        <v/>
      </c>
      <c r="P262" s="72">
        <v>0</v>
      </c>
      <c r="Q262" s="73" t="str">
        <f t="shared" si="163"/>
        <v/>
      </c>
      <c r="R262" s="73">
        <v>0</v>
      </c>
      <c r="S262" s="74" t="str">
        <f t="shared" si="113"/>
        <v/>
      </c>
      <c r="T262" s="18" t="str">
        <f t="shared" si="114"/>
        <v/>
      </c>
      <c r="U262" s="69">
        <v>0</v>
      </c>
      <c r="V262" s="70" t="str">
        <f t="shared" si="164"/>
        <v/>
      </c>
      <c r="W262" s="70">
        <v>0</v>
      </c>
      <c r="X262" s="71" t="str">
        <f t="shared" si="116"/>
        <v/>
      </c>
      <c r="Y262" s="16" t="str">
        <f t="shared" si="117"/>
        <v/>
      </c>
      <c r="Z262" s="72">
        <v>0</v>
      </c>
      <c r="AA262" s="73" t="str">
        <f t="shared" si="165"/>
        <v/>
      </c>
      <c r="AB262" s="73">
        <v>0</v>
      </c>
      <c r="AC262" s="74" t="str">
        <f t="shared" si="119"/>
        <v/>
      </c>
      <c r="AD262" s="18" t="str">
        <f t="shared" si="120"/>
        <v/>
      </c>
      <c r="AE262" s="69">
        <v>354</v>
      </c>
      <c r="AF262" s="70">
        <f t="shared" si="166"/>
        <v>318.60000000000002</v>
      </c>
      <c r="AG262" s="70">
        <v>33</v>
      </c>
      <c r="AH262" s="71">
        <f t="shared" si="122"/>
        <v>268</v>
      </c>
      <c r="AI262" s="16">
        <f t="shared" si="123"/>
        <v>0.15881983678593853</v>
      </c>
      <c r="AJ262" s="72">
        <v>288</v>
      </c>
      <c r="AK262" s="73">
        <f t="shared" si="167"/>
        <v>259.2</v>
      </c>
      <c r="AL262" s="73">
        <v>83</v>
      </c>
      <c r="AM262" s="74">
        <f t="shared" si="125"/>
        <v>218</v>
      </c>
      <c r="AN262" s="18">
        <f t="shared" si="126"/>
        <v>0.15895061728395057</v>
      </c>
      <c r="AO262" s="69">
        <v>288</v>
      </c>
      <c r="AP262" s="70">
        <f t="shared" si="168"/>
        <v>259.2</v>
      </c>
      <c r="AQ262" s="70">
        <v>83</v>
      </c>
      <c r="AR262" s="71">
        <f t="shared" si="128"/>
        <v>218</v>
      </c>
      <c r="AS262" s="16">
        <f t="shared" si="129"/>
        <v>0.15895061728395057</v>
      </c>
      <c r="AT262" s="72">
        <v>288</v>
      </c>
      <c r="AU262" s="73">
        <f t="shared" si="169"/>
        <v>259.2</v>
      </c>
      <c r="AV262" s="73">
        <v>83</v>
      </c>
      <c r="AW262" s="74">
        <f t="shared" si="131"/>
        <v>218</v>
      </c>
      <c r="AX262" s="18">
        <f t="shared" si="132"/>
        <v>0.15895061728395057</v>
      </c>
      <c r="AY262" s="69">
        <v>310</v>
      </c>
      <c r="AZ262" s="70">
        <f t="shared" si="170"/>
        <v>279</v>
      </c>
      <c r="BA262" s="70">
        <v>67</v>
      </c>
      <c r="BB262" s="71">
        <f t="shared" si="134"/>
        <v>234</v>
      </c>
      <c r="BC262" s="16">
        <f t="shared" si="135"/>
        <v>0.16129032258064516</v>
      </c>
      <c r="BD262" s="72">
        <v>310</v>
      </c>
      <c r="BE262" s="73">
        <f t="shared" si="174"/>
        <v>279</v>
      </c>
      <c r="BF262" s="73">
        <v>67</v>
      </c>
      <c r="BG262" s="74">
        <f t="shared" si="136"/>
        <v>234</v>
      </c>
      <c r="BH262" s="18">
        <f t="shared" si="137"/>
        <v>0.16129032258064516</v>
      </c>
    </row>
    <row r="263" spans="1:60" s="5" customFormat="1" ht="12.75" customHeight="1">
      <c r="A263" s="42" t="s">
        <v>73</v>
      </c>
      <c r="B263" s="39" t="s">
        <v>146</v>
      </c>
      <c r="C263" s="201" t="s">
        <v>388</v>
      </c>
      <c r="D263" s="49">
        <v>0.3</v>
      </c>
      <c r="E263" s="40" t="s">
        <v>498</v>
      </c>
      <c r="F263" s="82">
        <v>384</v>
      </c>
      <c r="G263" s="82">
        <v>349</v>
      </c>
      <c r="H263" s="133">
        <v>268</v>
      </c>
      <c r="I263" s="133">
        <v>0</v>
      </c>
      <c r="J263" s="95">
        <f t="shared" si="173"/>
        <v>268</v>
      </c>
      <c r="K263" s="69">
        <v>0</v>
      </c>
      <c r="L263" s="70" t="str">
        <f t="shared" si="162"/>
        <v/>
      </c>
      <c r="M263" s="70">
        <v>0</v>
      </c>
      <c r="N263" s="71" t="str">
        <f t="shared" si="110"/>
        <v/>
      </c>
      <c r="O263" s="16" t="str">
        <f t="shared" si="111"/>
        <v/>
      </c>
      <c r="P263" s="72">
        <v>0</v>
      </c>
      <c r="Q263" s="73" t="str">
        <f t="shared" si="163"/>
        <v/>
      </c>
      <c r="R263" s="73">
        <v>0</v>
      </c>
      <c r="S263" s="74" t="str">
        <f t="shared" si="113"/>
        <v/>
      </c>
      <c r="T263" s="18" t="str">
        <f t="shared" si="114"/>
        <v/>
      </c>
      <c r="U263" s="69">
        <v>0</v>
      </c>
      <c r="V263" s="70" t="str">
        <f t="shared" si="164"/>
        <v/>
      </c>
      <c r="W263" s="70">
        <v>0</v>
      </c>
      <c r="X263" s="71" t="str">
        <f t="shared" si="116"/>
        <v/>
      </c>
      <c r="Y263" s="16" t="str">
        <f t="shared" si="117"/>
        <v/>
      </c>
      <c r="Z263" s="72">
        <v>0</v>
      </c>
      <c r="AA263" s="73" t="str">
        <f t="shared" si="165"/>
        <v/>
      </c>
      <c r="AB263" s="73">
        <v>0</v>
      </c>
      <c r="AC263" s="74" t="str">
        <f t="shared" si="119"/>
        <v/>
      </c>
      <c r="AD263" s="18" t="str">
        <f t="shared" si="120"/>
        <v/>
      </c>
      <c r="AE263" s="69">
        <v>0</v>
      </c>
      <c r="AF263" s="70" t="str">
        <f t="shared" si="166"/>
        <v/>
      </c>
      <c r="AG263" s="70">
        <v>0</v>
      </c>
      <c r="AH263" s="71" t="str">
        <f t="shared" si="122"/>
        <v/>
      </c>
      <c r="AI263" s="16" t="str">
        <f t="shared" si="123"/>
        <v/>
      </c>
      <c r="AJ263" s="72">
        <v>0</v>
      </c>
      <c r="AK263" s="73" t="str">
        <f t="shared" si="167"/>
        <v/>
      </c>
      <c r="AL263" s="73">
        <v>0</v>
      </c>
      <c r="AM263" s="74" t="str">
        <f t="shared" si="125"/>
        <v/>
      </c>
      <c r="AN263" s="18" t="str">
        <f t="shared" si="126"/>
        <v/>
      </c>
      <c r="AO263" s="69">
        <v>0</v>
      </c>
      <c r="AP263" s="70" t="str">
        <f t="shared" si="168"/>
        <v/>
      </c>
      <c r="AQ263" s="70">
        <v>0</v>
      </c>
      <c r="AR263" s="71" t="str">
        <f t="shared" si="128"/>
        <v/>
      </c>
      <c r="AS263" s="16" t="str">
        <f t="shared" si="129"/>
        <v/>
      </c>
      <c r="AT263" s="72">
        <v>0</v>
      </c>
      <c r="AU263" s="73" t="str">
        <f t="shared" si="169"/>
        <v/>
      </c>
      <c r="AV263" s="73">
        <v>0</v>
      </c>
      <c r="AW263" s="74" t="str">
        <f t="shared" si="131"/>
        <v/>
      </c>
      <c r="AX263" s="18" t="str">
        <f t="shared" si="132"/>
        <v/>
      </c>
      <c r="AY263" s="69">
        <v>0</v>
      </c>
      <c r="AZ263" s="70" t="str">
        <f t="shared" si="170"/>
        <v/>
      </c>
      <c r="BA263" s="70">
        <v>0</v>
      </c>
      <c r="BB263" s="71" t="str">
        <f t="shared" si="134"/>
        <v/>
      </c>
      <c r="BC263" s="16" t="str">
        <f t="shared" si="135"/>
        <v/>
      </c>
      <c r="BD263" s="72">
        <v>0</v>
      </c>
      <c r="BE263" s="73" t="str">
        <f t="shared" si="174"/>
        <v/>
      </c>
      <c r="BF263" s="73">
        <v>0</v>
      </c>
      <c r="BG263" s="74" t="str">
        <f t="shared" si="136"/>
        <v/>
      </c>
      <c r="BH263" s="18" t="str">
        <f t="shared" si="137"/>
        <v/>
      </c>
    </row>
    <row r="264" spans="1:60" s="5" customFormat="1" ht="12.75" customHeight="1">
      <c r="A264" s="42" t="s">
        <v>81</v>
      </c>
      <c r="B264" s="39" t="s">
        <v>146</v>
      </c>
      <c r="C264" s="4"/>
      <c r="D264" s="49">
        <v>0.3</v>
      </c>
      <c r="E264" s="40" t="s">
        <v>499</v>
      </c>
      <c r="F264" s="82">
        <v>659</v>
      </c>
      <c r="G264" s="82">
        <v>599</v>
      </c>
      <c r="H264" s="133">
        <v>450</v>
      </c>
      <c r="I264" s="133">
        <v>0</v>
      </c>
      <c r="J264" s="95">
        <f t="shared" si="173"/>
        <v>450</v>
      </c>
      <c r="K264" s="69">
        <v>0</v>
      </c>
      <c r="L264" s="70" t="str">
        <f t="shared" si="162"/>
        <v/>
      </c>
      <c r="M264" s="70">
        <v>0</v>
      </c>
      <c r="N264" s="71" t="str">
        <f t="shared" ref="N264:N282" si="175">IFERROR(IF(M264&gt;1,($J264-M264),""),"")</f>
        <v/>
      </c>
      <c r="O264" s="16" t="str">
        <f t="shared" ref="O264:O282" si="176">IFERROR(IF((IFERROR(IF(M264&gt;1,(L264-N264)/L264,""),(($G264*0.9)-N264)/($G264*0.9)))&gt;1%,IFERROR(IF(M264&gt;1,(L264-N264)/L264,""),(($G264*0.9)-N264)/($G264*0.9)),""),"")</f>
        <v/>
      </c>
      <c r="P264" s="72">
        <v>0</v>
      </c>
      <c r="Q264" s="73" t="str">
        <f t="shared" si="163"/>
        <v/>
      </c>
      <c r="R264" s="73">
        <v>0</v>
      </c>
      <c r="S264" s="74" t="str">
        <f t="shared" ref="S264:S282" si="177">IFERROR(IF(R264&gt;1,($J264-R264),""),"")</f>
        <v/>
      </c>
      <c r="T264" s="18" t="str">
        <f t="shared" ref="T264:T282" si="178">IFERROR(IF((IFERROR(IF(R264&gt;1,(Q264-S264)/Q264,""),(($G264*0.9)-S264)/($G264*0.9)))&gt;1%,IFERROR(IF(R264&gt;1,(Q264-S264)/Q264,""),(($G264*0.9)-S264)/($G264*0.9)),""),"")</f>
        <v/>
      </c>
      <c r="U264" s="69">
        <v>532</v>
      </c>
      <c r="V264" s="70">
        <f t="shared" si="164"/>
        <v>478.8</v>
      </c>
      <c r="W264" s="70">
        <v>50</v>
      </c>
      <c r="X264" s="71">
        <f t="shared" ref="X264:X282" si="179">IFERROR(IF(W264&gt;1,($J264-W264),""),"")</f>
        <v>400</v>
      </c>
      <c r="Y264" s="16">
        <f t="shared" ref="Y264:Y282" si="180">IFERROR(IF((IFERROR(IF(W264&gt;1,(V264-X264)/V264,""),(($G264*0.9)-X264)/($G264*0.9)))&gt;1%,IFERROR(IF(W264&gt;1,(V264-X264)/V264,""),(($G264*0.9)-X264)/($G264*0.9)),""),"")</f>
        <v>0.16457811194653302</v>
      </c>
      <c r="Z264" s="72">
        <v>0</v>
      </c>
      <c r="AA264" s="73" t="str">
        <f t="shared" si="165"/>
        <v/>
      </c>
      <c r="AB264" s="73">
        <v>0</v>
      </c>
      <c r="AC264" s="74" t="str">
        <f t="shared" ref="AC264:AC282" si="181">IFERROR(IF(AB264&gt;1,($J264-AB264),""),"")</f>
        <v/>
      </c>
      <c r="AD264" s="18" t="str">
        <f t="shared" ref="AD264:AD282" si="182">IFERROR(IF((IFERROR(IF(AB264&gt;1,(AA264-AC264)/AA264,""),(($G264*0.9)-AC264)/($G264*0.9)))&gt;1%,IFERROR(IF(AB264&gt;1,(AA264-AC264)/AA264,""),(($G264*0.9)-AC264)/($G264*0.9)),""),"")</f>
        <v/>
      </c>
      <c r="AE264" s="69">
        <v>0</v>
      </c>
      <c r="AF264" s="70" t="str">
        <f t="shared" si="166"/>
        <v/>
      </c>
      <c r="AG264" s="70">
        <v>0</v>
      </c>
      <c r="AH264" s="71" t="str">
        <f t="shared" ref="AH264:AH282" si="183">IFERROR(IF(AG264&gt;1,($J264-AG264),""),"")</f>
        <v/>
      </c>
      <c r="AI264" s="16" t="str">
        <f t="shared" ref="AI264:AI282" si="184">IFERROR(IF((IFERROR(IF(AG264&gt;1,(AF264-AH264)/AF264,""),(($G264*0.9)-AH264)/($G264*0.9)))&gt;1%,IFERROR(IF(AG264&gt;1,(AF264-AH264)/AF264,""),(($G264*0.9)-AH264)/($G264*0.9)),""),"")</f>
        <v/>
      </c>
      <c r="AJ264" s="72">
        <v>499</v>
      </c>
      <c r="AK264" s="73">
        <f t="shared" si="167"/>
        <v>449.1</v>
      </c>
      <c r="AL264" s="73">
        <v>74</v>
      </c>
      <c r="AM264" s="74">
        <f t="shared" ref="AM264:AM282" si="185">IFERROR(IF(AL264&gt;1,($J264-AL264),""),"")</f>
        <v>376</v>
      </c>
      <c r="AN264" s="18">
        <f t="shared" ref="AN264:AN282" si="186">IFERROR(IF((IFERROR(IF(AL264&gt;1,(AK264-AM264)/AK264,""),(($G264*0.9)-AM264)/($G264*0.9)))&gt;1%,IFERROR(IF(AL264&gt;1,(AK264-AM264)/AK264,""),(($G264*0.9)-AM264)/($G264*0.9)),""),"")</f>
        <v>0.16276998441327103</v>
      </c>
      <c r="AO264" s="69">
        <v>0</v>
      </c>
      <c r="AP264" s="70" t="str">
        <f t="shared" si="168"/>
        <v/>
      </c>
      <c r="AQ264" s="70">
        <v>0</v>
      </c>
      <c r="AR264" s="71" t="str">
        <f t="shared" ref="AR264:AR282" si="187">IFERROR(IF(AQ264&gt;1,($J264-AQ264),""),"")</f>
        <v/>
      </c>
      <c r="AS264" s="16" t="str">
        <f t="shared" ref="AS264:AS282" si="188">IFERROR(IF((IFERROR(IF(AQ264&gt;1,(AP264-AR264)/AP264,""),(($G264*0.9)-AR264)/($G264*0.9)))&gt;1%,IFERROR(IF(AQ264&gt;1,(AP264-AR264)/AP264,""),(($G264*0.9)-AR264)/($G264*0.9)),""),"")</f>
        <v/>
      </c>
      <c r="AT264" s="72">
        <v>499</v>
      </c>
      <c r="AU264" s="73">
        <f t="shared" si="169"/>
        <v>449.1</v>
      </c>
      <c r="AV264" s="73">
        <v>74</v>
      </c>
      <c r="AW264" s="74">
        <f t="shared" ref="AW264:AW282" si="189">IFERROR(IF(AV264&gt;1,($J264-AV264),""),"")</f>
        <v>376</v>
      </c>
      <c r="AX264" s="18">
        <f t="shared" ref="AX264:AX282" si="190">IFERROR(IF((IFERROR(IF(AV264&gt;1,(AU264-AW264)/AU264,""),(($G264*0.9)-AW264)/($G264*0.9)))&gt;1%,IFERROR(IF(AV264&gt;1,(AU264-AW264)/AU264,""),(($G264*0.9)-AW264)/($G264*0.9)),""),"")</f>
        <v>0.16276998441327103</v>
      </c>
      <c r="AY264" s="69">
        <v>0</v>
      </c>
      <c r="AZ264" s="70" t="str">
        <f t="shared" si="170"/>
        <v/>
      </c>
      <c r="BA264" s="70">
        <v>0</v>
      </c>
      <c r="BB264" s="71" t="str">
        <f t="shared" ref="BB264:BB282" si="191">IFERROR(IF(BA264&gt;1,($J264-BA264),""),"")</f>
        <v/>
      </c>
      <c r="BC264" s="16" t="str">
        <f t="shared" ref="BC264:BC282" si="192">IFERROR(IF((IFERROR(IF(BA264&gt;1,(AZ264-BB264)/AZ264,""),(($G264*0.9)-BB264)/($G264*0.9)))&gt;1%,IFERROR(IF(BA264&gt;1,(AZ264-BB264)/AZ264,""),(($G264*0.9)-BB264)/($G264*0.9)),""),"")</f>
        <v/>
      </c>
      <c r="BD264" s="72">
        <v>499</v>
      </c>
      <c r="BE264" s="73">
        <f t="shared" si="174"/>
        <v>449.1</v>
      </c>
      <c r="BF264" s="73">
        <v>74</v>
      </c>
      <c r="BG264" s="74">
        <f t="shared" ref="BG264:BG282" si="193">IFERROR(IF(BF264&gt;1,($J264-BF264),""),"")</f>
        <v>376</v>
      </c>
      <c r="BH264" s="18">
        <f t="shared" ref="BH264:BH282" si="194">IFERROR(IF((IFERROR(IF(BF264&gt;1,(BE264-BG264)/BE264,""),(($G264*0.9)-BG264)/($G264*0.9)))&gt;1%,IFERROR(IF(BF264&gt;1,(BE264-BG264)/BE264,""),(($G264*0.9)-BG264)/($G264*0.9)),""),"")</f>
        <v>0.16276998441327103</v>
      </c>
    </row>
    <row r="265" spans="1:60" s="5" customFormat="1" ht="12.75" customHeight="1">
      <c r="A265" s="42" t="s">
        <v>154</v>
      </c>
      <c r="B265" s="39" t="s">
        <v>146</v>
      </c>
      <c r="C265" s="201" t="s">
        <v>387</v>
      </c>
      <c r="D265" s="49">
        <v>0.3</v>
      </c>
      <c r="E265" s="40" t="s">
        <v>498</v>
      </c>
      <c r="F265" s="82">
        <v>604</v>
      </c>
      <c r="G265" s="82">
        <v>549</v>
      </c>
      <c r="H265" s="133">
        <v>427</v>
      </c>
      <c r="I265" s="133">
        <v>7</v>
      </c>
      <c r="J265" s="95">
        <f t="shared" si="173"/>
        <v>420</v>
      </c>
      <c r="K265" s="69" t="s">
        <v>136</v>
      </c>
      <c r="L265" s="70" t="str">
        <f t="shared" si="162"/>
        <v/>
      </c>
      <c r="M265" s="70">
        <v>0</v>
      </c>
      <c r="N265" s="71" t="str">
        <f t="shared" si="175"/>
        <v/>
      </c>
      <c r="O265" s="16" t="str">
        <f t="shared" si="176"/>
        <v/>
      </c>
      <c r="P265" s="72">
        <v>0</v>
      </c>
      <c r="Q265" s="73" t="str">
        <f t="shared" si="163"/>
        <v/>
      </c>
      <c r="R265" s="73">
        <v>0</v>
      </c>
      <c r="S265" s="74" t="str">
        <f t="shared" si="177"/>
        <v/>
      </c>
      <c r="T265" s="18" t="str">
        <f t="shared" si="178"/>
        <v/>
      </c>
      <c r="U265" s="69">
        <v>0</v>
      </c>
      <c r="V265" s="70" t="str">
        <f t="shared" si="164"/>
        <v/>
      </c>
      <c r="W265" s="70">
        <v>0</v>
      </c>
      <c r="X265" s="71" t="str">
        <f t="shared" si="179"/>
        <v/>
      </c>
      <c r="Y265" s="16" t="str">
        <f t="shared" si="180"/>
        <v/>
      </c>
      <c r="Z265" s="72">
        <v>0</v>
      </c>
      <c r="AA265" s="73" t="str">
        <f t="shared" si="165"/>
        <v/>
      </c>
      <c r="AB265" s="73">
        <v>0</v>
      </c>
      <c r="AC265" s="74" t="str">
        <f t="shared" si="181"/>
        <v/>
      </c>
      <c r="AD265" s="18" t="str">
        <f t="shared" si="182"/>
        <v/>
      </c>
      <c r="AE265" s="69">
        <v>0</v>
      </c>
      <c r="AF265" s="70" t="str">
        <f t="shared" si="166"/>
        <v/>
      </c>
      <c r="AG265" s="70">
        <v>0</v>
      </c>
      <c r="AH265" s="71" t="str">
        <f t="shared" si="183"/>
        <v/>
      </c>
      <c r="AI265" s="16" t="str">
        <f t="shared" si="184"/>
        <v/>
      </c>
      <c r="AJ265" s="72">
        <v>0</v>
      </c>
      <c r="AK265" s="73" t="str">
        <f t="shared" si="167"/>
        <v/>
      </c>
      <c r="AL265" s="73">
        <v>0</v>
      </c>
      <c r="AM265" s="74" t="str">
        <f t="shared" si="185"/>
        <v/>
      </c>
      <c r="AN265" s="18" t="str">
        <f t="shared" si="186"/>
        <v/>
      </c>
      <c r="AO265" s="69">
        <v>0</v>
      </c>
      <c r="AP265" s="70" t="str">
        <f t="shared" si="168"/>
        <v/>
      </c>
      <c r="AQ265" s="70">
        <v>0</v>
      </c>
      <c r="AR265" s="71" t="str">
        <f t="shared" si="187"/>
        <v/>
      </c>
      <c r="AS265" s="16" t="str">
        <f t="shared" si="188"/>
        <v/>
      </c>
      <c r="AT265" s="72">
        <v>0</v>
      </c>
      <c r="AU265" s="73" t="str">
        <f t="shared" si="169"/>
        <v/>
      </c>
      <c r="AV265" s="73">
        <v>0</v>
      </c>
      <c r="AW265" s="74" t="str">
        <f t="shared" si="189"/>
        <v/>
      </c>
      <c r="AX265" s="18" t="str">
        <f t="shared" si="190"/>
        <v/>
      </c>
      <c r="AY265" s="69">
        <v>0</v>
      </c>
      <c r="AZ265" s="70" t="str">
        <f t="shared" si="170"/>
        <v/>
      </c>
      <c r="BA265" s="70">
        <v>0</v>
      </c>
      <c r="BB265" s="71" t="str">
        <f t="shared" si="191"/>
        <v/>
      </c>
      <c r="BC265" s="16" t="str">
        <f t="shared" si="192"/>
        <v/>
      </c>
      <c r="BD265" s="72">
        <v>0</v>
      </c>
      <c r="BE265" s="73" t="str">
        <f t="shared" si="174"/>
        <v/>
      </c>
      <c r="BF265" s="73">
        <v>0</v>
      </c>
      <c r="BG265" s="74" t="str">
        <f t="shared" si="193"/>
        <v/>
      </c>
      <c r="BH265" s="18" t="str">
        <f t="shared" si="194"/>
        <v/>
      </c>
    </row>
    <row r="266" spans="1:60" s="5" customFormat="1" ht="12.75" customHeight="1" thickBot="1">
      <c r="A266" s="43" t="s">
        <v>76</v>
      </c>
      <c r="B266" s="38" t="s">
        <v>146</v>
      </c>
      <c r="C266" s="9"/>
      <c r="D266" s="50">
        <v>0.3</v>
      </c>
      <c r="E266" s="2" t="s">
        <v>498</v>
      </c>
      <c r="F266" s="83">
        <v>494</v>
      </c>
      <c r="G266" s="83">
        <v>449</v>
      </c>
      <c r="H266" s="134">
        <v>345</v>
      </c>
      <c r="I266" s="134">
        <v>2</v>
      </c>
      <c r="J266" s="97">
        <f t="shared" si="173"/>
        <v>343</v>
      </c>
      <c r="K266" s="76" t="s">
        <v>136</v>
      </c>
      <c r="L266" s="77" t="str">
        <f t="shared" si="162"/>
        <v/>
      </c>
      <c r="M266" s="77">
        <v>0</v>
      </c>
      <c r="N266" s="78" t="str">
        <f t="shared" si="175"/>
        <v/>
      </c>
      <c r="O266" s="17" t="str">
        <f t="shared" si="176"/>
        <v/>
      </c>
      <c r="P266" s="79">
        <v>0</v>
      </c>
      <c r="Q266" s="80" t="str">
        <f t="shared" si="163"/>
        <v/>
      </c>
      <c r="R266" s="80">
        <v>0</v>
      </c>
      <c r="S266" s="81" t="str">
        <f t="shared" si="177"/>
        <v/>
      </c>
      <c r="T266" s="19" t="str">
        <f t="shared" si="178"/>
        <v/>
      </c>
      <c r="U266" s="76">
        <v>0</v>
      </c>
      <c r="V266" s="77" t="str">
        <f t="shared" si="164"/>
        <v/>
      </c>
      <c r="W266" s="77">
        <v>0</v>
      </c>
      <c r="X266" s="78" t="str">
        <f t="shared" si="179"/>
        <v/>
      </c>
      <c r="Y266" s="17" t="str">
        <f t="shared" si="180"/>
        <v/>
      </c>
      <c r="Z266" s="79">
        <v>0</v>
      </c>
      <c r="AA266" s="80" t="str">
        <f t="shared" si="165"/>
        <v/>
      </c>
      <c r="AB266" s="80">
        <v>0</v>
      </c>
      <c r="AC266" s="81" t="str">
        <f t="shared" si="181"/>
        <v/>
      </c>
      <c r="AD266" s="19" t="str">
        <f t="shared" si="182"/>
        <v/>
      </c>
      <c r="AE266" s="76">
        <v>388</v>
      </c>
      <c r="AF266" s="77">
        <f t="shared" si="166"/>
        <v>349.2</v>
      </c>
      <c r="AG266" s="77">
        <v>46</v>
      </c>
      <c r="AH266" s="78">
        <f t="shared" si="183"/>
        <v>297</v>
      </c>
      <c r="AI266" s="17">
        <f t="shared" si="184"/>
        <v>0.1494845360824742</v>
      </c>
      <c r="AJ266" s="79">
        <v>0</v>
      </c>
      <c r="AK266" s="80" t="str">
        <f t="shared" si="167"/>
        <v/>
      </c>
      <c r="AL266" s="80">
        <v>0</v>
      </c>
      <c r="AM266" s="81" t="str">
        <f t="shared" si="185"/>
        <v/>
      </c>
      <c r="AN266" s="19" t="str">
        <f t="shared" si="186"/>
        <v/>
      </c>
      <c r="AO266" s="76">
        <v>388</v>
      </c>
      <c r="AP266" s="77">
        <f t="shared" si="168"/>
        <v>349.2</v>
      </c>
      <c r="AQ266" s="77">
        <v>46</v>
      </c>
      <c r="AR266" s="78">
        <f t="shared" si="187"/>
        <v>297</v>
      </c>
      <c r="AS266" s="17">
        <f t="shared" si="188"/>
        <v>0.1494845360824742</v>
      </c>
      <c r="AT266" s="79">
        <v>0</v>
      </c>
      <c r="AU266" s="80" t="str">
        <f t="shared" si="169"/>
        <v/>
      </c>
      <c r="AV266" s="80">
        <v>0</v>
      </c>
      <c r="AW266" s="81" t="str">
        <f t="shared" si="189"/>
        <v/>
      </c>
      <c r="AX266" s="19" t="str">
        <f t="shared" si="190"/>
        <v/>
      </c>
      <c r="AY266" s="76">
        <v>388</v>
      </c>
      <c r="AZ266" s="77">
        <f t="shared" si="170"/>
        <v>349.2</v>
      </c>
      <c r="BA266" s="77">
        <v>46</v>
      </c>
      <c r="BB266" s="78">
        <f t="shared" si="191"/>
        <v>297</v>
      </c>
      <c r="BC266" s="17">
        <f t="shared" si="192"/>
        <v>0.1494845360824742</v>
      </c>
      <c r="BD266" s="79">
        <v>0</v>
      </c>
      <c r="BE266" s="80" t="str">
        <f t="shared" si="174"/>
        <v/>
      </c>
      <c r="BF266" s="80">
        <v>0</v>
      </c>
      <c r="BG266" s="81" t="str">
        <f t="shared" si="193"/>
        <v/>
      </c>
      <c r="BH266" s="19" t="str">
        <f t="shared" si="194"/>
        <v/>
      </c>
    </row>
    <row r="267" spans="1:60" s="5" customFormat="1" ht="12.75" customHeight="1">
      <c r="A267" s="44" t="s">
        <v>117</v>
      </c>
      <c r="B267" s="36" t="s">
        <v>176</v>
      </c>
      <c r="C267" s="6"/>
      <c r="D267" s="51">
        <v>0.22</v>
      </c>
      <c r="E267" s="7" t="s">
        <v>166</v>
      </c>
      <c r="F267" s="84">
        <v>285</v>
      </c>
      <c r="G267" s="84">
        <v>259</v>
      </c>
      <c r="H267" s="135">
        <v>195</v>
      </c>
      <c r="I267" s="135">
        <v>0</v>
      </c>
      <c r="J267" s="93">
        <f t="shared" si="173"/>
        <v>195</v>
      </c>
      <c r="K267" s="106">
        <v>0</v>
      </c>
      <c r="L267" s="107" t="str">
        <f t="shared" si="162"/>
        <v/>
      </c>
      <c r="M267" s="107">
        <v>0</v>
      </c>
      <c r="N267" s="110" t="str">
        <f t="shared" si="175"/>
        <v/>
      </c>
      <c r="O267" s="15" t="str">
        <f t="shared" si="176"/>
        <v/>
      </c>
      <c r="P267" s="108">
        <v>0</v>
      </c>
      <c r="Q267" s="109" t="str">
        <f t="shared" si="163"/>
        <v/>
      </c>
      <c r="R267" s="109">
        <v>0</v>
      </c>
      <c r="S267" s="111" t="str">
        <f t="shared" si="177"/>
        <v/>
      </c>
      <c r="T267" s="20" t="str">
        <f t="shared" si="178"/>
        <v/>
      </c>
      <c r="U267" s="106">
        <v>0</v>
      </c>
      <c r="V267" s="107" t="str">
        <f t="shared" si="164"/>
        <v/>
      </c>
      <c r="W267" s="107">
        <v>0</v>
      </c>
      <c r="X267" s="110" t="str">
        <f t="shared" si="179"/>
        <v/>
      </c>
      <c r="Y267" s="15" t="str">
        <f t="shared" si="180"/>
        <v/>
      </c>
      <c r="Z267" s="108">
        <v>0</v>
      </c>
      <c r="AA267" s="109" t="str">
        <f t="shared" si="165"/>
        <v/>
      </c>
      <c r="AB267" s="109">
        <v>0</v>
      </c>
      <c r="AC267" s="111" t="str">
        <f t="shared" si="181"/>
        <v/>
      </c>
      <c r="AD267" s="20" t="str">
        <f t="shared" si="182"/>
        <v/>
      </c>
      <c r="AE267" s="106">
        <v>0</v>
      </c>
      <c r="AF267" s="107" t="str">
        <f t="shared" si="166"/>
        <v/>
      </c>
      <c r="AG267" s="107">
        <v>0</v>
      </c>
      <c r="AH267" s="110" t="str">
        <f t="shared" si="183"/>
        <v/>
      </c>
      <c r="AI267" s="15" t="str">
        <f t="shared" si="184"/>
        <v/>
      </c>
      <c r="AJ267" s="108">
        <v>221</v>
      </c>
      <c r="AK267" s="109">
        <f t="shared" si="167"/>
        <v>198.9</v>
      </c>
      <c r="AL267" s="109">
        <v>28</v>
      </c>
      <c r="AM267" s="111">
        <f t="shared" si="185"/>
        <v>167</v>
      </c>
      <c r="AN267" s="20">
        <f t="shared" si="186"/>
        <v>0.16038210155857216</v>
      </c>
      <c r="AO267" s="106">
        <v>0</v>
      </c>
      <c r="AP267" s="107" t="str">
        <f t="shared" si="168"/>
        <v/>
      </c>
      <c r="AQ267" s="107">
        <v>0</v>
      </c>
      <c r="AR267" s="110" t="str">
        <f t="shared" si="187"/>
        <v/>
      </c>
      <c r="AS267" s="15" t="str">
        <f t="shared" si="188"/>
        <v/>
      </c>
      <c r="AT267" s="108">
        <v>210</v>
      </c>
      <c r="AU267" s="109">
        <f t="shared" si="169"/>
        <v>189</v>
      </c>
      <c r="AV267" s="109">
        <v>34</v>
      </c>
      <c r="AW267" s="111">
        <f t="shared" si="189"/>
        <v>161</v>
      </c>
      <c r="AX267" s="20">
        <f t="shared" si="190"/>
        <v>0.14814814814814814</v>
      </c>
      <c r="AY267" s="106">
        <v>0</v>
      </c>
      <c r="AZ267" s="107" t="str">
        <f t="shared" si="170"/>
        <v/>
      </c>
      <c r="BA267" s="107">
        <v>0</v>
      </c>
      <c r="BB267" s="110" t="str">
        <f t="shared" si="191"/>
        <v/>
      </c>
      <c r="BC267" s="15" t="str">
        <f t="shared" si="192"/>
        <v/>
      </c>
      <c r="BD267" s="108">
        <v>243</v>
      </c>
      <c r="BE267" s="109">
        <f t="shared" si="174"/>
        <v>218.70000000000002</v>
      </c>
      <c r="BF267" s="109">
        <v>11</v>
      </c>
      <c r="BG267" s="111">
        <f t="shared" si="193"/>
        <v>184</v>
      </c>
      <c r="BH267" s="20">
        <f t="shared" si="194"/>
        <v>0.15866483767718342</v>
      </c>
    </row>
    <row r="268" spans="1:60" s="5" customFormat="1" ht="12.75" customHeight="1" thickBot="1">
      <c r="A268" s="43" t="s">
        <v>116</v>
      </c>
      <c r="B268" s="38" t="s">
        <v>176</v>
      </c>
      <c r="C268" s="9"/>
      <c r="D268" s="50">
        <v>0.22</v>
      </c>
      <c r="E268" s="2" t="s">
        <v>166</v>
      </c>
      <c r="F268" s="83">
        <v>263</v>
      </c>
      <c r="G268" s="83">
        <v>239</v>
      </c>
      <c r="H268" s="134">
        <v>180</v>
      </c>
      <c r="I268" s="134">
        <v>0</v>
      </c>
      <c r="J268" s="97">
        <f t="shared" si="173"/>
        <v>180</v>
      </c>
      <c r="K268" s="76">
        <v>0</v>
      </c>
      <c r="L268" s="77" t="str">
        <f t="shared" si="162"/>
        <v/>
      </c>
      <c r="M268" s="77">
        <v>0</v>
      </c>
      <c r="N268" s="78" t="str">
        <f t="shared" si="175"/>
        <v/>
      </c>
      <c r="O268" s="17" t="str">
        <f t="shared" si="176"/>
        <v/>
      </c>
      <c r="P268" s="79">
        <v>0</v>
      </c>
      <c r="Q268" s="80" t="str">
        <f t="shared" si="163"/>
        <v/>
      </c>
      <c r="R268" s="80">
        <v>0</v>
      </c>
      <c r="S268" s="81" t="str">
        <f t="shared" si="177"/>
        <v/>
      </c>
      <c r="T268" s="19" t="str">
        <f t="shared" si="178"/>
        <v/>
      </c>
      <c r="U268" s="76">
        <v>0</v>
      </c>
      <c r="V268" s="77" t="str">
        <f t="shared" si="164"/>
        <v/>
      </c>
      <c r="W268" s="77">
        <v>0</v>
      </c>
      <c r="X268" s="78" t="str">
        <f t="shared" si="179"/>
        <v/>
      </c>
      <c r="Y268" s="17" t="str">
        <f t="shared" si="180"/>
        <v/>
      </c>
      <c r="Z268" s="79">
        <v>0</v>
      </c>
      <c r="AA268" s="80" t="str">
        <f t="shared" si="165"/>
        <v/>
      </c>
      <c r="AB268" s="80">
        <v>0</v>
      </c>
      <c r="AC268" s="81" t="str">
        <f t="shared" si="181"/>
        <v/>
      </c>
      <c r="AD268" s="19" t="str">
        <f t="shared" si="182"/>
        <v/>
      </c>
      <c r="AE268" s="76">
        <v>0</v>
      </c>
      <c r="AF268" s="77" t="str">
        <f t="shared" si="166"/>
        <v/>
      </c>
      <c r="AG268" s="77">
        <v>0</v>
      </c>
      <c r="AH268" s="78" t="str">
        <f t="shared" si="183"/>
        <v/>
      </c>
      <c r="AI268" s="17" t="str">
        <f t="shared" si="184"/>
        <v/>
      </c>
      <c r="AJ268" s="79">
        <v>199</v>
      </c>
      <c r="AK268" s="80">
        <f t="shared" si="167"/>
        <v>179.1</v>
      </c>
      <c r="AL268" s="80">
        <v>30</v>
      </c>
      <c r="AM268" s="81">
        <f t="shared" si="185"/>
        <v>150</v>
      </c>
      <c r="AN268" s="19">
        <f t="shared" si="186"/>
        <v>0.16247906197654938</v>
      </c>
      <c r="AO268" s="76">
        <v>0</v>
      </c>
      <c r="AP268" s="77" t="str">
        <f t="shared" si="168"/>
        <v/>
      </c>
      <c r="AQ268" s="77">
        <v>0</v>
      </c>
      <c r="AR268" s="78" t="str">
        <f t="shared" si="187"/>
        <v/>
      </c>
      <c r="AS268" s="17" t="str">
        <f t="shared" si="188"/>
        <v/>
      </c>
      <c r="AT268" s="79">
        <v>188</v>
      </c>
      <c r="AU268" s="80">
        <f t="shared" si="169"/>
        <v>169.20000000000002</v>
      </c>
      <c r="AV268" s="80">
        <v>35</v>
      </c>
      <c r="AW268" s="81">
        <f t="shared" si="189"/>
        <v>145</v>
      </c>
      <c r="AX268" s="19">
        <f t="shared" si="190"/>
        <v>0.14302600472813248</v>
      </c>
      <c r="AY268" s="76">
        <v>0</v>
      </c>
      <c r="AZ268" s="77" t="str">
        <f t="shared" si="170"/>
        <v/>
      </c>
      <c r="BA268" s="77">
        <v>0</v>
      </c>
      <c r="BB268" s="78" t="str">
        <f t="shared" si="191"/>
        <v/>
      </c>
      <c r="BC268" s="17" t="str">
        <f t="shared" si="192"/>
        <v/>
      </c>
      <c r="BD268" s="79">
        <v>221</v>
      </c>
      <c r="BE268" s="80">
        <f t="shared" si="174"/>
        <v>198.9</v>
      </c>
      <c r="BF268" s="80">
        <v>13</v>
      </c>
      <c r="BG268" s="81">
        <f t="shared" si="193"/>
        <v>167</v>
      </c>
      <c r="BH268" s="19">
        <f t="shared" si="194"/>
        <v>0.16038210155857216</v>
      </c>
    </row>
    <row r="269" spans="1:60" s="5" customFormat="1" ht="12.75" customHeight="1">
      <c r="A269" s="136" t="s">
        <v>34</v>
      </c>
      <c r="B269" s="137" t="s">
        <v>132</v>
      </c>
      <c r="C269" s="138"/>
      <c r="D269" s="139" t="s">
        <v>537</v>
      </c>
      <c r="E269" s="140" t="s">
        <v>211</v>
      </c>
      <c r="F269" s="141">
        <v>0</v>
      </c>
      <c r="G269" s="141">
        <v>0</v>
      </c>
      <c r="H269" s="151">
        <v>37</v>
      </c>
      <c r="I269" s="151">
        <v>0</v>
      </c>
      <c r="J269" s="152">
        <f t="shared" ref="J269:J282" si="195">IFERROR(H269-I269,H269)</f>
        <v>37</v>
      </c>
      <c r="K269" s="186">
        <v>0</v>
      </c>
      <c r="L269" s="187" t="str">
        <f t="shared" si="162"/>
        <v/>
      </c>
      <c r="M269" s="187">
        <v>0</v>
      </c>
      <c r="N269" s="188" t="str">
        <f t="shared" si="175"/>
        <v/>
      </c>
      <c r="O269" s="189" t="str">
        <f t="shared" si="176"/>
        <v/>
      </c>
      <c r="P269" s="191">
        <v>0</v>
      </c>
      <c r="Q269" s="192" t="str">
        <f t="shared" si="163"/>
        <v/>
      </c>
      <c r="R269" s="192">
        <v>0</v>
      </c>
      <c r="S269" s="193" t="str">
        <f t="shared" si="177"/>
        <v/>
      </c>
      <c r="T269" s="194" t="str">
        <f t="shared" si="178"/>
        <v/>
      </c>
      <c r="U269" s="186">
        <v>0</v>
      </c>
      <c r="V269" s="187" t="str">
        <f t="shared" si="164"/>
        <v/>
      </c>
      <c r="W269" s="187">
        <v>0</v>
      </c>
      <c r="X269" s="188" t="str">
        <f t="shared" si="179"/>
        <v/>
      </c>
      <c r="Y269" s="189" t="str">
        <f t="shared" si="180"/>
        <v/>
      </c>
      <c r="Z269" s="191">
        <v>0</v>
      </c>
      <c r="AA269" s="192" t="str">
        <f t="shared" si="165"/>
        <v/>
      </c>
      <c r="AB269" s="192">
        <v>0</v>
      </c>
      <c r="AC269" s="193" t="str">
        <f t="shared" si="181"/>
        <v/>
      </c>
      <c r="AD269" s="194" t="str">
        <f t="shared" si="182"/>
        <v/>
      </c>
      <c r="AE269" s="186">
        <v>0</v>
      </c>
      <c r="AF269" s="187" t="str">
        <f t="shared" si="166"/>
        <v/>
      </c>
      <c r="AG269" s="187">
        <v>0</v>
      </c>
      <c r="AH269" s="188" t="str">
        <f t="shared" si="183"/>
        <v/>
      </c>
      <c r="AI269" s="189" t="str">
        <f t="shared" si="184"/>
        <v/>
      </c>
      <c r="AJ269" s="191">
        <v>0</v>
      </c>
      <c r="AK269" s="192" t="str">
        <f t="shared" si="167"/>
        <v/>
      </c>
      <c r="AL269" s="192">
        <v>0</v>
      </c>
      <c r="AM269" s="193" t="str">
        <f t="shared" si="185"/>
        <v/>
      </c>
      <c r="AN269" s="194" t="str">
        <f t="shared" si="186"/>
        <v/>
      </c>
      <c r="AO269" s="186">
        <v>0</v>
      </c>
      <c r="AP269" s="187" t="str">
        <f t="shared" si="168"/>
        <v/>
      </c>
      <c r="AQ269" s="187">
        <v>0</v>
      </c>
      <c r="AR269" s="188" t="str">
        <f t="shared" si="187"/>
        <v/>
      </c>
      <c r="AS269" s="189" t="str">
        <f t="shared" si="188"/>
        <v/>
      </c>
      <c r="AT269" s="191">
        <v>0</v>
      </c>
      <c r="AU269" s="192" t="str">
        <f t="shared" si="169"/>
        <v/>
      </c>
      <c r="AV269" s="192">
        <v>0</v>
      </c>
      <c r="AW269" s="193" t="str">
        <f t="shared" si="189"/>
        <v/>
      </c>
      <c r="AX269" s="194" t="str">
        <f t="shared" si="190"/>
        <v/>
      </c>
      <c r="AY269" s="186">
        <v>0</v>
      </c>
      <c r="AZ269" s="187" t="str">
        <f t="shared" si="170"/>
        <v/>
      </c>
      <c r="BA269" s="187">
        <v>0</v>
      </c>
      <c r="BB269" s="188" t="str">
        <f t="shared" si="191"/>
        <v/>
      </c>
      <c r="BC269" s="189" t="str">
        <f t="shared" si="192"/>
        <v/>
      </c>
      <c r="BD269" s="191">
        <v>0</v>
      </c>
      <c r="BE269" s="192" t="str">
        <f t="shared" si="174"/>
        <v/>
      </c>
      <c r="BF269" s="192">
        <v>0</v>
      </c>
      <c r="BG269" s="193" t="str">
        <f t="shared" si="193"/>
        <v/>
      </c>
      <c r="BH269" s="194" t="str">
        <f t="shared" si="194"/>
        <v/>
      </c>
    </row>
    <row r="270" spans="1:60" s="5" customFormat="1" ht="12.75" customHeight="1">
      <c r="A270" s="42" t="s">
        <v>30</v>
      </c>
      <c r="B270" s="39" t="s">
        <v>132</v>
      </c>
      <c r="C270" s="4"/>
      <c r="D270" s="49" t="s">
        <v>537</v>
      </c>
      <c r="E270" s="40" t="s">
        <v>209</v>
      </c>
      <c r="F270" s="82">
        <v>0</v>
      </c>
      <c r="G270" s="82">
        <v>0</v>
      </c>
      <c r="H270" s="133">
        <v>37</v>
      </c>
      <c r="I270" s="133">
        <v>0</v>
      </c>
      <c r="J270" s="95">
        <f t="shared" si="195"/>
        <v>37</v>
      </c>
      <c r="K270" s="69">
        <v>0</v>
      </c>
      <c r="L270" s="70" t="str">
        <f t="shared" si="162"/>
        <v/>
      </c>
      <c r="M270" s="70">
        <v>0</v>
      </c>
      <c r="N270" s="71" t="str">
        <f t="shared" si="175"/>
        <v/>
      </c>
      <c r="O270" s="16" t="str">
        <f t="shared" si="176"/>
        <v/>
      </c>
      <c r="P270" s="72">
        <v>0</v>
      </c>
      <c r="Q270" s="73" t="str">
        <f t="shared" si="163"/>
        <v/>
      </c>
      <c r="R270" s="73">
        <v>0</v>
      </c>
      <c r="S270" s="74" t="str">
        <f t="shared" si="177"/>
        <v/>
      </c>
      <c r="T270" s="18" t="str">
        <f t="shared" si="178"/>
        <v/>
      </c>
      <c r="U270" s="69">
        <v>0</v>
      </c>
      <c r="V270" s="70" t="str">
        <f t="shared" si="164"/>
        <v/>
      </c>
      <c r="W270" s="70">
        <v>0</v>
      </c>
      <c r="X270" s="71" t="str">
        <f t="shared" si="179"/>
        <v/>
      </c>
      <c r="Y270" s="16" t="str">
        <f t="shared" si="180"/>
        <v/>
      </c>
      <c r="Z270" s="72">
        <v>0</v>
      </c>
      <c r="AA270" s="73" t="str">
        <f t="shared" si="165"/>
        <v/>
      </c>
      <c r="AB270" s="73">
        <v>0</v>
      </c>
      <c r="AC270" s="74" t="str">
        <f t="shared" si="181"/>
        <v/>
      </c>
      <c r="AD270" s="18" t="str">
        <f t="shared" si="182"/>
        <v/>
      </c>
      <c r="AE270" s="69">
        <v>0</v>
      </c>
      <c r="AF270" s="70" t="str">
        <f t="shared" si="166"/>
        <v/>
      </c>
      <c r="AG270" s="70">
        <v>0</v>
      </c>
      <c r="AH270" s="71" t="str">
        <f t="shared" si="183"/>
        <v/>
      </c>
      <c r="AI270" s="16" t="str">
        <f t="shared" si="184"/>
        <v/>
      </c>
      <c r="AJ270" s="72">
        <v>0</v>
      </c>
      <c r="AK270" s="73" t="str">
        <f t="shared" si="167"/>
        <v/>
      </c>
      <c r="AL270" s="73">
        <v>0</v>
      </c>
      <c r="AM270" s="74" t="str">
        <f t="shared" si="185"/>
        <v/>
      </c>
      <c r="AN270" s="18" t="str">
        <f t="shared" si="186"/>
        <v/>
      </c>
      <c r="AO270" s="69">
        <v>0</v>
      </c>
      <c r="AP270" s="70" t="str">
        <f t="shared" si="168"/>
        <v/>
      </c>
      <c r="AQ270" s="70">
        <v>0</v>
      </c>
      <c r="AR270" s="71" t="str">
        <f t="shared" si="187"/>
        <v/>
      </c>
      <c r="AS270" s="16" t="str">
        <f t="shared" si="188"/>
        <v/>
      </c>
      <c r="AT270" s="72">
        <v>0</v>
      </c>
      <c r="AU270" s="73" t="str">
        <f t="shared" si="169"/>
        <v/>
      </c>
      <c r="AV270" s="73">
        <v>0</v>
      </c>
      <c r="AW270" s="74" t="str">
        <f t="shared" si="189"/>
        <v/>
      </c>
      <c r="AX270" s="18" t="str">
        <f t="shared" si="190"/>
        <v/>
      </c>
      <c r="AY270" s="69">
        <v>0</v>
      </c>
      <c r="AZ270" s="70" t="str">
        <f t="shared" si="170"/>
        <v/>
      </c>
      <c r="BA270" s="70">
        <v>0</v>
      </c>
      <c r="BB270" s="71" t="str">
        <f t="shared" si="191"/>
        <v/>
      </c>
      <c r="BC270" s="16" t="str">
        <f t="shared" si="192"/>
        <v/>
      </c>
      <c r="BD270" s="72">
        <v>0</v>
      </c>
      <c r="BE270" s="73" t="str">
        <f t="shared" si="174"/>
        <v/>
      </c>
      <c r="BF270" s="73">
        <v>0</v>
      </c>
      <c r="BG270" s="74" t="str">
        <f t="shared" si="193"/>
        <v/>
      </c>
      <c r="BH270" s="18" t="str">
        <f t="shared" si="194"/>
        <v/>
      </c>
    </row>
    <row r="271" spans="1:60" s="5" customFormat="1" ht="12.75" customHeight="1">
      <c r="A271" s="42" t="s">
        <v>31</v>
      </c>
      <c r="B271" s="39" t="s">
        <v>132</v>
      </c>
      <c r="C271" s="4"/>
      <c r="D271" s="49" t="s">
        <v>537</v>
      </c>
      <c r="E271" s="40" t="s">
        <v>210</v>
      </c>
      <c r="F271" s="82">
        <v>0</v>
      </c>
      <c r="G271" s="82">
        <v>0</v>
      </c>
      <c r="H271" s="133">
        <v>37</v>
      </c>
      <c r="I271" s="133">
        <v>0</v>
      </c>
      <c r="J271" s="95">
        <f t="shared" si="195"/>
        <v>37</v>
      </c>
      <c r="K271" s="69">
        <v>0</v>
      </c>
      <c r="L271" s="70" t="str">
        <f t="shared" si="162"/>
        <v/>
      </c>
      <c r="M271" s="70">
        <v>0</v>
      </c>
      <c r="N271" s="71" t="str">
        <f t="shared" si="175"/>
        <v/>
      </c>
      <c r="O271" s="16" t="str">
        <f t="shared" si="176"/>
        <v/>
      </c>
      <c r="P271" s="72">
        <v>0</v>
      </c>
      <c r="Q271" s="73" t="str">
        <f t="shared" si="163"/>
        <v/>
      </c>
      <c r="R271" s="73">
        <v>0</v>
      </c>
      <c r="S271" s="74" t="str">
        <f t="shared" si="177"/>
        <v/>
      </c>
      <c r="T271" s="18" t="str">
        <f t="shared" si="178"/>
        <v/>
      </c>
      <c r="U271" s="69">
        <v>0</v>
      </c>
      <c r="V271" s="70" t="str">
        <f t="shared" si="164"/>
        <v/>
      </c>
      <c r="W271" s="70">
        <v>0</v>
      </c>
      <c r="X271" s="71" t="str">
        <f t="shared" si="179"/>
        <v/>
      </c>
      <c r="Y271" s="16" t="str">
        <f t="shared" si="180"/>
        <v/>
      </c>
      <c r="Z271" s="72">
        <v>0</v>
      </c>
      <c r="AA271" s="73" t="str">
        <f t="shared" si="165"/>
        <v/>
      </c>
      <c r="AB271" s="73">
        <v>0</v>
      </c>
      <c r="AC271" s="74" t="str">
        <f t="shared" si="181"/>
        <v/>
      </c>
      <c r="AD271" s="18" t="str">
        <f t="shared" si="182"/>
        <v/>
      </c>
      <c r="AE271" s="69">
        <v>0</v>
      </c>
      <c r="AF271" s="70" t="str">
        <f t="shared" si="166"/>
        <v/>
      </c>
      <c r="AG271" s="70">
        <v>0</v>
      </c>
      <c r="AH271" s="71" t="str">
        <f t="shared" si="183"/>
        <v/>
      </c>
      <c r="AI271" s="16" t="str">
        <f t="shared" si="184"/>
        <v/>
      </c>
      <c r="AJ271" s="72">
        <v>0</v>
      </c>
      <c r="AK271" s="73" t="str">
        <f t="shared" si="167"/>
        <v/>
      </c>
      <c r="AL271" s="73">
        <v>0</v>
      </c>
      <c r="AM271" s="74" t="str">
        <f t="shared" si="185"/>
        <v/>
      </c>
      <c r="AN271" s="18" t="str">
        <f t="shared" si="186"/>
        <v/>
      </c>
      <c r="AO271" s="69">
        <v>0</v>
      </c>
      <c r="AP271" s="70" t="str">
        <f t="shared" si="168"/>
        <v/>
      </c>
      <c r="AQ271" s="70">
        <v>0</v>
      </c>
      <c r="AR271" s="71" t="str">
        <f t="shared" si="187"/>
        <v/>
      </c>
      <c r="AS271" s="16" t="str">
        <f t="shared" si="188"/>
        <v/>
      </c>
      <c r="AT271" s="72">
        <v>0</v>
      </c>
      <c r="AU271" s="73" t="str">
        <f t="shared" si="169"/>
        <v/>
      </c>
      <c r="AV271" s="73">
        <v>0</v>
      </c>
      <c r="AW271" s="74" t="str">
        <f t="shared" si="189"/>
        <v/>
      </c>
      <c r="AX271" s="18" t="str">
        <f t="shared" si="190"/>
        <v/>
      </c>
      <c r="AY271" s="69">
        <v>0</v>
      </c>
      <c r="AZ271" s="70" t="str">
        <f t="shared" si="170"/>
        <v/>
      </c>
      <c r="BA271" s="70">
        <v>0</v>
      </c>
      <c r="BB271" s="71" t="str">
        <f t="shared" si="191"/>
        <v/>
      </c>
      <c r="BC271" s="16" t="str">
        <f t="shared" si="192"/>
        <v/>
      </c>
      <c r="BD271" s="72">
        <v>0</v>
      </c>
      <c r="BE271" s="73" t="str">
        <f t="shared" si="174"/>
        <v/>
      </c>
      <c r="BF271" s="73">
        <v>0</v>
      </c>
      <c r="BG271" s="74" t="str">
        <f t="shared" si="193"/>
        <v/>
      </c>
      <c r="BH271" s="18" t="str">
        <f t="shared" si="194"/>
        <v/>
      </c>
    </row>
    <row r="272" spans="1:60" s="5" customFormat="1" ht="12.75" customHeight="1">
      <c r="A272" s="42" t="s">
        <v>32</v>
      </c>
      <c r="B272" s="39" t="s">
        <v>132</v>
      </c>
      <c r="C272" s="4"/>
      <c r="D272" s="49" t="s">
        <v>537</v>
      </c>
      <c r="E272" s="40" t="s">
        <v>211</v>
      </c>
      <c r="F272" s="82">
        <v>0</v>
      </c>
      <c r="G272" s="82">
        <v>0</v>
      </c>
      <c r="H272" s="133">
        <v>37</v>
      </c>
      <c r="I272" s="133">
        <v>0</v>
      </c>
      <c r="J272" s="95">
        <f t="shared" si="195"/>
        <v>37</v>
      </c>
      <c r="K272" s="69">
        <v>0</v>
      </c>
      <c r="L272" s="70" t="str">
        <f t="shared" si="162"/>
        <v/>
      </c>
      <c r="M272" s="70">
        <v>0</v>
      </c>
      <c r="N272" s="71" t="str">
        <f t="shared" si="175"/>
        <v/>
      </c>
      <c r="O272" s="16" t="str">
        <f t="shared" si="176"/>
        <v/>
      </c>
      <c r="P272" s="72">
        <v>0</v>
      </c>
      <c r="Q272" s="73" t="str">
        <f t="shared" si="163"/>
        <v/>
      </c>
      <c r="R272" s="73">
        <v>0</v>
      </c>
      <c r="S272" s="74" t="str">
        <f t="shared" si="177"/>
        <v/>
      </c>
      <c r="T272" s="18" t="str">
        <f t="shared" si="178"/>
        <v/>
      </c>
      <c r="U272" s="69">
        <v>0</v>
      </c>
      <c r="V272" s="70" t="str">
        <f t="shared" si="164"/>
        <v/>
      </c>
      <c r="W272" s="70">
        <v>0</v>
      </c>
      <c r="X272" s="71" t="str">
        <f t="shared" si="179"/>
        <v/>
      </c>
      <c r="Y272" s="16" t="str">
        <f t="shared" si="180"/>
        <v/>
      </c>
      <c r="Z272" s="72">
        <v>0</v>
      </c>
      <c r="AA272" s="73" t="str">
        <f t="shared" si="165"/>
        <v/>
      </c>
      <c r="AB272" s="73">
        <v>0</v>
      </c>
      <c r="AC272" s="74" t="str">
        <f t="shared" si="181"/>
        <v/>
      </c>
      <c r="AD272" s="18" t="str">
        <f t="shared" si="182"/>
        <v/>
      </c>
      <c r="AE272" s="69">
        <v>0</v>
      </c>
      <c r="AF272" s="70" t="str">
        <f t="shared" si="166"/>
        <v/>
      </c>
      <c r="AG272" s="70">
        <v>0</v>
      </c>
      <c r="AH272" s="71" t="str">
        <f t="shared" si="183"/>
        <v/>
      </c>
      <c r="AI272" s="16" t="str">
        <f t="shared" si="184"/>
        <v/>
      </c>
      <c r="AJ272" s="72">
        <v>0</v>
      </c>
      <c r="AK272" s="73" t="str">
        <f t="shared" si="167"/>
        <v/>
      </c>
      <c r="AL272" s="73">
        <v>0</v>
      </c>
      <c r="AM272" s="74" t="str">
        <f t="shared" si="185"/>
        <v/>
      </c>
      <c r="AN272" s="18" t="str">
        <f t="shared" si="186"/>
        <v/>
      </c>
      <c r="AO272" s="69">
        <v>0</v>
      </c>
      <c r="AP272" s="70" t="str">
        <f t="shared" si="168"/>
        <v/>
      </c>
      <c r="AQ272" s="70">
        <v>0</v>
      </c>
      <c r="AR272" s="71" t="str">
        <f t="shared" si="187"/>
        <v/>
      </c>
      <c r="AS272" s="16" t="str">
        <f t="shared" si="188"/>
        <v/>
      </c>
      <c r="AT272" s="72">
        <v>0</v>
      </c>
      <c r="AU272" s="73" t="str">
        <f t="shared" si="169"/>
        <v/>
      </c>
      <c r="AV272" s="73">
        <v>0</v>
      </c>
      <c r="AW272" s="74" t="str">
        <f t="shared" si="189"/>
        <v/>
      </c>
      <c r="AX272" s="18" t="str">
        <f t="shared" si="190"/>
        <v/>
      </c>
      <c r="AY272" s="69">
        <v>0</v>
      </c>
      <c r="AZ272" s="70" t="str">
        <f t="shared" si="170"/>
        <v/>
      </c>
      <c r="BA272" s="70">
        <v>0</v>
      </c>
      <c r="BB272" s="71" t="str">
        <f t="shared" si="191"/>
        <v/>
      </c>
      <c r="BC272" s="16" t="str">
        <f t="shared" si="192"/>
        <v/>
      </c>
      <c r="BD272" s="72">
        <v>0</v>
      </c>
      <c r="BE272" s="73" t="str">
        <f t="shared" si="174"/>
        <v/>
      </c>
      <c r="BF272" s="73">
        <v>0</v>
      </c>
      <c r="BG272" s="74" t="str">
        <f t="shared" si="193"/>
        <v/>
      </c>
      <c r="BH272" s="18" t="str">
        <f t="shared" si="194"/>
        <v/>
      </c>
    </row>
    <row r="273" spans="1:60" s="5" customFormat="1" ht="12.75" customHeight="1" thickBot="1">
      <c r="A273" s="43" t="s">
        <v>33</v>
      </c>
      <c r="B273" s="38" t="s">
        <v>132</v>
      </c>
      <c r="C273" s="9"/>
      <c r="D273" s="50" t="s">
        <v>537</v>
      </c>
      <c r="E273" s="2" t="s">
        <v>211</v>
      </c>
      <c r="F273" s="83">
        <v>0</v>
      </c>
      <c r="G273" s="83">
        <v>0</v>
      </c>
      <c r="H273" s="134">
        <v>37</v>
      </c>
      <c r="I273" s="134">
        <v>0</v>
      </c>
      <c r="J273" s="97">
        <f t="shared" si="195"/>
        <v>37</v>
      </c>
      <c r="K273" s="76">
        <v>0</v>
      </c>
      <c r="L273" s="77" t="str">
        <f t="shared" si="162"/>
        <v/>
      </c>
      <c r="M273" s="77">
        <v>0</v>
      </c>
      <c r="N273" s="78" t="str">
        <f t="shared" si="175"/>
        <v/>
      </c>
      <c r="O273" s="17" t="str">
        <f t="shared" si="176"/>
        <v/>
      </c>
      <c r="P273" s="79">
        <v>0</v>
      </c>
      <c r="Q273" s="80" t="str">
        <f t="shared" si="163"/>
        <v/>
      </c>
      <c r="R273" s="80">
        <v>0</v>
      </c>
      <c r="S273" s="81" t="str">
        <f t="shared" si="177"/>
        <v/>
      </c>
      <c r="T273" s="19" t="str">
        <f t="shared" si="178"/>
        <v/>
      </c>
      <c r="U273" s="76">
        <v>0</v>
      </c>
      <c r="V273" s="77" t="str">
        <f t="shared" si="164"/>
        <v/>
      </c>
      <c r="W273" s="77">
        <v>0</v>
      </c>
      <c r="X273" s="78" t="str">
        <f t="shared" si="179"/>
        <v/>
      </c>
      <c r="Y273" s="17" t="str">
        <f t="shared" si="180"/>
        <v/>
      </c>
      <c r="Z273" s="79">
        <v>0</v>
      </c>
      <c r="AA273" s="80" t="str">
        <f t="shared" si="165"/>
        <v/>
      </c>
      <c r="AB273" s="80">
        <v>0</v>
      </c>
      <c r="AC273" s="81" t="str">
        <f t="shared" si="181"/>
        <v/>
      </c>
      <c r="AD273" s="19" t="str">
        <f t="shared" si="182"/>
        <v/>
      </c>
      <c r="AE273" s="76">
        <v>0</v>
      </c>
      <c r="AF273" s="77" t="str">
        <f t="shared" si="166"/>
        <v/>
      </c>
      <c r="AG273" s="77">
        <v>0</v>
      </c>
      <c r="AH273" s="78" t="str">
        <f t="shared" si="183"/>
        <v/>
      </c>
      <c r="AI273" s="17" t="str">
        <f t="shared" si="184"/>
        <v/>
      </c>
      <c r="AJ273" s="79">
        <v>0</v>
      </c>
      <c r="AK273" s="80" t="str">
        <f t="shared" si="167"/>
        <v/>
      </c>
      <c r="AL273" s="80">
        <v>0</v>
      </c>
      <c r="AM273" s="81" t="str">
        <f t="shared" si="185"/>
        <v/>
      </c>
      <c r="AN273" s="19" t="str">
        <f t="shared" si="186"/>
        <v/>
      </c>
      <c r="AO273" s="76">
        <v>0</v>
      </c>
      <c r="AP273" s="77" t="str">
        <f t="shared" si="168"/>
        <v/>
      </c>
      <c r="AQ273" s="77">
        <v>0</v>
      </c>
      <c r="AR273" s="78" t="str">
        <f t="shared" si="187"/>
        <v/>
      </c>
      <c r="AS273" s="17" t="str">
        <f t="shared" si="188"/>
        <v/>
      </c>
      <c r="AT273" s="79">
        <v>0</v>
      </c>
      <c r="AU273" s="80" t="str">
        <f t="shared" si="169"/>
        <v/>
      </c>
      <c r="AV273" s="80">
        <v>0</v>
      </c>
      <c r="AW273" s="81" t="str">
        <f t="shared" si="189"/>
        <v/>
      </c>
      <c r="AX273" s="19" t="str">
        <f t="shared" si="190"/>
        <v/>
      </c>
      <c r="AY273" s="76">
        <v>0</v>
      </c>
      <c r="AZ273" s="77" t="str">
        <f t="shared" si="170"/>
        <v/>
      </c>
      <c r="BA273" s="77">
        <v>0</v>
      </c>
      <c r="BB273" s="78" t="str">
        <f t="shared" si="191"/>
        <v/>
      </c>
      <c r="BC273" s="17" t="str">
        <f t="shared" si="192"/>
        <v/>
      </c>
      <c r="BD273" s="79">
        <v>0</v>
      </c>
      <c r="BE273" s="80" t="str">
        <f t="shared" si="174"/>
        <v/>
      </c>
      <c r="BF273" s="80">
        <v>0</v>
      </c>
      <c r="BG273" s="81" t="str">
        <f t="shared" si="193"/>
        <v/>
      </c>
      <c r="BH273" s="19" t="str">
        <f t="shared" si="194"/>
        <v/>
      </c>
    </row>
    <row r="274" spans="1:60" s="5" customFormat="1" ht="12.75" customHeight="1" thickBot="1">
      <c r="A274" s="150" t="s">
        <v>35</v>
      </c>
      <c r="B274" s="113" t="s">
        <v>132</v>
      </c>
      <c r="C274" s="112"/>
      <c r="D274" s="114" t="s">
        <v>537</v>
      </c>
      <c r="E274" s="115" t="s">
        <v>121</v>
      </c>
      <c r="F274" s="120">
        <v>0</v>
      </c>
      <c r="G274" s="120">
        <v>0</v>
      </c>
      <c r="H274" s="155">
        <v>19</v>
      </c>
      <c r="I274" s="155">
        <v>0</v>
      </c>
      <c r="J274" s="156">
        <f t="shared" si="195"/>
        <v>19</v>
      </c>
      <c r="K274" s="125">
        <v>0</v>
      </c>
      <c r="L274" s="116" t="str">
        <f t="shared" si="162"/>
        <v/>
      </c>
      <c r="M274" s="116">
        <v>0</v>
      </c>
      <c r="N274" s="117" t="str">
        <f t="shared" si="175"/>
        <v/>
      </c>
      <c r="O274" s="126" t="str">
        <f t="shared" si="176"/>
        <v/>
      </c>
      <c r="P274" s="127">
        <v>0</v>
      </c>
      <c r="Q274" s="118" t="str">
        <f t="shared" si="163"/>
        <v/>
      </c>
      <c r="R274" s="118">
        <v>0</v>
      </c>
      <c r="S274" s="119" t="str">
        <f t="shared" si="177"/>
        <v/>
      </c>
      <c r="T274" s="128" t="str">
        <f t="shared" si="178"/>
        <v/>
      </c>
      <c r="U274" s="125">
        <v>0</v>
      </c>
      <c r="V274" s="116" t="str">
        <f t="shared" si="164"/>
        <v/>
      </c>
      <c r="W274" s="116">
        <v>0</v>
      </c>
      <c r="X274" s="117" t="str">
        <f t="shared" si="179"/>
        <v/>
      </c>
      <c r="Y274" s="126" t="str">
        <f t="shared" si="180"/>
        <v/>
      </c>
      <c r="Z274" s="127">
        <v>0</v>
      </c>
      <c r="AA274" s="118" t="str">
        <f t="shared" si="165"/>
        <v/>
      </c>
      <c r="AB274" s="118">
        <v>0</v>
      </c>
      <c r="AC274" s="119" t="str">
        <f t="shared" si="181"/>
        <v/>
      </c>
      <c r="AD274" s="128" t="str">
        <f t="shared" si="182"/>
        <v/>
      </c>
      <c r="AE274" s="125">
        <v>0</v>
      </c>
      <c r="AF274" s="116" t="str">
        <f t="shared" si="166"/>
        <v/>
      </c>
      <c r="AG274" s="116">
        <v>0</v>
      </c>
      <c r="AH274" s="117" t="str">
        <f t="shared" si="183"/>
        <v/>
      </c>
      <c r="AI274" s="126" t="str">
        <f t="shared" si="184"/>
        <v/>
      </c>
      <c r="AJ274" s="127">
        <v>0</v>
      </c>
      <c r="AK274" s="118" t="str">
        <f t="shared" si="167"/>
        <v/>
      </c>
      <c r="AL274" s="118">
        <v>0</v>
      </c>
      <c r="AM274" s="119" t="str">
        <f t="shared" si="185"/>
        <v/>
      </c>
      <c r="AN274" s="128" t="str">
        <f t="shared" si="186"/>
        <v/>
      </c>
      <c r="AO274" s="125">
        <v>0</v>
      </c>
      <c r="AP274" s="116" t="str">
        <f t="shared" si="168"/>
        <v/>
      </c>
      <c r="AQ274" s="116">
        <v>0</v>
      </c>
      <c r="AR274" s="117" t="str">
        <f t="shared" si="187"/>
        <v/>
      </c>
      <c r="AS274" s="126" t="str">
        <f t="shared" si="188"/>
        <v/>
      </c>
      <c r="AT274" s="127">
        <v>0</v>
      </c>
      <c r="AU274" s="118" t="str">
        <f t="shared" si="169"/>
        <v/>
      </c>
      <c r="AV274" s="118">
        <v>0</v>
      </c>
      <c r="AW274" s="119" t="str">
        <f t="shared" si="189"/>
        <v/>
      </c>
      <c r="AX274" s="128" t="str">
        <f t="shared" si="190"/>
        <v/>
      </c>
      <c r="AY274" s="125">
        <v>0</v>
      </c>
      <c r="AZ274" s="116" t="str">
        <f t="shared" si="170"/>
        <v/>
      </c>
      <c r="BA274" s="116">
        <v>0</v>
      </c>
      <c r="BB274" s="117" t="str">
        <f t="shared" si="191"/>
        <v/>
      </c>
      <c r="BC274" s="126" t="str">
        <f t="shared" si="192"/>
        <v/>
      </c>
      <c r="BD274" s="127">
        <v>0</v>
      </c>
      <c r="BE274" s="118" t="str">
        <f t="shared" si="174"/>
        <v/>
      </c>
      <c r="BF274" s="118">
        <v>0</v>
      </c>
      <c r="BG274" s="119" t="str">
        <f t="shared" si="193"/>
        <v/>
      </c>
      <c r="BH274" s="128" t="str">
        <f t="shared" si="194"/>
        <v/>
      </c>
    </row>
    <row r="275" spans="1:60" s="5" customFormat="1" ht="12.75" customHeight="1" thickBot="1">
      <c r="A275" s="150" t="s">
        <v>229</v>
      </c>
      <c r="B275" s="113" t="s">
        <v>132</v>
      </c>
      <c r="C275" s="112"/>
      <c r="D275" s="114" t="s">
        <v>537</v>
      </c>
      <c r="E275" s="115" t="s">
        <v>321</v>
      </c>
      <c r="F275" s="120">
        <v>109</v>
      </c>
      <c r="G275" s="120">
        <v>99</v>
      </c>
      <c r="H275" s="155">
        <v>77</v>
      </c>
      <c r="I275" s="155">
        <v>0</v>
      </c>
      <c r="J275" s="156">
        <f t="shared" si="195"/>
        <v>77</v>
      </c>
      <c r="K275" s="125">
        <v>0</v>
      </c>
      <c r="L275" s="116" t="str">
        <f t="shared" si="162"/>
        <v/>
      </c>
      <c r="M275" s="116">
        <v>0</v>
      </c>
      <c r="N275" s="117" t="str">
        <f t="shared" si="175"/>
        <v/>
      </c>
      <c r="O275" s="126" t="str">
        <f t="shared" si="176"/>
        <v/>
      </c>
      <c r="P275" s="127">
        <v>0</v>
      </c>
      <c r="Q275" s="118" t="str">
        <f t="shared" si="163"/>
        <v/>
      </c>
      <c r="R275" s="118">
        <v>0</v>
      </c>
      <c r="S275" s="119" t="str">
        <f t="shared" si="177"/>
        <v/>
      </c>
      <c r="T275" s="128" t="str">
        <f t="shared" si="178"/>
        <v/>
      </c>
      <c r="U275" s="125">
        <v>0</v>
      </c>
      <c r="V275" s="116" t="str">
        <f t="shared" si="164"/>
        <v/>
      </c>
      <c r="W275" s="116">
        <v>0</v>
      </c>
      <c r="X275" s="117" t="str">
        <f t="shared" si="179"/>
        <v/>
      </c>
      <c r="Y275" s="126" t="str">
        <f t="shared" si="180"/>
        <v/>
      </c>
      <c r="Z275" s="127">
        <v>0</v>
      </c>
      <c r="AA275" s="118" t="str">
        <f t="shared" si="165"/>
        <v/>
      </c>
      <c r="AB275" s="118">
        <v>0</v>
      </c>
      <c r="AC275" s="119" t="str">
        <f t="shared" si="181"/>
        <v/>
      </c>
      <c r="AD275" s="128" t="str">
        <f t="shared" si="182"/>
        <v/>
      </c>
      <c r="AE275" s="125">
        <v>0</v>
      </c>
      <c r="AF275" s="116" t="str">
        <f t="shared" si="166"/>
        <v/>
      </c>
      <c r="AG275" s="116">
        <v>0</v>
      </c>
      <c r="AH275" s="117" t="str">
        <f t="shared" si="183"/>
        <v/>
      </c>
      <c r="AI275" s="126" t="str">
        <f t="shared" si="184"/>
        <v/>
      </c>
      <c r="AJ275" s="127">
        <v>0</v>
      </c>
      <c r="AK275" s="118" t="str">
        <f t="shared" si="167"/>
        <v/>
      </c>
      <c r="AL275" s="118">
        <v>0</v>
      </c>
      <c r="AM275" s="119" t="str">
        <f t="shared" si="185"/>
        <v/>
      </c>
      <c r="AN275" s="128" t="str">
        <f t="shared" si="186"/>
        <v/>
      </c>
      <c r="AO275" s="125">
        <v>0</v>
      </c>
      <c r="AP275" s="116" t="str">
        <f t="shared" si="168"/>
        <v/>
      </c>
      <c r="AQ275" s="116">
        <v>0</v>
      </c>
      <c r="AR275" s="117" t="str">
        <f t="shared" si="187"/>
        <v/>
      </c>
      <c r="AS275" s="126" t="str">
        <f t="shared" si="188"/>
        <v/>
      </c>
      <c r="AT275" s="127">
        <v>0</v>
      </c>
      <c r="AU275" s="118" t="str">
        <f t="shared" si="169"/>
        <v/>
      </c>
      <c r="AV275" s="118">
        <v>0</v>
      </c>
      <c r="AW275" s="119" t="str">
        <f t="shared" si="189"/>
        <v/>
      </c>
      <c r="AX275" s="128" t="str">
        <f t="shared" si="190"/>
        <v/>
      </c>
      <c r="AY275" s="125">
        <v>0</v>
      </c>
      <c r="AZ275" s="116" t="str">
        <f t="shared" si="170"/>
        <v/>
      </c>
      <c r="BA275" s="116">
        <v>0</v>
      </c>
      <c r="BB275" s="117" t="str">
        <f t="shared" si="191"/>
        <v/>
      </c>
      <c r="BC275" s="126" t="str">
        <f t="shared" si="192"/>
        <v/>
      </c>
      <c r="BD275" s="127">
        <v>0</v>
      </c>
      <c r="BE275" s="118" t="str">
        <f t="shared" si="174"/>
        <v/>
      </c>
      <c r="BF275" s="118">
        <v>0</v>
      </c>
      <c r="BG275" s="119" t="str">
        <f t="shared" si="193"/>
        <v/>
      </c>
      <c r="BH275" s="128" t="str">
        <f t="shared" si="194"/>
        <v/>
      </c>
    </row>
    <row r="276" spans="1:60" s="5" customFormat="1" ht="12.75" customHeight="1">
      <c r="A276" s="44" t="s">
        <v>224</v>
      </c>
      <c r="B276" s="36" t="s">
        <v>132</v>
      </c>
      <c r="C276" s="6"/>
      <c r="D276" s="51">
        <v>0.1</v>
      </c>
      <c r="E276" s="7" t="s">
        <v>167</v>
      </c>
      <c r="F276" s="84">
        <v>307</v>
      </c>
      <c r="G276" s="84">
        <v>279</v>
      </c>
      <c r="H276" s="135">
        <v>212</v>
      </c>
      <c r="I276" s="135">
        <v>0</v>
      </c>
      <c r="J276" s="93">
        <f t="shared" si="195"/>
        <v>212</v>
      </c>
      <c r="K276" s="106">
        <v>0</v>
      </c>
      <c r="L276" s="107" t="str">
        <f>IFERROR(IF(K276&gt;1,K276*0.9,""),"")</f>
        <v/>
      </c>
      <c r="M276" s="107">
        <v>0</v>
      </c>
      <c r="N276" s="110" t="str">
        <f t="shared" si="175"/>
        <v/>
      </c>
      <c r="O276" s="15" t="str">
        <f t="shared" si="176"/>
        <v/>
      </c>
      <c r="P276" s="108">
        <v>0</v>
      </c>
      <c r="Q276" s="109" t="str">
        <f>IFERROR(IF(P276&gt;1,P276*0.9,""),"")</f>
        <v/>
      </c>
      <c r="R276" s="109">
        <v>0</v>
      </c>
      <c r="S276" s="111" t="str">
        <f t="shared" si="177"/>
        <v/>
      </c>
      <c r="T276" s="20" t="str">
        <f t="shared" si="178"/>
        <v/>
      </c>
      <c r="U276" s="106">
        <v>0</v>
      </c>
      <c r="V276" s="107" t="str">
        <f>IFERROR(IF(U276&gt;1,U276*0.9,""),"")</f>
        <v/>
      </c>
      <c r="W276" s="107">
        <v>0</v>
      </c>
      <c r="X276" s="110" t="str">
        <f t="shared" si="179"/>
        <v/>
      </c>
      <c r="Y276" s="15" t="str">
        <f t="shared" si="180"/>
        <v/>
      </c>
      <c r="Z276" s="108">
        <v>0</v>
      </c>
      <c r="AA276" s="109" t="str">
        <f>IFERROR(IF(Z276&gt;1,Z276*0.9,""),"")</f>
        <v/>
      </c>
      <c r="AB276" s="109">
        <v>0</v>
      </c>
      <c r="AC276" s="111" t="str">
        <f t="shared" si="181"/>
        <v/>
      </c>
      <c r="AD276" s="20" t="str">
        <f t="shared" si="182"/>
        <v/>
      </c>
      <c r="AE276" s="106">
        <v>0</v>
      </c>
      <c r="AF276" s="107" t="str">
        <f>IFERROR(IF(AE276&gt;1,AE276*0.9,""),"")</f>
        <v/>
      </c>
      <c r="AG276" s="107">
        <v>0</v>
      </c>
      <c r="AH276" s="110" t="str">
        <f t="shared" si="183"/>
        <v/>
      </c>
      <c r="AI276" s="15" t="str">
        <f t="shared" si="184"/>
        <v/>
      </c>
      <c r="AJ276" s="108">
        <v>0</v>
      </c>
      <c r="AK276" s="109" t="str">
        <f>IFERROR(IF(AJ276&gt;1,AJ276*0.9,""),"")</f>
        <v/>
      </c>
      <c r="AL276" s="109">
        <v>0</v>
      </c>
      <c r="AM276" s="111" t="str">
        <f t="shared" si="185"/>
        <v/>
      </c>
      <c r="AN276" s="20" t="str">
        <f t="shared" si="186"/>
        <v/>
      </c>
      <c r="AO276" s="106">
        <v>0</v>
      </c>
      <c r="AP276" s="107" t="str">
        <f>IFERROR(IF(AO276&gt;1,AO276*0.9,""),"")</f>
        <v/>
      </c>
      <c r="AQ276" s="107">
        <v>0</v>
      </c>
      <c r="AR276" s="110" t="str">
        <f t="shared" si="187"/>
        <v/>
      </c>
      <c r="AS276" s="15" t="str">
        <f t="shared" si="188"/>
        <v/>
      </c>
      <c r="AT276" s="108">
        <v>0</v>
      </c>
      <c r="AU276" s="109" t="str">
        <f>IFERROR(IF(AT276&gt;1,AT276*0.9,""),"")</f>
        <v/>
      </c>
      <c r="AV276" s="109">
        <v>0</v>
      </c>
      <c r="AW276" s="111" t="str">
        <f t="shared" si="189"/>
        <v/>
      </c>
      <c r="AX276" s="20" t="str">
        <f t="shared" si="190"/>
        <v/>
      </c>
      <c r="AY276" s="106">
        <v>0</v>
      </c>
      <c r="AZ276" s="107" t="str">
        <f>IFERROR(IF(AY276&gt;1,AY276*0.9,""),"")</f>
        <v/>
      </c>
      <c r="BA276" s="107">
        <v>0</v>
      </c>
      <c r="BB276" s="110" t="str">
        <f t="shared" si="191"/>
        <v/>
      </c>
      <c r="BC276" s="15" t="str">
        <f t="shared" si="192"/>
        <v/>
      </c>
      <c r="BD276" s="108">
        <v>0</v>
      </c>
      <c r="BE276" s="109" t="str">
        <f>IFERROR(IF(BD276&gt;1,BD276*0.9,""),"")</f>
        <v/>
      </c>
      <c r="BF276" s="109">
        <v>0</v>
      </c>
      <c r="BG276" s="111" t="str">
        <f t="shared" si="193"/>
        <v/>
      </c>
      <c r="BH276" s="20" t="str">
        <f t="shared" si="194"/>
        <v/>
      </c>
    </row>
    <row r="277" spans="1:60" s="5" customFormat="1" ht="12.75" customHeight="1" thickBot="1">
      <c r="A277" s="43" t="s">
        <v>223</v>
      </c>
      <c r="B277" s="38" t="s">
        <v>132</v>
      </c>
      <c r="C277" s="9"/>
      <c r="D277" s="50">
        <v>0.1</v>
      </c>
      <c r="E277" s="2" t="s">
        <v>167</v>
      </c>
      <c r="F277" s="83">
        <v>285</v>
      </c>
      <c r="G277" s="83">
        <v>259</v>
      </c>
      <c r="H277" s="134">
        <v>197</v>
      </c>
      <c r="I277" s="134">
        <v>0</v>
      </c>
      <c r="J277" s="97">
        <f t="shared" si="195"/>
        <v>197</v>
      </c>
      <c r="K277" s="76">
        <v>0</v>
      </c>
      <c r="L277" s="77" t="str">
        <f>IFERROR(IF(K277&gt;1,K277*0.9,""),"")</f>
        <v/>
      </c>
      <c r="M277" s="77">
        <v>0</v>
      </c>
      <c r="N277" s="78" t="str">
        <f t="shared" si="175"/>
        <v/>
      </c>
      <c r="O277" s="17" t="str">
        <f t="shared" si="176"/>
        <v/>
      </c>
      <c r="P277" s="79">
        <v>0</v>
      </c>
      <c r="Q277" s="80" t="str">
        <f>IFERROR(IF(P277&gt;1,P277*0.9,""),"")</f>
        <v/>
      </c>
      <c r="R277" s="80">
        <v>0</v>
      </c>
      <c r="S277" s="81" t="str">
        <f t="shared" si="177"/>
        <v/>
      </c>
      <c r="T277" s="19" t="str">
        <f t="shared" si="178"/>
        <v/>
      </c>
      <c r="U277" s="76">
        <v>0</v>
      </c>
      <c r="V277" s="77" t="str">
        <f>IFERROR(IF(U277&gt;1,U277*0.9,""),"")</f>
        <v/>
      </c>
      <c r="W277" s="77">
        <v>0</v>
      </c>
      <c r="X277" s="78" t="str">
        <f t="shared" si="179"/>
        <v/>
      </c>
      <c r="Y277" s="17" t="str">
        <f t="shared" si="180"/>
        <v/>
      </c>
      <c r="Z277" s="79">
        <v>0</v>
      </c>
      <c r="AA277" s="80" t="str">
        <f>IFERROR(IF(Z277&gt;1,Z277*0.9,""),"")</f>
        <v/>
      </c>
      <c r="AB277" s="80">
        <v>0</v>
      </c>
      <c r="AC277" s="81" t="str">
        <f t="shared" si="181"/>
        <v/>
      </c>
      <c r="AD277" s="19" t="str">
        <f t="shared" si="182"/>
        <v/>
      </c>
      <c r="AE277" s="76">
        <v>0</v>
      </c>
      <c r="AF277" s="77" t="str">
        <f>IFERROR(IF(AE277&gt;1,AE277*0.9,""),"")</f>
        <v/>
      </c>
      <c r="AG277" s="77">
        <v>0</v>
      </c>
      <c r="AH277" s="78" t="str">
        <f t="shared" si="183"/>
        <v/>
      </c>
      <c r="AI277" s="17" t="str">
        <f t="shared" si="184"/>
        <v/>
      </c>
      <c r="AJ277" s="79">
        <v>0</v>
      </c>
      <c r="AK277" s="80" t="str">
        <f>IFERROR(IF(AJ277&gt;1,AJ277*0.9,""),"")</f>
        <v/>
      </c>
      <c r="AL277" s="80">
        <v>0</v>
      </c>
      <c r="AM277" s="81" t="str">
        <f t="shared" si="185"/>
        <v/>
      </c>
      <c r="AN277" s="19" t="str">
        <f t="shared" si="186"/>
        <v/>
      </c>
      <c r="AO277" s="76">
        <v>0</v>
      </c>
      <c r="AP277" s="77" t="str">
        <f>IFERROR(IF(AO277&gt;1,AO277*0.9,""),"")</f>
        <v/>
      </c>
      <c r="AQ277" s="77">
        <v>0</v>
      </c>
      <c r="AR277" s="78" t="str">
        <f t="shared" si="187"/>
        <v/>
      </c>
      <c r="AS277" s="17" t="str">
        <f t="shared" si="188"/>
        <v/>
      </c>
      <c r="AT277" s="79">
        <v>0</v>
      </c>
      <c r="AU277" s="80" t="str">
        <f>IFERROR(IF(AT277&gt;1,AT277*0.9,""),"")</f>
        <v/>
      </c>
      <c r="AV277" s="80">
        <v>0</v>
      </c>
      <c r="AW277" s="81" t="str">
        <f t="shared" si="189"/>
        <v/>
      </c>
      <c r="AX277" s="19" t="str">
        <f t="shared" si="190"/>
        <v/>
      </c>
      <c r="AY277" s="76">
        <v>0</v>
      </c>
      <c r="AZ277" s="77" t="str">
        <f>IFERROR(IF(AY277&gt;1,AY277*0.9,""),"")</f>
        <v/>
      </c>
      <c r="BA277" s="77">
        <v>0</v>
      </c>
      <c r="BB277" s="78" t="str">
        <f t="shared" si="191"/>
        <v/>
      </c>
      <c r="BC277" s="17" t="str">
        <f t="shared" si="192"/>
        <v/>
      </c>
      <c r="BD277" s="79">
        <v>0</v>
      </c>
      <c r="BE277" s="80" t="str">
        <f>IFERROR(IF(BD277&gt;1,BD277*0.9,""),"")</f>
        <v/>
      </c>
      <c r="BF277" s="80">
        <v>0</v>
      </c>
      <c r="BG277" s="81" t="str">
        <f t="shared" si="193"/>
        <v/>
      </c>
      <c r="BH277" s="19" t="str">
        <f t="shared" si="194"/>
        <v/>
      </c>
    </row>
    <row r="278" spans="1:60" s="5" customFormat="1" ht="12.75" customHeight="1">
      <c r="A278" s="44" t="s">
        <v>99</v>
      </c>
      <c r="B278" s="36" t="s">
        <v>132</v>
      </c>
      <c r="C278" s="6"/>
      <c r="D278" s="51" t="s">
        <v>537</v>
      </c>
      <c r="E278" s="7" t="s">
        <v>169</v>
      </c>
      <c r="F278" s="84">
        <v>39</v>
      </c>
      <c r="G278" s="84">
        <v>35</v>
      </c>
      <c r="H278" s="135">
        <v>27</v>
      </c>
      <c r="I278" s="135">
        <v>0</v>
      </c>
      <c r="J278" s="93">
        <f t="shared" si="195"/>
        <v>27</v>
      </c>
      <c r="K278" s="106">
        <v>0</v>
      </c>
      <c r="L278" s="107" t="str">
        <f t="shared" si="162"/>
        <v/>
      </c>
      <c r="M278" s="107">
        <v>0</v>
      </c>
      <c r="N278" s="110" t="str">
        <f t="shared" si="175"/>
        <v/>
      </c>
      <c r="O278" s="15" t="str">
        <f t="shared" si="176"/>
        <v/>
      </c>
      <c r="P278" s="108">
        <v>0</v>
      </c>
      <c r="Q278" s="109" t="str">
        <f t="shared" si="163"/>
        <v/>
      </c>
      <c r="R278" s="109">
        <v>0</v>
      </c>
      <c r="S278" s="111" t="str">
        <f t="shared" si="177"/>
        <v/>
      </c>
      <c r="T278" s="20" t="str">
        <f t="shared" si="178"/>
        <v/>
      </c>
      <c r="U278" s="106">
        <v>0</v>
      </c>
      <c r="V278" s="107" t="str">
        <f t="shared" si="164"/>
        <v/>
      </c>
      <c r="W278" s="107">
        <v>0</v>
      </c>
      <c r="X278" s="110" t="str">
        <f t="shared" si="179"/>
        <v/>
      </c>
      <c r="Y278" s="15" t="str">
        <f t="shared" si="180"/>
        <v/>
      </c>
      <c r="Z278" s="108">
        <v>0</v>
      </c>
      <c r="AA278" s="109" t="str">
        <f t="shared" si="165"/>
        <v/>
      </c>
      <c r="AB278" s="109">
        <v>0</v>
      </c>
      <c r="AC278" s="111" t="str">
        <f t="shared" si="181"/>
        <v/>
      </c>
      <c r="AD278" s="20" t="str">
        <f t="shared" si="182"/>
        <v/>
      </c>
      <c r="AE278" s="106">
        <v>0</v>
      </c>
      <c r="AF278" s="107" t="str">
        <f t="shared" si="166"/>
        <v/>
      </c>
      <c r="AG278" s="107">
        <v>0</v>
      </c>
      <c r="AH278" s="110" t="str">
        <f t="shared" si="183"/>
        <v/>
      </c>
      <c r="AI278" s="15" t="str">
        <f t="shared" si="184"/>
        <v/>
      </c>
      <c r="AJ278" s="108">
        <v>0</v>
      </c>
      <c r="AK278" s="109" t="str">
        <f t="shared" si="167"/>
        <v/>
      </c>
      <c r="AL278" s="109">
        <v>0</v>
      </c>
      <c r="AM278" s="111" t="str">
        <f t="shared" si="185"/>
        <v/>
      </c>
      <c r="AN278" s="20" t="str">
        <f t="shared" si="186"/>
        <v/>
      </c>
      <c r="AO278" s="106">
        <v>0</v>
      </c>
      <c r="AP278" s="107" t="str">
        <f t="shared" si="168"/>
        <v/>
      </c>
      <c r="AQ278" s="107">
        <v>0</v>
      </c>
      <c r="AR278" s="110" t="str">
        <f t="shared" si="187"/>
        <v/>
      </c>
      <c r="AS278" s="15" t="str">
        <f t="shared" si="188"/>
        <v/>
      </c>
      <c r="AT278" s="108">
        <v>0</v>
      </c>
      <c r="AU278" s="109" t="str">
        <f t="shared" si="169"/>
        <v/>
      </c>
      <c r="AV278" s="109">
        <v>0</v>
      </c>
      <c r="AW278" s="111" t="str">
        <f t="shared" si="189"/>
        <v/>
      </c>
      <c r="AX278" s="20" t="str">
        <f t="shared" si="190"/>
        <v/>
      </c>
      <c r="AY278" s="106">
        <v>0</v>
      </c>
      <c r="AZ278" s="107" t="str">
        <f t="shared" si="170"/>
        <v/>
      </c>
      <c r="BA278" s="107">
        <v>0</v>
      </c>
      <c r="BB278" s="110" t="str">
        <f t="shared" si="191"/>
        <v/>
      </c>
      <c r="BC278" s="15" t="str">
        <f t="shared" si="192"/>
        <v/>
      </c>
      <c r="BD278" s="108">
        <v>0</v>
      </c>
      <c r="BE278" s="109" t="str">
        <f t="shared" ref="BE278:BE282" si="196">IFERROR(IF(BD278&gt;1,BD278*0.9,""),"")</f>
        <v/>
      </c>
      <c r="BF278" s="109">
        <v>0</v>
      </c>
      <c r="BG278" s="111" t="str">
        <f t="shared" si="193"/>
        <v/>
      </c>
      <c r="BH278" s="20" t="str">
        <f t="shared" si="194"/>
        <v/>
      </c>
    </row>
    <row r="279" spans="1:60" s="5" customFormat="1" ht="12.75" customHeight="1">
      <c r="A279" s="42" t="s">
        <v>101</v>
      </c>
      <c r="B279" s="39" t="s">
        <v>132</v>
      </c>
      <c r="C279" s="4"/>
      <c r="D279" s="49" t="s">
        <v>537</v>
      </c>
      <c r="E279" s="40" t="s">
        <v>170</v>
      </c>
      <c r="F279" s="82">
        <v>44</v>
      </c>
      <c r="G279" s="82">
        <v>40</v>
      </c>
      <c r="H279" s="133">
        <v>30</v>
      </c>
      <c r="I279" s="133">
        <v>0</v>
      </c>
      <c r="J279" s="95">
        <f t="shared" si="195"/>
        <v>30</v>
      </c>
      <c r="K279" s="69">
        <v>0</v>
      </c>
      <c r="L279" s="70" t="str">
        <f t="shared" si="162"/>
        <v/>
      </c>
      <c r="M279" s="70">
        <v>0</v>
      </c>
      <c r="N279" s="71" t="str">
        <f t="shared" si="175"/>
        <v/>
      </c>
      <c r="O279" s="16" t="str">
        <f t="shared" si="176"/>
        <v/>
      </c>
      <c r="P279" s="72">
        <v>0</v>
      </c>
      <c r="Q279" s="73" t="str">
        <f t="shared" si="163"/>
        <v/>
      </c>
      <c r="R279" s="73">
        <v>0</v>
      </c>
      <c r="S279" s="74" t="str">
        <f t="shared" si="177"/>
        <v/>
      </c>
      <c r="T279" s="18" t="str">
        <f t="shared" si="178"/>
        <v/>
      </c>
      <c r="U279" s="69">
        <v>0</v>
      </c>
      <c r="V279" s="70" t="str">
        <f t="shared" si="164"/>
        <v/>
      </c>
      <c r="W279" s="70">
        <v>0</v>
      </c>
      <c r="X279" s="71" t="str">
        <f t="shared" si="179"/>
        <v/>
      </c>
      <c r="Y279" s="16" t="str">
        <f t="shared" si="180"/>
        <v/>
      </c>
      <c r="Z279" s="72">
        <v>0</v>
      </c>
      <c r="AA279" s="73" t="str">
        <f t="shared" si="165"/>
        <v/>
      </c>
      <c r="AB279" s="73">
        <v>0</v>
      </c>
      <c r="AC279" s="74" t="str">
        <f t="shared" si="181"/>
        <v/>
      </c>
      <c r="AD279" s="18" t="str">
        <f t="shared" si="182"/>
        <v/>
      </c>
      <c r="AE279" s="69">
        <v>0</v>
      </c>
      <c r="AF279" s="70" t="str">
        <f t="shared" si="166"/>
        <v/>
      </c>
      <c r="AG279" s="70">
        <v>0</v>
      </c>
      <c r="AH279" s="71" t="str">
        <f t="shared" si="183"/>
        <v/>
      </c>
      <c r="AI279" s="16" t="str">
        <f t="shared" si="184"/>
        <v/>
      </c>
      <c r="AJ279" s="72">
        <v>0</v>
      </c>
      <c r="AK279" s="73" t="str">
        <f t="shared" si="167"/>
        <v/>
      </c>
      <c r="AL279" s="73">
        <v>0</v>
      </c>
      <c r="AM279" s="74" t="str">
        <f t="shared" si="185"/>
        <v/>
      </c>
      <c r="AN279" s="18" t="str">
        <f t="shared" si="186"/>
        <v/>
      </c>
      <c r="AO279" s="69">
        <v>0</v>
      </c>
      <c r="AP279" s="70" t="str">
        <f t="shared" si="168"/>
        <v/>
      </c>
      <c r="AQ279" s="70">
        <v>0</v>
      </c>
      <c r="AR279" s="71" t="str">
        <f t="shared" si="187"/>
        <v/>
      </c>
      <c r="AS279" s="16" t="str">
        <f t="shared" si="188"/>
        <v/>
      </c>
      <c r="AT279" s="72">
        <v>0</v>
      </c>
      <c r="AU279" s="73" t="str">
        <f t="shared" si="169"/>
        <v/>
      </c>
      <c r="AV279" s="73">
        <v>0</v>
      </c>
      <c r="AW279" s="74" t="str">
        <f t="shared" si="189"/>
        <v/>
      </c>
      <c r="AX279" s="18" t="str">
        <f t="shared" si="190"/>
        <v/>
      </c>
      <c r="AY279" s="69">
        <v>0</v>
      </c>
      <c r="AZ279" s="70" t="str">
        <f t="shared" si="170"/>
        <v/>
      </c>
      <c r="BA279" s="70">
        <v>0</v>
      </c>
      <c r="BB279" s="71" t="str">
        <f t="shared" si="191"/>
        <v/>
      </c>
      <c r="BC279" s="16" t="str">
        <f t="shared" si="192"/>
        <v/>
      </c>
      <c r="BD279" s="72">
        <v>0</v>
      </c>
      <c r="BE279" s="73" t="str">
        <f t="shared" si="196"/>
        <v/>
      </c>
      <c r="BF279" s="73">
        <v>0</v>
      </c>
      <c r="BG279" s="74" t="str">
        <f t="shared" si="193"/>
        <v/>
      </c>
      <c r="BH279" s="18" t="str">
        <f t="shared" si="194"/>
        <v/>
      </c>
    </row>
    <row r="280" spans="1:60" s="5" customFormat="1" ht="12.75" customHeight="1">
      <c r="A280" s="42" t="s">
        <v>100</v>
      </c>
      <c r="B280" s="39" t="s">
        <v>132</v>
      </c>
      <c r="C280" s="4"/>
      <c r="D280" s="49" t="s">
        <v>537</v>
      </c>
      <c r="E280" s="40" t="s">
        <v>168</v>
      </c>
      <c r="F280" s="82">
        <v>39</v>
      </c>
      <c r="G280" s="82">
        <v>35</v>
      </c>
      <c r="H280" s="133">
        <v>27</v>
      </c>
      <c r="I280" s="133">
        <v>0</v>
      </c>
      <c r="J280" s="95">
        <f t="shared" si="195"/>
        <v>27</v>
      </c>
      <c r="K280" s="69">
        <v>0</v>
      </c>
      <c r="L280" s="70" t="str">
        <f t="shared" si="162"/>
        <v/>
      </c>
      <c r="M280" s="70">
        <v>0</v>
      </c>
      <c r="N280" s="71" t="str">
        <f t="shared" si="175"/>
        <v/>
      </c>
      <c r="O280" s="16" t="str">
        <f t="shared" si="176"/>
        <v/>
      </c>
      <c r="P280" s="72">
        <v>0</v>
      </c>
      <c r="Q280" s="73" t="str">
        <f t="shared" si="163"/>
        <v/>
      </c>
      <c r="R280" s="73">
        <v>0</v>
      </c>
      <c r="S280" s="74" t="str">
        <f t="shared" si="177"/>
        <v/>
      </c>
      <c r="T280" s="18" t="str">
        <f t="shared" si="178"/>
        <v/>
      </c>
      <c r="U280" s="69">
        <v>0</v>
      </c>
      <c r="V280" s="70" t="str">
        <f t="shared" si="164"/>
        <v/>
      </c>
      <c r="W280" s="70">
        <v>0</v>
      </c>
      <c r="X280" s="71" t="str">
        <f t="shared" si="179"/>
        <v/>
      </c>
      <c r="Y280" s="16" t="str">
        <f t="shared" si="180"/>
        <v/>
      </c>
      <c r="Z280" s="72">
        <v>0</v>
      </c>
      <c r="AA280" s="73" t="str">
        <f t="shared" si="165"/>
        <v/>
      </c>
      <c r="AB280" s="73">
        <v>0</v>
      </c>
      <c r="AC280" s="74" t="str">
        <f t="shared" si="181"/>
        <v/>
      </c>
      <c r="AD280" s="18" t="str">
        <f t="shared" si="182"/>
        <v/>
      </c>
      <c r="AE280" s="69">
        <v>0</v>
      </c>
      <c r="AF280" s="70" t="str">
        <f t="shared" si="166"/>
        <v/>
      </c>
      <c r="AG280" s="70">
        <v>0</v>
      </c>
      <c r="AH280" s="71" t="str">
        <f t="shared" si="183"/>
        <v/>
      </c>
      <c r="AI280" s="16" t="str">
        <f t="shared" si="184"/>
        <v/>
      </c>
      <c r="AJ280" s="72">
        <v>0</v>
      </c>
      <c r="AK280" s="73" t="str">
        <f t="shared" si="167"/>
        <v/>
      </c>
      <c r="AL280" s="73">
        <v>0</v>
      </c>
      <c r="AM280" s="74" t="str">
        <f t="shared" si="185"/>
        <v/>
      </c>
      <c r="AN280" s="18" t="str">
        <f t="shared" si="186"/>
        <v/>
      </c>
      <c r="AO280" s="69">
        <v>0</v>
      </c>
      <c r="AP280" s="70" t="str">
        <f t="shared" si="168"/>
        <v/>
      </c>
      <c r="AQ280" s="70">
        <v>0</v>
      </c>
      <c r="AR280" s="71" t="str">
        <f t="shared" si="187"/>
        <v/>
      </c>
      <c r="AS280" s="16" t="str">
        <f t="shared" si="188"/>
        <v/>
      </c>
      <c r="AT280" s="72">
        <v>0</v>
      </c>
      <c r="AU280" s="73" t="str">
        <f t="shared" si="169"/>
        <v/>
      </c>
      <c r="AV280" s="73">
        <v>0</v>
      </c>
      <c r="AW280" s="74" t="str">
        <f t="shared" si="189"/>
        <v/>
      </c>
      <c r="AX280" s="18" t="str">
        <f t="shared" si="190"/>
        <v/>
      </c>
      <c r="AY280" s="69">
        <v>0</v>
      </c>
      <c r="AZ280" s="70" t="str">
        <f t="shared" si="170"/>
        <v/>
      </c>
      <c r="BA280" s="70">
        <v>0</v>
      </c>
      <c r="BB280" s="71" t="str">
        <f t="shared" si="191"/>
        <v/>
      </c>
      <c r="BC280" s="16" t="str">
        <f t="shared" si="192"/>
        <v/>
      </c>
      <c r="BD280" s="72">
        <v>0</v>
      </c>
      <c r="BE280" s="73" t="str">
        <f t="shared" si="196"/>
        <v/>
      </c>
      <c r="BF280" s="73">
        <v>0</v>
      </c>
      <c r="BG280" s="74" t="str">
        <f t="shared" si="193"/>
        <v/>
      </c>
      <c r="BH280" s="18" t="str">
        <f t="shared" si="194"/>
        <v/>
      </c>
    </row>
    <row r="281" spans="1:60" s="5" customFormat="1" ht="12.75" customHeight="1" thickBot="1">
      <c r="A281" s="43" t="s">
        <v>243</v>
      </c>
      <c r="B281" s="38" t="s">
        <v>132</v>
      </c>
      <c r="C281" s="9"/>
      <c r="D281" s="50" t="s">
        <v>537</v>
      </c>
      <c r="E281" s="2" t="s">
        <v>310</v>
      </c>
      <c r="F281" s="83">
        <v>12</v>
      </c>
      <c r="G281" s="83">
        <v>10.99</v>
      </c>
      <c r="H281" s="134">
        <v>9</v>
      </c>
      <c r="I281" s="134">
        <v>0</v>
      </c>
      <c r="J281" s="97">
        <f t="shared" si="195"/>
        <v>9</v>
      </c>
      <c r="K281" s="76">
        <v>0</v>
      </c>
      <c r="L281" s="77" t="str">
        <f t="shared" si="162"/>
        <v/>
      </c>
      <c r="M281" s="77">
        <v>0</v>
      </c>
      <c r="N281" s="78" t="str">
        <f t="shared" si="175"/>
        <v/>
      </c>
      <c r="O281" s="17" t="str">
        <f t="shared" si="176"/>
        <v/>
      </c>
      <c r="P281" s="79">
        <v>0</v>
      </c>
      <c r="Q281" s="80" t="str">
        <f t="shared" si="163"/>
        <v/>
      </c>
      <c r="R281" s="80">
        <v>0</v>
      </c>
      <c r="S281" s="81" t="str">
        <f t="shared" si="177"/>
        <v/>
      </c>
      <c r="T281" s="19" t="str">
        <f t="shared" si="178"/>
        <v/>
      </c>
      <c r="U281" s="76">
        <v>0</v>
      </c>
      <c r="V281" s="77" t="str">
        <f t="shared" si="164"/>
        <v/>
      </c>
      <c r="W281" s="77">
        <v>0</v>
      </c>
      <c r="X281" s="78" t="str">
        <f t="shared" si="179"/>
        <v/>
      </c>
      <c r="Y281" s="17" t="str">
        <f t="shared" si="180"/>
        <v/>
      </c>
      <c r="Z281" s="79">
        <v>0</v>
      </c>
      <c r="AA281" s="80" t="str">
        <f t="shared" si="165"/>
        <v/>
      </c>
      <c r="AB281" s="80">
        <v>0</v>
      </c>
      <c r="AC281" s="81" t="str">
        <f t="shared" si="181"/>
        <v/>
      </c>
      <c r="AD281" s="19" t="str">
        <f t="shared" si="182"/>
        <v/>
      </c>
      <c r="AE281" s="76">
        <v>0</v>
      </c>
      <c r="AF281" s="77" t="str">
        <f t="shared" si="166"/>
        <v/>
      </c>
      <c r="AG281" s="77">
        <v>0</v>
      </c>
      <c r="AH281" s="78" t="str">
        <f t="shared" si="183"/>
        <v/>
      </c>
      <c r="AI281" s="17" t="str">
        <f t="shared" si="184"/>
        <v/>
      </c>
      <c r="AJ281" s="79">
        <v>0</v>
      </c>
      <c r="AK281" s="80" t="str">
        <f t="shared" si="167"/>
        <v/>
      </c>
      <c r="AL281" s="80">
        <v>0</v>
      </c>
      <c r="AM281" s="81" t="str">
        <f t="shared" si="185"/>
        <v/>
      </c>
      <c r="AN281" s="19" t="str">
        <f t="shared" si="186"/>
        <v/>
      </c>
      <c r="AO281" s="76">
        <v>0</v>
      </c>
      <c r="AP281" s="77" t="str">
        <f t="shared" si="168"/>
        <v/>
      </c>
      <c r="AQ281" s="77">
        <v>0</v>
      </c>
      <c r="AR281" s="78" t="str">
        <f t="shared" si="187"/>
        <v/>
      </c>
      <c r="AS281" s="17" t="str">
        <f t="shared" si="188"/>
        <v/>
      </c>
      <c r="AT281" s="79">
        <v>0</v>
      </c>
      <c r="AU281" s="80" t="str">
        <f t="shared" si="169"/>
        <v/>
      </c>
      <c r="AV281" s="80">
        <v>0</v>
      </c>
      <c r="AW281" s="81" t="str">
        <f t="shared" si="189"/>
        <v/>
      </c>
      <c r="AX281" s="19" t="str">
        <f t="shared" si="190"/>
        <v/>
      </c>
      <c r="AY281" s="76">
        <v>0</v>
      </c>
      <c r="AZ281" s="77" t="str">
        <f t="shared" si="170"/>
        <v/>
      </c>
      <c r="BA281" s="77">
        <v>0</v>
      </c>
      <c r="BB281" s="78" t="str">
        <f t="shared" si="191"/>
        <v/>
      </c>
      <c r="BC281" s="17" t="str">
        <f t="shared" si="192"/>
        <v/>
      </c>
      <c r="BD281" s="79">
        <v>0</v>
      </c>
      <c r="BE281" s="80" t="str">
        <f t="shared" si="196"/>
        <v/>
      </c>
      <c r="BF281" s="80">
        <v>0</v>
      </c>
      <c r="BG281" s="81" t="str">
        <f t="shared" si="193"/>
        <v/>
      </c>
      <c r="BH281" s="19" t="str">
        <f t="shared" si="194"/>
        <v/>
      </c>
    </row>
    <row r="282" spans="1:60" s="5" customFormat="1" ht="12.75" customHeight="1" thickBot="1">
      <c r="A282" s="43" t="s">
        <v>308</v>
      </c>
      <c r="B282" s="38" t="s">
        <v>132</v>
      </c>
      <c r="C282" s="9"/>
      <c r="D282" s="50" t="s">
        <v>537</v>
      </c>
      <c r="E282" s="2" t="s">
        <v>309</v>
      </c>
      <c r="F282" s="83">
        <v>65</v>
      </c>
      <c r="G282" s="83">
        <v>59</v>
      </c>
      <c r="H282" s="134">
        <v>47</v>
      </c>
      <c r="I282" s="134">
        <v>0</v>
      </c>
      <c r="J282" s="97">
        <f t="shared" si="195"/>
        <v>47</v>
      </c>
      <c r="K282" s="76">
        <v>0</v>
      </c>
      <c r="L282" s="77" t="str">
        <f t="shared" si="162"/>
        <v/>
      </c>
      <c r="M282" s="77">
        <v>0</v>
      </c>
      <c r="N282" s="78" t="str">
        <f t="shared" si="175"/>
        <v/>
      </c>
      <c r="O282" s="17" t="str">
        <f t="shared" si="176"/>
        <v/>
      </c>
      <c r="P282" s="79">
        <v>0</v>
      </c>
      <c r="Q282" s="80" t="str">
        <f t="shared" si="163"/>
        <v/>
      </c>
      <c r="R282" s="80">
        <v>0</v>
      </c>
      <c r="S282" s="81" t="str">
        <f t="shared" si="177"/>
        <v/>
      </c>
      <c r="T282" s="19" t="str">
        <f t="shared" si="178"/>
        <v/>
      </c>
      <c r="U282" s="76">
        <v>0</v>
      </c>
      <c r="V282" s="77" t="str">
        <f t="shared" si="164"/>
        <v/>
      </c>
      <c r="W282" s="77">
        <v>0</v>
      </c>
      <c r="X282" s="78" t="str">
        <f t="shared" si="179"/>
        <v/>
      </c>
      <c r="Y282" s="17" t="str">
        <f t="shared" si="180"/>
        <v/>
      </c>
      <c r="Z282" s="79">
        <v>0</v>
      </c>
      <c r="AA282" s="80" t="str">
        <f t="shared" si="165"/>
        <v/>
      </c>
      <c r="AB282" s="80">
        <v>0</v>
      </c>
      <c r="AC282" s="81" t="str">
        <f t="shared" si="181"/>
        <v/>
      </c>
      <c r="AD282" s="19" t="str">
        <f t="shared" si="182"/>
        <v/>
      </c>
      <c r="AE282" s="76">
        <v>0</v>
      </c>
      <c r="AF282" s="77" t="str">
        <f t="shared" si="166"/>
        <v/>
      </c>
      <c r="AG282" s="77">
        <v>0</v>
      </c>
      <c r="AH282" s="78" t="str">
        <f t="shared" si="183"/>
        <v/>
      </c>
      <c r="AI282" s="17" t="str">
        <f t="shared" si="184"/>
        <v/>
      </c>
      <c r="AJ282" s="79">
        <v>0</v>
      </c>
      <c r="AK282" s="80" t="str">
        <f t="shared" si="167"/>
        <v/>
      </c>
      <c r="AL282" s="80">
        <v>0</v>
      </c>
      <c r="AM282" s="81" t="str">
        <f t="shared" si="185"/>
        <v/>
      </c>
      <c r="AN282" s="19" t="str">
        <f t="shared" si="186"/>
        <v/>
      </c>
      <c r="AO282" s="76">
        <v>0</v>
      </c>
      <c r="AP282" s="77" t="str">
        <f t="shared" si="168"/>
        <v/>
      </c>
      <c r="AQ282" s="77">
        <v>0</v>
      </c>
      <c r="AR282" s="78" t="str">
        <f t="shared" si="187"/>
        <v/>
      </c>
      <c r="AS282" s="17" t="str">
        <f t="shared" si="188"/>
        <v/>
      </c>
      <c r="AT282" s="79">
        <v>0</v>
      </c>
      <c r="AU282" s="80" t="str">
        <f t="shared" si="169"/>
        <v/>
      </c>
      <c r="AV282" s="80">
        <v>0</v>
      </c>
      <c r="AW282" s="81" t="str">
        <f t="shared" si="189"/>
        <v/>
      </c>
      <c r="AX282" s="19" t="str">
        <f t="shared" si="190"/>
        <v/>
      </c>
      <c r="AY282" s="76">
        <v>0</v>
      </c>
      <c r="AZ282" s="77" t="str">
        <f t="shared" si="170"/>
        <v/>
      </c>
      <c r="BA282" s="77">
        <v>0</v>
      </c>
      <c r="BB282" s="78" t="str">
        <f t="shared" si="191"/>
        <v/>
      </c>
      <c r="BC282" s="17" t="str">
        <f t="shared" si="192"/>
        <v/>
      </c>
      <c r="BD282" s="79">
        <v>0</v>
      </c>
      <c r="BE282" s="80" t="str">
        <f t="shared" si="196"/>
        <v/>
      </c>
      <c r="BF282" s="80">
        <v>0</v>
      </c>
      <c r="BG282" s="81" t="str">
        <f t="shared" si="193"/>
        <v/>
      </c>
      <c r="BH282" s="19" t="str">
        <f t="shared" si="194"/>
        <v/>
      </c>
    </row>
    <row r="283" spans="1:60" ht="12" thickBot="1">
      <c r="P283" s="26"/>
      <c r="Q283" s="26"/>
      <c r="R283" s="26"/>
      <c r="S283" s="26"/>
      <c r="Z283" s="26"/>
      <c r="AA283" s="26"/>
      <c r="AB283" s="26"/>
      <c r="AC283" s="26"/>
      <c r="AJ283" s="26"/>
      <c r="AK283" s="26"/>
      <c r="AL283" s="26"/>
      <c r="AM283" s="26"/>
      <c r="AT283" s="26"/>
      <c r="AU283" s="26"/>
      <c r="AV283" s="26"/>
      <c r="AW283" s="26"/>
    </row>
    <row r="284" spans="1:60" s="32" customFormat="1" ht="12.75" customHeight="1" thickBot="1">
      <c r="A284" s="12" t="s">
        <v>133</v>
      </c>
      <c r="B284" s="23"/>
      <c r="C284" s="23"/>
      <c r="D284" s="48"/>
      <c r="E284" s="11" t="s">
        <v>124</v>
      </c>
      <c r="F284" s="31"/>
      <c r="G284" s="31"/>
      <c r="H284" s="57"/>
      <c r="I284" s="57"/>
      <c r="J284" s="57"/>
      <c r="K284" s="33"/>
      <c r="L284" s="33"/>
      <c r="M284" s="33"/>
      <c r="N284" s="33"/>
      <c r="O284" s="34"/>
      <c r="P284" s="34"/>
      <c r="Q284" s="34"/>
      <c r="R284" s="34"/>
      <c r="S284" s="34"/>
      <c r="T284" s="34"/>
      <c r="U284" s="33"/>
      <c r="V284" s="33"/>
      <c r="W284" s="33"/>
      <c r="X284" s="33"/>
      <c r="Y284" s="34"/>
      <c r="Z284" s="34"/>
      <c r="AA284" s="34"/>
      <c r="AB284" s="34"/>
      <c r="AC284" s="34"/>
      <c r="AD284" s="34"/>
      <c r="AE284" s="33"/>
      <c r="AF284" s="33"/>
      <c r="AG284" s="33"/>
      <c r="AH284" s="33"/>
      <c r="AI284" s="34"/>
      <c r="AJ284" s="34"/>
      <c r="AK284" s="34"/>
      <c r="AL284" s="34"/>
      <c r="AM284" s="34"/>
      <c r="AN284" s="34"/>
      <c r="AO284" s="33"/>
      <c r="AP284" s="33"/>
      <c r="AQ284" s="33"/>
      <c r="AR284" s="33"/>
      <c r="AS284" s="34"/>
      <c r="AT284" s="34"/>
      <c r="AU284" s="34"/>
      <c r="AV284" s="34"/>
      <c r="AW284" s="34"/>
      <c r="AX284" s="34"/>
      <c r="AY284" s="33"/>
      <c r="AZ284" s="33"/>
      <c r="BA284" s="33"/>
      <c r="BB284" s="33"/>
      <c r="BC284" s="34"/>
    </row>
    <row r="285" spans="1:60" s="24" customFormat="1" ht="24.95" customHeight="1" thickBot="1">
      <c r="A285" s="85" t="s">
        <v>0</v>
      </c>
      <c r="B285" s="85" t="s">
        <v>144</v>
      </c>
      <c r="C285" s="85" t="s">
        <v>1</v>
      </c>
      <c r="D285" s="85" t="s">
        <v>177</v>
      </c>
      <c r="E285" s="85" t="s">
        <v>2</v>
      </c>
      <c r="F285" s="85" t="s">
        <v>3</v>
      </c>
      <c r="G285" s="85" t="s">
        <v>4</v>
      </c>
      <c r="H285" s="85" t="s">
        <v>102</v>
      </c>
      <c r="I285" s="85" t="s">
        <v>538</v>
      </c>
      <c r="J285" s="85" t="str">
        <f t="shared" ref="J285" si="197">J7</f>
        <v>Net</v>
      </c>
      <c r="K285" s="85" t="s">
        <v>128</v>
      </c>
      <c r="L285" s="85" t="str">
        <f t="shared" ref="L285:AD285" si="198">L7</f>
        <v>PMAP Less 10%</v>
      </c>
      <c r="M285" s="85" t="s">
        <v>118</v>
      </c>
      <c r="N285" s="85" t="str">
        <f t="shared" si="198"/>
        <v>Promo
Net</v>
      </c>
      <c r="O285" s="85" t="str">
        <f t="shared" si="198"/>
        <v>Margin Less 10%</v>
      </c>
      <c r="P285" s="85" t="s">
        <v>128</v>
      </c>
      <c r="Q285" s="85" t="str">
        <f t="shared" si="198"/>
        <v>PMAP Less 10%</v>
      </c>
      <c r="R285" s="85" t="s">
        <v>118</v>
      </c>
      <c r="S285" s="85" t="str">
        <f t="shared" si="198"/>
        <v>Promo
Net</v>
      </c>
      <c r="T285" s="85" t="str">
        <f t="shared" si="198"/>
        <v>Margin Less 10%</v>
      </c>
      <c r="U285" s="85" t="s">
        <v>128</v>
      </c>
      <c r="V285" s="85" t="str">
        <f t="shared" si="198"/>
        <v>PMAP Less 10%</v>
      </c>
      <c r="W285" s="85" t="s">
        <v>118</v>
      </c>
      <c r="X285" s="85" t="str">
        <f t="shared" si="198"/>
        <v>Promo
Net</v>
      </c>
      <c r="Y285" s="85" t="str">
        <f t="shared" si="198"/>
        <v>Margin Less 10%</v>
      </c>
      <c r="Z285" s="85" t="s">
        <v>128</v>
      </c>
      <c r="AA285" s="85" t="str">
        <f t="shared" si="198"/>
        <v>PMAP Less 10%</v>
      </c>
      <c r="AB285" s="85" t="s">
        <v>118</v>
      </c>
      <c r="AC285" s="85" t="str">
        <f t="shared" si="198"/>
        <v>Promo
Net</v>
      </c>
      <c r="AD285" s="85" t="str">
        <f t="shared" si="198"/>
        <v>Margin Less 10%</v>
      </c>
      <c r="AE285" s="85" t="s">
        <v>128</v>
      </c>
      <c r="AF285" s="85" t="str">
        <f t="shared" ref="AF285:BH285" si="199">AF7</f>
        <v>PMAP Less 10%</v>
      </c>
      <c r="AG285" s="85" t="s">
        <v>118</v>
      </c>
      <c r="AH285" s="85" t="str">
        <f t="shared" si="199"/>
        <v>Promo
Net</v>
      </c>
      <c r="AI285" s="85" t="str">
        <f t="shared" si="199"/>
        <v>Margin Less 10%</v>
      </c>
      <c r="AJ285" s="85" t="s">
        <v>128</v>
      </c>
      <c r="AK285" s="85" t="str">
        <f t="shared" si="199"/>
        <v>PMAP Less 10%</v>
      </c>
      <c r="AL285" s="85" t="s">
        <v>118</v>
      </c>
      <c r="AM285" s="85" t="str">
        <f t="shared" si="199"/>
        <v>Promo
Net</v>
      </c>
      <c r="AN285" s="85" t="str">
        <f t="shared" si="199"/>
        <v>Margin Less 10%</v>
      </c>
      <c r="AO285" s="85" t="s">
        <v>128</v>
      </c>
      <c r="AP285" s="85" t="str">
        <f t="shared" si="199"/>
        <v>PMAP Less 10%</v>
      </c>
      <c r="AQ285" s="85" t="s">
        <v>118</v>
      </c>
      <c r="AR285" s="85" t="str">
        <f t="shared" si="199"/>
        <v>Promo
Net</v>
      </c>
      <c r="AS285" s="85" t="str">
        <f t="shared" si="199"/>
        <v>Margin Less 10%</v>
      </c>
      <c r="AT285" s="85" t="s">
        <v>128</v>
      </c>
      <c r="AU285" s="85" t="str">
        <f t="shared" si="199"/>
        <v>PMAP Less 10%</v>
      </c>
      <c r="AV285" s="85" t="s">
        <v>118</v>
      </c>
      <c r="AW285" s="85" t="str">
        <f t="shared" si="199"/>
        <v>Promo
Net</v>
      </c>
      <c r="AX285" s="85" t="str">
        <f t="shared" si="199"/>
        <v>Margin Less 10%</v>
      </c>
      <c r="AY285" s="85" t="s">
        <v>128</v>
      </c>
      <c r="AZ285" s="85" t="str">
        <f t="shared" si="199"/>
        <v>PMAP Less 10%</v>
      </c>
      <c r="BA285" s="85" t="s">
        <v>118</v>
      </c>
      <c r="BB285" s="85" t="str">
        <f t="shared" si="199"/>
        <v>Promo
Net</v>
      </c>
      <c r="BC285" s="85" t="str">
        <f t="shared" si="199"/>
        <v>Margin Less 10%</v>
      </c>
      <c r="BD285" s="85" t="s">
        <v>128</v>
      </c>
      <c r="BE285" s="85" t="str">
        <f t="shared" si="199"/>
        <v>PMAP Less 10%</v>
      </c>
      <c r="BF285" s="85" t="s">
        <v>118</v>
      </c>
      <c r="BG285" s="85" t="str">
        <f t="shared" si="199"/>
        <v>Promo
Net</v>
      </c>
      <c r="BH285" s="85" t="str">
        <f t="shared" si="199"/>
        <v>Margin Less 10%</v>
      </c>
    </row>
    <row r="286" spans="1:60" s="5" customFormat="1" ht="12.75" customHeight="1" thickBot="1">
      <c r="A286" s="43" t="s">
        <v>125</v>
      </c>
      <c r="B286" s="38" t="s">
        <v>135</v>
      </c>
      <c r="C286" s="9"/>
      <c r="D286" s="50">
        <v>2.08</v>
      </c>
      <c r="E286" s="2" t="s">
        <v>148</v>
      </c>
      <c r="F286" s="83">
        <v>1699.99</v>
      </c>
      <c r="G286" s="83">
        <v>0</v>
      </c>
      <c r="H286" s="134">
        <v>1048</v>
      </c>
      <c r="I286" s="134">
        <v>0</v>
      </c>
      <c r="J286" s="97">
        <f>IFERROR(H286-I286,H286)</f>
        <v>1048</v>
      </c>
      <c r="K286" s="121">
        <v>0</v>
      </c>
      <c r="L286" s="122" t="str">
        <f>IFERROR(IF(K286&gt;1,K286*0.9,""),"")</f>
        <v/>
      </c>
      <c r="M286" s="122">
        <v>0</v>
      </c>
      <c r="N286" s="123" t="str">
        <f>IFERROR(IF(M286&gt;1,($J286-M286),""),"")</f>
        <v/>
      </c>
      <c r="O286" s="124" t="str">
        <f>IFERROR(IF((IFERROR(IF(M286&gt;1,(L286-N286)/L286,""),(($G286*0.9)-N286)/($G286*0.9)))&gt;1%,IFERROR(IF(M286&gt;1,(L286-N286)/L286,""),(($G286*0.9)-N286)/($G286*0.9)),""),"")</f>
        <v/>
      </c>
      <c r="P286" s="129">
        <v>0</v>
      </c>
      <c r="Q286" s="130" t="str">
        <f>IFERROR(IF(P286&gt;1,P286*0.9,""),"")</f>
        <v/>
      </c>
      <c r="R286" s="130">
        <v>0</v>
      </c>
      <c r="S286" s="131" t="str">
        <f>IFERROR(IF(R286&gt;1,($J286-R286),""),"")</f>
        <v/>
      </c>
      <c r="T286" s="132" t="str">
        <f>IFERROR(IF((IFERROR(IF(R286&gt;1,(Q286-S286)/Q286,""),(($G286*0.9)-S286)/($G286*0.9)))&gt;1%,IFERROR(IF(R286&gt;1,(Q286-S286)/Q286,""),(($G286*0.9)-S286)/($G286*0.9)),""),"")</f>
        <v/>
      </c>
      <c r="U286" s="121">
        <v>1221</v>
      </c>
      <c r="V286" s="122">
        <f>IFERROR(IF(U286&gt;1,U286*0.9,""),"")</f>
        <v>1098.9000000000001</v>
      </c>
      <c r="W286" s="122">
        <v>0</v>
      </c>
      <c r="X286" s="123" t="str">
        <f>IFERROR(IF(W286&gt;1,($J286-W286),""),"")</f>
        <v/>
      </c>
      <c r="Y286" s="124" t="str">
        <f>IFERROR(IF((IFERROR(IF(W286&gt;1,(V286-X286)/V286,""),(($G286*0.9)-X286)/($G286*0.9)))&gt;1%,IFERROR(IF(W286&gt;1,(V286-X286)/V286,""),(($G286*0.9)-X286)/($G286*0.9)),""),"")</f>
        <v/>
      </c>
      <c r="Z286" s="129">
        <v>0</v>
      </c>
      <c r="AA286" s="130" t="str">
        <f>IFERROR(IF(Z286&gt;1,Z286*0.9,""),"")</f>
        <v/>
      </c>
      <c r="AB286" s="130">
        <v>0</v>
      </c>
      <c r="AC286" s="131" t="str">
        <f>IFERROR(IF(AB286&gt;1,($J286-AB286),""),"")</f>
        <v/>
      </c>
      <c r="AD286" s="132" t="str">
        <f>IFERROR(IF((IFERROR(IF(AB286&gt;1,(AA286-AC286)/AA286,""),(($G286*0.9)-AC286)/($G286*0.9)))&gt;1%,IFERROR(IF(AB286&gt;1,(AA286-AC286)/AA286,""),(($G286*0.9)-AC286)/($G286*0.9)),""),"")</f>
        <v/>
      </c>
      <c r="AE286" s="121">
        <v>0</v>
      </c>
      <c r="AF286" s="122" t="str">
        <f>IFERROR(IF(AE286&gt;1,AE286*0.9,""),"")</f>
        <v/>
      </c>
      <c r="AG286" s="122">
        <v>0</v>
      </c>
      <c r="AH286" s="123" t="str">
        <f>IFERROR(IF(AG286&gt;1,($J286-AG286),""),"")</f>
        <v/>
      </c>
      <c r="AI286" s="124" t="str">
        <f>IFERROR(IF((IFERROR(IF(AG286&gt;1,(AF286-AH286)/AF286,""),(($G286*0.9)-AH286)/($G286*0.9)))&gt;1%,IFERROR(IF(AG286&gt;1,(AF286-AH286)/AF286,""),(($G286*0.9)-AH286)/($G286*0.9)),""),"")</f>
        <v/>
      </c>
      <c r="AJ286" s="129">
        <v>1221</v>
      </c>
      <c r="AK286" s="130">
        <f>IFERROR(IF(AJ286&gt;1,AJ286*0.9,""),"")</f>
        <v>1098.9000000000001</v>
      </c>
      <c r="AL286" s="130">
        <v>0</v>
      </c>
      <c r="AM286" s="131" t="str">
        <f>IFERROR(IF(AL286&gt;1,($J286-AL286),""),"")</f>
        <v/>
      </c>
      <c r="AN286" s="132" t="str">
        <f>IFERROR(IF((IFERROR(IF(AL286&gt;1,(AK286-AM286)/AK286,""),(($G286*0.9)-AM286)/($G286*0.9)))&gt;1%,IFERROR(IF(AL286&gt;1,(AK286-AM286)/AK286,""),(($G286*0.9)-AM286)/($G286*0.9)),""),"")</f>
        <v/>
      </c>
      <c r="AO286" s="121">
        <v>0</v>
      </c>
      <c r="AP286" s="122" t="str">
        <f>IFERROR(IF(AO286&gt;1,AO286*0.9,""),"")</f>
        <v/>
      </c>
      <c r="AQ286" s="122">
        <v>0</v>
      </c>
      <c r="AR286" s="123" t="str">
        <f>IFERROR(IF(AQ286&gt;1,($J286-AQ286),""),"")</f>
        <v/>
      </c>
      <c r="AS286" s="124" t="str">
        <f>IFERROR(IF((IFERROR(IF(AQ286&gt;1,(AP286-AR286)/AP286,""),(($G286*0.9)-AR286)/($G286*0.9)))&gt;1%,IFERROR(IF(AQ286&gt;1,(AP286-AR286)/AP286,""),(($G286*0.9)-AR286)/($G286*0.9)),""),"")</f>
        <v/>
      </c>
      <c r="AT286" s="129">
        <v>1110</v>
      </c>
      <c r="AU286" s="130">
        <f>IFERROR(IF(AT286&gt;1,AT286*0.9,""),"")</f>
        <v>999</v>
      </c>
      <c r="AV286" s="130">
        <v>0</v>
      </c>
      <c r="AW286" s="131" t="str">
        <f>IFERROR(IF(AV286&gt;1,($J286-AV286),""),"")</f>
        <v/>
      </c>
      <c r="AX286" s="132" t="str">
        <f>IFERROR(IF((IFERROR(IF(AV286&gt;1,(AU286-AW286)/AU286,""),(($G286*0.9)-AW286)/($G286*0.9)))&gt;1%,IFERROR(IF(AV286&gt;1,(AU286-AW286)/AU286,""),(($G286*0.9)-AW286)/($G286*0.9)),""),"")</f>
        <v/>
      </c>
      <c r="AY286" s="121">
        <v>0</v>
      </c>
      <c r="AZ286" s="122" t="str">
        <f>IFERROR(IF(AY286&gt;1,AY286*0.9,""),"")</f>
        <v/>
      </c>
      <c r="BA286" s="122">
        <v>0</v>
      </c>
      <c r="BB286" s="123" t="str">
        <f>IFERROR(IF(BA286&gt;1,($J286-BA286),""),"")</f>
        <v/>
      </c>
      <c r="BC286" s="124" t="str">
        <f>IFERROR(IF((IFERROR(IF(BA286&gt;1,(AZ286-BB286)/AZ286,""),(($G286*0.9)-BB286)/($G286*0.9)))&gt;1%,IFERROR(IF(BA286&gt;1,(AZ286-BB286)/AZ286,""),(($G286*0.9)-BB286)/($G286*0.9)),""),"")</f>
        <v/>
      </c>
      <c r="BD286" s="129">
        <v>0</v>
      </c>
      <c r="BE286" s="130" t="str">
        <f>IFERROR(IF(BD286&gt;1,BD286*0.9,""),"")</f>
        <v/>
      </c>
      <c r="BF286" s="130">
        <v>0</v>
      </c>
      <c r="BG286" s="131" t="str">
        <f>IFERROR(IF(BF286&gt;1,($J286-BF286),""),"")</f>
        <v/>
      </c>
      <c r="BH286" s="132" t="str">
        <f>IFERROR(IF((IFERROR(IF(BF286&gt;1,(BE286-BG286)/BE286,""),(($G286*0.9)-BG286)/($G286*0.9)))&gt;1%,IFERROR(IF(BF286&gt;1,(BE286-BG286)/BE286,""),(($G286*0.9)-BG286)/($G286*0.9)),""),"")</f>
        <v/>
      </c>
    </row>
  </sheetData>
  <sortState ref="A71:H84">
    <sortCondition ref="A7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H41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X39" sqref="X39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5" width="9.42578125" style="99" customWidth="1"/>
    <col min="56" max="16384" width="9.140625" style="28"/>
  </cols>
  <sheetData>
    <row r="2" spans="1:60" ht="12">
      <c r="F2" s="207">
        <v>43931</v>
      </c>
      <c r="G2" s="207"/>
      <c r="H2" s="90"/>
      <c r="I2" s="90"/>
    </row>
    <row r="3" spans="1:6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60" ht="15" customHeight="1" thickBot="1">
      <c r="A4" s="47"/>
      <c r="K4" s="58" t="s">
        <v>370</v>
      </c>
      <c r="L4" s="100"/>
      <c r="M4" s="100"/>
      <c r="N4" s="100"/>
      <c r="O4" s="101"/>
      <c r="P4" s="65" t="s">
        <v>525</v>
      </c>
      <c r="Q4" s="102"/>
      <c r="R4" s="102"/>
      <c r="S4" s="102"/>
      <c r="T4" s="102"/>
      <c r="U4" s="58" t="s">
        <v>384</v>
      </c>
      <c r="V4" s="100"/>
      <c r="W4" s="100"/>
      <c r="X4" s="100"/>
      <c r="Y4" s="101"/>
      <c r="Z4" s="65" t="s">
        <v>392</v>
      </c>
      <c r="AA4" s="102"/>
      <c r="AB4" s="102"/>
      <c r="AC4" s="102"/>
      <c r="AD4" s="102"/>
      <c r="AE4" s="58" t="s">
        <v>393</v>
      </c>
      <c r="AF4" s="100"/>
      <c r="AG4" s="100"/>
      <c r="AH4" s="100"/>
      <c r="AI4" s="101"/>
      <c r="AJ4" s="65" t="s">
        <v>394</v>
      </c>
      <c r="AK4" s="102"/>
      <c r="AL4" s="102"/>
      <c r="AM4" s="102"/>
      <c r="AN4" s="102"/>
      <c r="AO4" s="58" t="s">
        <v>528</v>
      </c>
      <c r="AP4" s="100"/>
      <c r="AQ4" s="100"/>
      <c r="AR4" s="100"/>
      <c r="AS4" s="101"/>
      <c r="AT4" s="65" t="s">
        <v>529</v>
      </c>
      <c r="AU4" s="102"/>
      <c r="AV4" s="102"/>
      <c r="AW4" s="102"/>
      <c r="AX4" s="102"/>
      <c r="AY4" s="58" t="s">
        <v>536</v>
      </c>
      <c r="AZ4" s="100"/>
      <c r="BA4" s="100"/>
      <c r="BB4" s="100"/>
      <c r="BC4" s="101"/>
      <c r="BD4" s="65" t="s">
        <v>539</v>
      </c>
      <c r="BE4" s="102"/>
      <c r="BF4" s="102"/>
      <c r="BG4" s="102"/>
      <c r="BH4" s="102"/>
    </row>
    <row r="5" spans="1:60" s="30" customFormat="1" ht="15" customHeight="1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119</v>
      </c>
      <c r="L5" s="103">
        <v>43923</v>
      </c>
      <c r="M5" s="103"/>
      <c r="N5" s="103"/>
      <c r="O5" s="104"/>
      <c r="P5" s="105" t="s">
        <v>119</v>
      </c>
      <c r="Q5" s="105">
        <v>43937</v>
      </c>
      <c r="R5" s="105"/>
      <c r="S5" s="105"/>
      <c r="T5" s="105"/>
      <c r="U5" s="103" t="s">
        <v>119</v>
      </c>
      <c r="V5" s="103">
        <v>43937</v>
      </c>
      <c r="W5" s="103"/>
      <c r="X5" s="103"/>
      <c r="Y5" s="104"/>
      <c r="Z5" s="105" t="s">
        <v>119</v>
      </c>
      <c r="AA5" s="105">
        <v>43951</v>
      </c>
      <c r="AB5" s="105"/>
      <c r="AC5" s="105"/>
      <c r="AD5" s="105"/>
      <c r="AE5" s="103" t="s">
        <v>119</v>
      </c>
      <c r="AF5" s="103">
        <v>43958</v>
      </c>
      <c r="AG5" s="103"/>
      <c r="AH5" s="103"/>
      <c r="AI5" s="104"/>
      <c r="AJ5" s="105" t="s">
        <v>119</v>
      </c>
      <c r="AK5" s="105">
        <v>43965</v>
      </c>
      <c r="AL5" s="105"/>
      <c r="AM5" s="105"/>
      <c r="AN5" s="105"/>
      <c r="AO5" s="103" t="s">
        <v>119</v>
      </c>
      <c r="AP5" s="103">
        <v>43986</v>
      </c>
      <c r="AQ5" s="103"/>
      <c r="AR5" s="103"/>
      <c r="AS5" s="104"/>
      <c r="AT5" s="105" t="s">
        <v>119</v>
      </c>
      <c r="AU5" s="105">
        <v>43999</v>
      </c>
      <c r="AV5" s="105"/>
      <c r="AW5" s="105"/>
      <c r="AX5" s="105"/>
      <c r="AY5" s="103" t="s">
        <v>119</v>
      </c>
      <c r="AZ5" s="103">
        <v>44021</v>
      </c>
      <c r="BA5" s="103"/>
      <c r="BB5" s="103"/>
      <c r="BC5" s="104"/>
      <c r="BD5" s="105" t="s">
        <v>119</v>
      </c>
      <c r="BE5" s="105">
        <v>44035</v>
      </c>
      <c r="BF5" s="105"/>
      <c r="BG5" s="105"/>
      <c r="BH5" s="105"/>
    </row>
    <row r="6" spans="1:60" s="32" customFormat="1" ht="1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120</v>
      </c>
      <c r="L6" s="103">
        <v>43936</v>
      </c>
      <c r="M6" s="103"/>
      <c r="N6" s="103"/>
      <c r="O6" s="104"/>
      <c r="P6" s="105" t="s">
        <v>120</v>
      </c>
      <c r="Q6" s="105">
        <v>43950</v>
      </c>
      <c r="R6" s="105"/>
      <c r="S6" s="105"/>
      <c r="T6" s="105"/>
      <c r="U6" s="103" t="s">
        <v>120</v>
      </c>
      <c r="V6" s="103">
        <v>43957</v>
      </c>
      <c r="W6" s="103"/>
      <c r="X6" s="103"/>
      <c r="Y6" s="104"/>
      <c r="Z6" s="105" t="s">
        <v>120</v>
      </c>
      <c r="AA6" s="105">
        <v>43964</v>
      </c>
      <c r="AB6" s="105"/>
      <c r="AC6" s="105"/>
      <c r="AD6" s="105"/>
      <c r="AE6" s="103" t="s">
        <v>120</v>
      </c>
      <c r="AF6" s="103">
        <v>43964</v>
      </c>
      <c r="AG6" s="103"/>
      <c r="AH6" s="103"/>
      <c r="AI6" s="104"/>
      <c r="AJ6" s="105" t="s">
        <v>120</v>
      </c>
      <c r="AK6" s="105">
        <v>43985</v>
      </c>
      <c r="AL6" s="105"/>
      <c r="AM6" s="105"/>
      <c r="AN6" s="105"/>
      <c r="AO6" s="103" t="s">
        <v>120</v>
      </c>
      <c r="AP6" s="103">
        <v>43998</v>
      </c>
      <c r="AQ6" s="103"/>
      <c r="AR6" s="103"/>
      <c r="AS6" s="104"/>
      <c r="AT6" s="105" t="s">
        <v>120</v>
      </c>
      <c r="AU6" s="105">
        <v>44020</v>
      </c>
      <c r="AV6" s="105"/>
      <c r="AW6" s="105"/>
      <c r="AX6" s="105"/>
      <c r="AY6" s="103" t="s">
        <v>120</v>
      </c>
      <c r="AZ6" s="103">
        <v>44034</v>
      </c>
      <c r="BA6" s="103"/>
      <c r="BB6" s="103"/>
      <c r="BC6" s="104"/>
      <c r="BD6" s="105" t="s">
        <v>120</v>
      </c>
      <c r="BE6" s="105">
        <v>44055</v>
      </c>
      <c r="BF6" s="105"/>
      <c r="BG6" s="105"/>
      <c r="BH6" s="105"/>
    </row>
    <row r="7" spans="1:60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13" t="s">
        <v>102</v>
      </c>
      <c r="I7" s="85" t="s">
        <v>538</v>
      </c>
      <c r="J7" s="85" t="s">
        <v>316</v>
      </c>
      <c r="K7" s="160" t="s">
        <v>128</v>
      </c>
      <c r="L7" s="85" t="s">
        <v>126</v>
      </c>
      <c r="M7" s="85" t="s">
        <v>118</v>
      </c>
      <c r="N7" s="85" t="s">
        <v>127</v>
      </c>
      <c r="O7" s="161" t="s">
        <v>129</v>
      </c>
      <c r="P7" s="160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160" t="s">
        <v>128</v>
      </c>
      <c r="V7" s="85" t="s">
        <v>126</v>
      </c>
      <c r="W7" s="85" t="s">
        <v>118</v>
      </c>
      <c r="X7" s="85" t="s">
        <v>127</v>
      </c>
      <c r="Y7" s="161" t="s">
        <v>129</v>
      </c>
      <c r="Z7" s="160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160" t="s">
        <v>128</v>
      </c>
      <c r="AF7" s="85" t="s">
        <v>126</v>
      </c>
      <c r="AG7" s="85" t="s">
        <v>118</v>
      </c>
      <c r="AH7" s="85" t="s">
        <v>127</v>
      </c>
      <c r="AI7" s="161" t="s">
        <v>129</v>
      </c>
      <c r="AJ7" s="160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160" t="s">
        <v>128</v>
      </c>
      <c r="AP7" s="85" t="s">
        <v>126</v>
      </c>
      <c r="AQ7" s="85" t="s">
        <v>118</v>
      </c>
      <c r="AR7" s="85" t="s">
        <v>127</v>
      </c>
      <c r="AS7" s="161" t="s">
        <v>129</v>
      </c>
      <c r="AT7" s="160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160" t="s">
        <v>128</v>
      </c>
      <c r="AZ7" s="85" t="s">
        <v>126</v>
      </c>
      <c r="BA7" s="85" t="s">
        <v>118</v>
      </c>
      <c r="BB7" s="85" t="s">
        <v>127</v>
      </c>
      <c r="BC7" s="161" t="s">
        <v>129</v>
      </c>
      <c r="BD7" s="160" t="s">
        <v>128</v>
      </c>
      <c r="BE7" s="85" t="s">
        <v>126</v>
      </c>
      <c r="BF7" s="85" t="s">
        <v>118</v>
      </c>
      <c r="BG7" s="85" t="s">
        <v>127</v>
      </c>
      <c r="BH7" s="85" t="s">
        <v>129</v>
      </c>
    </row>
    <row r="8" spans="1:60" s="5" customFormat="1" ht="12.75" customHeight="1">
      <c r="A8" s="42" t="s">
        <v>103</v>
      </c>
      <c r="B8" s="39" t="s">
        <v>143</v>
      </c>
      <c r="C8" s="197" t="s">
        <v>5</v>
      </c>
      <c r="D8" s="49">
        <v>3.57</v>
      </c>
      <c r="E8" s="40" t="s">
        <v>500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86">
        <v>0</v>
      </c>
      <c r="L8" s="187" t="str">
        <f t="shared" ref="L8:L24" si="0">IFERROR(IF(K8&gt;1,K8*0.9,""),"")</f>
        <v/>
      </c>
      <c r="M8" s="187">
        <v>0</v>
      </c>
      <c r="N8" s="188" t="str">
        <f t="shared" ref="N8:N40" si="1">IFERROR(IF(M8&gt;1,($J8-M8),""),"")</f>
        <v/>
      </c>
      <c r="O8" s="189" t="str">
        <f t="shared" ref="O8:O24" si="2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24" si="3">IFERROR(IF(P8&gt;1,P8*0.9,""),"")</f>
        <v/>
      </c>
      <c r="R8" s="192">
        <v>0</v>
      </c>
      <c r="S8" s="193" t="str">
        <f t="shared" ref="S8:S40" si="4">IFERROR(IF(R8&gt;1,($J8-R8),""),"")</f>
        <v/>
      </c>
      <c r="T8" s="194" t="str">
        <f t="shared" ref="T8:T24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24" si="6">IFERROR(IF(U8&gt;1,U8*0.9,""),"")</f>
        <v/>
      </c>
      <c r="W8" s="187">
        <v>0</v>
      </c>
      <c r="X8" s="188" t="str">
        <f t="shared" ref="X8:X40" si="7">IFERROR(IF(W8&gt;1,($J8-W8),""),"")</f>
        <v/>
      </c>
      <c r="Y8" s="189" t="str">
        <f t="shared" ref="Y8:Y24" si="8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24" si="9">IFERROR(IF(Z8&gt;1,Z8*0.9,""),"")</f>
        <v/>
      </c>
      <c r="AB8" s="192">
        <v>0</v>
      </c>
      <c r="AC8" s="193" t="str">
        <f t="shared" ref="AC8:AC40" si="10">IFERROR(IF(AB8&gt;1,($J8-AB8),""),"")</f>
        <v/>
      </c>
      <c r="AD8" s="194" t="str">
        <f t="shared" ref="AD8:AD24" si="1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24" si="12">IFERROR(IF(AE8&gt;1,AE8*0.9,""),"")</f>
        <v/>
      </c>
      <c r="AG8" s="187">
        <v>0</v>
      </c>
      <c r="AH8" s="188" t="str">
        <f t="shared" ref="AH8:AH40" si="13">IFERROR(IF(AG8&gt;1,($J8-AG8),""),"")</f>
        <v/>
      </c>
      <c r="AI8" s="189" t="str">
        <f t="shared" ref="AI8:AI24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24" si="15">IFERROR(IF(AJ8&gt;1,AJ8*0.9,""),"")</f>
        <v/>
      </c>
      <c r="AL8" s="192">
        <v>0</v>
      </c>
      <c r="AM8" s="193" t="str">
        <f t="shared" ref="AM8:AM40" si="16">IFERROR(IF(AL8&gt;1,($J8-AL8),""),"")</f>
        <v/>
      </c>
      <c r="AN8" s="194" t="str">
        <f t="shared" ref="AN8:AN24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24" si="18">IFERROR(IF(AO8&gt;1,AO8*0.9,""),"")</f>
        <v/>
      </c>
      <c r="AQ8" s="187">
        <v>0</v>
      </c>
      <c r="AR8" s="188" t="str">
        <f t="shared" ref="AR8:AR40" si="19">IFERROR(IF(AQ8&gt;1,($J8-AQ8),""),"")</f>
        <v/>
      </c>
      <c r="AS8" s="189" t="str">
        <f t="shared" ref="AS8:AS24" si="20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24" si="21">IFERROR(IF(AT8&gt;1,AT8*0.9,""),"")</f>
        <v/>
      </c>
      <c r="AV8" s="192">
        <v>0</v>
      </c>
      <c r="AW8" s="193" t="str">
        <f t="shared" ref="AW8:AW40" si="22">IFERROR(IF(AV8&gt;1,($J8-AV8),""),"")</f>
        <v/>
      </c>
      <c r="AX8" s="194" t="str">
        <f t="shared" ref="AX8:AX24" si="2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24" si="24">IFERROR(IF(AY8&gt;1,AY8*0.9,""),"")</f>
        <v/>
      </c>
      <c r="BA8" s="187">
        <v>0</v>
      </c>
      <c r="BB8" s="188" t="str">
        <f t="shared" ref="BB8:BB40" si="25">IFERROR(IF(BA8&gt;1,($J8-BA8),""),"")</f>
        <v/>
      </c>
      <c r="BC8" s="189" t="str">
        <f t="shared" ref="BC8:BC24" si="26">IFERROR(IF((IFERROR(IF(BA8&gt;1,(AZ8-BB8)/AZ8,""),(($G8*0.9)-BB8)/($G8*0.9)))&gt;1%,IFERROR(IF(BA8&gt;1,(AZ8-BB8)/AZ8,""),(($G8*0.9)-BB8)/($G8*0.9)),""),"")</f>
        <v/>
      </c>
      <c r="BD8" s="191">
        <v>0</v>
      </c>
      <c r="BE8" s="192" t="str">
        <f t="shared" ref="BE8:BE18" si="27">IFERROR(IF(BD8&gt;1,BD8*0.9,""),"")</f>
        <v/>
      </c>
      <c r="BF8" s="192">
        <v>0</v>
      </c>
      <c r="BG8" s="193" t="str">
        <f t="shared" ref="BG8:BG40" si="28">IFERROR(IF(BF8&gt;1,($J8-BF8),""),"")</f>
        <v/>
      </c>
      <c r="BH8" s="194" t="str">
        <f t="shared" ref="BH8:BH18" si="29">IFERROR(IF((IFERROR(IF(BF8&gt;1,(BE8-BG8)/BE8,""),(($G8*0.9)-BG8)/($G8*0.9)))&gt;1%,IFERROR(IF(BF8&gt;1,(BE8-BG8)/BE8,""),(($G8*0.9)-BG8)/($G8*0.9)),""),"")</f>
        <v/>
      </c>
    </row>
    <row r="9" spans="1:60" s="5" customFormat="1" ht="12.75" customHeight="1">
      <c r="A9" s="42" t="s">
        <v>104</v>
      </c>
      <c r="B9" s="39" t="s">
        <v>143</v>
      </c>
      <c r="C9" s="197" t="s">
        <v>5</v>
      </c>
      <c r="D9" s="49">
        <v>3.57</v>
      </c>
      <c r="E9" s="40" t="s">
        <v>501</v>
      </c>
      <c r="F9" s="82">
        <v>4729</v>
      </c>
      <c r="G9" s="82">
        <v>0</v>
      </c>
      <c r="H9" s="94">
        <v>3029</v>
      </c>
      <c r="I9" s="94">
        <v>0</v>
      </c>
      <c r="J9" s="95">
        <f t="shared" ref="J9:J12" si="30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</row>
    <row r="10" spans="1:60" s="5" customFormat="1" ht="12.75" customHeight="1">
      <c r="A10" s="42" t="s">
        <v>134</v>
      </c>
      <c r="B10" s="39" t="s">
        <v>143</v>
      </c>
      <c r="C10" s="201" t="s">
        <v>516</v>
      </c>
      <c r="D10" s="49">
        <v>3.57</v>
      </c>
      <c r="E10" s="40" t="s">
        <v>501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30"/>
        <v>2888</v>
      </c>
      <c r="K10" s="69">
        <v>0</v>
      </c>
      <c r="L10" s="70" t="str">
        <f t="shared" si="0"/>
        <v/>
      </c>
      <c r="M10" s="70">
        <v>0</v>
      </c>
      <c r="N10" s="71" t="str">
        <f t="shared" si="1"/>
        <v/>
      </c>
      <c r="O10" s="16" t="str">
        <f t="shared" si="2"/>
        <v/>
      </c>
      <c r="P10" s="72">
        <v>0</v>
      </c>
      <c r="Q10" s="73" t="str">
        <f t="shared" si="3"/>
        <v/>
      </c>
      <c r="R10" s="73">
        <v>0</v>
      </c>
      <c r="S10" s="74" t="str">
        <f t="shared" si="4"/>
        <v/>
      </c>
      <c r="T10" s="18" t="str">
        <f t="shared" si="5"/>
        <v/>
      </c>
      <c r="U10" s="69">
        <v>3332</v>
      </c>
      <c r="V10" s="70">
        <f t="shared" si="6"/>
        <v>2998.8</v>
      </c>
      <c r="W10" s="70">
        <v>534</v>
      </c>
      <c r="X10" s="71">
        <f t="shared" si="7"/>
        <v>2354</v>
      </c>
      <c r="Y10" s="16">
        <f t="shared" si="8"/>
        <v>0.21501934106976128</v>
      </c>
      <c r="Z10" s="72">
        <v>0</v>
      </c>
      <c r="AA10" s="73" t="str">
        <f t="shared" si="9"/>
        <v/>
      </c>
      <c r="AB10" s="73">
        <v>0</v>
      </c>
      <c r="AC10" s="74" t="str">
        <f t="shared" si="10"/>
        <v/>
      </c>
      <c r="AD10" s="18" t="str">
        <f t="shared" si="11"/>
        <v/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0</v>
      </c>
      <c r="AK10" s="73" t="str">
        <f t="shared" si="15"/>
        <v/>
      </c>
      <c r="AL10" s="73">
        <v>0</v>
      </c>
      <c r="AM10" s="74" t="str">
        <f t="shared" si="16"/>
        <v/>
      </c>
      <c r="AN10" s="18" t="str">
        <f t="shared" si="17"/>
        <v/>
      </c>
      <c r="AO10" s="69">
        <v>0</v>
      </c>
      <c r="AP10" s="70" t="str">
        <f t="shared" si="18"/>
        <v/>
      </c>
      <c r="AQ10" s="70">
        <v>0</v>
      </c>
      <c r="AR10" s="71" t="str">
        <f t="shared" si="19"/>
        <v/>
      </c>
      <c r="AS10" s="16" t="str">
        <f t="shared" si="20"/>
        <v/>
      </c>
      <c r="AT10" s="72">
        <v>0</v>
      </c>
      <c r="AU10" s="73" t="str">
        <f t="shared" si="21"/>
        <v/>
      </c>
      <c r="AV10" s="73">
        <v>0</v>
      </c>
      <c r="AW10" s="74" t="str">
        <f t="shared" si="22"/>
        <v/>
      </c>
      <c r="AX10" s="18" t="str">
        <f t="shared" si="23"/>
        <v/>
      </c>
      <c r="AY10" s="69">
        <v>0</v>
      </c>
      <c r="AZ10" s="70" t="str">
        <f t="shared" si="24"/>
        <v/>
      </c>
      <c r="BA10" s="70">
        <v>0</v>
      </c>
      <c r="BB10" s="71" t="str">
        <f t="shared" si="25"/>
        <v/>
      </c>
      <c r="BC10" s="16" t="str">
        <f t="shared" si="26"/>
        <v/>
      </c>
      <c r="BD10" s="72">
        <v>0</v>
      </c>
      <c r="BE10" s="73" t="str">
        <f t="shared" si="27"/>
        <v/>
      </c>
      <c r="BF10" s="73">
        <v>0</v>
      </c>
      <c r="BG10" s="74" t="str">
        <f t="shared" si="28"/>
        <v/>
      </c>
      <c r="BH10" s="18" t="str">
        <f t="shared" si="29"/>
        <v/>
      </c>
    </row>
    <row r="11" spans="1:60" s="5" customFormat="1" ht="12.75" customHeight="1" thickBot="1">
      <c r="A11" s="150" t="s">
        <v>389</v>
      </c>
      <c r="B11" s="38" t="s">
        <v>143</v>
      </c>
      <c r="C11" s="112" t="s">
        <v>371</v>
      </c>
      <c r="D11" s="50" t="s">
        <v>537</v>
      </c>
      <c r="E11" s="115" t="s">
        <v>501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30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0</v>
      </c>
      <c r="Q11" s="80" t="str">
        <f t="shared" si="3"/>
        <v/>
      </c>
      <c r="R11" s="80">
        <v>0</v>
      </c>
      <c r="S11" s="81" t="str">
        <f t="shared" si="4"/>
        <v/>
      </c>
      <c r="T11" s="19" t="str">
        <f t="shared" si="5"/>
        <v/>
      </c>
      <c r="U11" s="76">
        <v>0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0</v>
      </c>
      <c r="AA11" s="80" t="str">
        <f t="shared" si="9"/>
        <v/>
      </c>
      <c r="AB11" s="80">
        <v>0</v>
      </c>
      <c r="AC11" s="81" t="str">
        <f t="shared" si="10"/>
        <v/>
      </c>
      <c r="AD11" s="19" t="str">
        <f t="shared" si="11"/>
        <v/>
      </c>
      <c r="AE11" s="76">
        <v>0</v>
      </c>
      <c r="AF11" s="77" t="str">
        <f t="shared" si="12"/>
        <v/>
      </c>
      <c r="AG11" s="77">
        <v>0</v>
      </c>
      <c r="AH11" s="78" t="str">
        <f t="shared" si="13"/>
        <v/>
      </c>
      <c r="AI11" s="17" t="str">
        <f t="shared" si="14"/>
        <v/>
      </c>
      <c r="AJ11" s="79" t="s">
        <v>136</v>
      </c>
      <c r="AK11" s="80" t="str">
        <f t="shared" si="15"/>
        <v/>
      </c>
      <c r="AL11" s="80">
        <v>0</v>
      </c>
      <c r="AM11" s="81" t="str">
        <f t="shared" si="16"/>
        <v/>
      </c>
      <c r="AN11" s="19" t="str">
        <f t="shared" si="17"/>
        <v/>
      </c>
      <c r="AO11" s="76">
        <v>0</v>
      </c>
      <c r="AP11" s="77" t="str">
        <f t="shared" si="18"/>
        <v/>
      </c>
      <c r="AQ11" s="77">
        <v>0</v>
      </c>
      <c r="AR11" s="78" t="str">
        <f t="shared" si="19"/>
        <v/>
      </c>
      <c r="AS11" s="17" t="str">
        <f t="shared" si="20"/>
        <v/>
      </c>
      <c r="AT11" s="79">
        <v>3666</v>
      </c>
      <c r="AU11" s="80">
        <f t="shared" si="21"/>
        <v>3299.4</v>
      </c>
      <c r="AV11" s="80">
        <v>531</v>
      </c>
      <c r="AW11" s="81">
        <f t="shared" si="22"/>
        <v>2538</v>
      </c>
      <c r="AX11" s="19">
        <f t="shared" si="23"/>
        <v>0.23076923076923078</v>
      </c>
      <c r="AY11" s="76">
        <v>0</v>
      </c>
      <c r="AZ11" s="77" t="str">
        <f t="shared" si="24"/>
        <v/>
      </c>
      <c r="BA11" s="77">
        <v>0</v>
      </c>
      <c r="BB11" s="78" t="str">
        <f t="shared" si="25"/>
        <v/>
      </c>
      <c r="BC11" s="17" t="str">
        <f t="shared" si="26"/>
        <v/>
      </c>
      <c r="BD11" s="79">
        <v>0</v>
      </c>
      <c r="BE11" s="80" t="str">
        <f t="shared" si="27"/>
        <v/>
      </c>
      <c r="BF11" s="80">
        <v>0</v>
      </c>
      <c r="BG11" s="81" t="str">
        <f t="shared" si="28"/>
        <v/>
      </c>
      <c r="BH11" s="19" t="str">
        <f t="shared" si="29"/>
        <v/>
      </c>
    </row>
    <row r="12" spans="1:60" s="5" customFormat="1" ht="12.75" customHeight="1" thickBot="1">
      <c r="A12" s="143" t="s">
        <v>105</v>
      </c>
      <c r="B12" s="144" t="s">
        <v>143</v>
      </c>
      <c r="C12" s="145"/>
      <c r="D12" s="146">
        <v>3.33</v>
      </c>
      <c r="E12" s="147" t="s">
        <v>502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30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  <c r="AT12" s="129">
        <v>0</v>
      </c>
      <c r="AU12" s="130" t="str">
        <f t="shared" si="21"/>
        <v/>
      </c>
      <c r="AV12" s="130">
        <v>0</v>
      </c>
      <c r="AW12" s="131" t="str">
        <f t="shared" si="22"/>
        <v/>
      </c>
      <c r="AX12" s="132" t="str">
        <f t="shared" si="23"/>
        <v/>
      </c>
      <c r="AY12" s="121">
        <v>0</v>
      </c>
      <c r="AZ12" s="122" t="str">
        <f t="shared" si="24"/>
        <v/>
      </c>
      <c r="BA12" s="122">
        <v>0</v>
      </c>
      <c r="BB12" s="123" t="str">
        <f t="shared" si="25"/>
        <v/>
      </c>
      <c r="BC12" s="124" t="str">
        <f t="shared" si="26"/>
        <v/>
      </c>
      <c r="BD12" s="129">
        <v>0</v>
      </c>
      <c r="BE12" s="130" t="str">
        <f t="shared" si="27"/>
        <v/>
      </c>
      <c r="BF12" s="130">
        <v>0</v>
      </c>
      <c r="BG12" s="131" t="str">
        <f t="shared" si="28"/>
        <v/>
      </c>
      <c r="BH12" s="132" t="str">
        <f t="shared" si="29"/>
        <v/>
      </c>
    </row>
    <row r="13" spans="1:60" s="5" customFormat="1" ht="12.75" customHeight="1">
      <c r="A13" s="44" t="s">
        <v>185</v>
      </c>
      <c r="B13" s="36" t="s">
        <v>145</v>
      </c>
      <c r="C13" s="202" t="s">
        <v>385</v>
      </c>
      <c r="D13" s="51">
        <v>0.71</v>
      </c>
      <c r="E13" s="7" t="s">
        <v>503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31">IFERROR(H13-I13,H13)</f>
        <v>896</v>
      </c>
      <c r="K13" s="186">
        <v>0</v>
      </c>
      <c r="L13" s="187" t="str">
        <f t="shared" si="0"/>
        <v/>
      </c>
      <c r="M13" s="187">
        <v>0</v>
      </c>
      <c r="N13" s="188" t="str">
        <f t="shared" si="1"/>
        <v/>
      </c>
      <c r="O13" s="189" t="str">
        <f t="shared" si="2"/>
        <v/>
      </c>
      <c r="P13" s="191">
        <v>0</v>
      </c>
      <c r="Q13" s="192" t="str">
        <f t="shared" si="3"/>
        <v/>
      </c>
      <c r="R13" s="192">
        <v>0</v>
      </c>
      <c r="S13" s="193" t="str">
        <f t="shared" si="4"/>
        <v/>
      </c>
      <c r="T13" s="194" t="str">
        <f t="shared" si="5"/>
        <v/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0</v>
      </c>
      <c r="AA13" s="192" t="str">
        <f t="shared" si="9"/>
        <v/>
      </c>
      <c r="AB13" s="192">
        <v>0</v>
      </c>
      <c r="AC13" s="193" t="str">
        <f t="shared" si="10"/>
        <v/>
      </c>
      <c r="AD13" s="194" t="str">
        <f t="shared" si="11"/>
        <v/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0</v>
      </c>
      <c r="AP13" s="187" t="str">
        <f t="shared" si="18"/>
        <v/>
      </c>
      <c r="AQ13" s="187">
        <v>0</v>
      </c>
      <c r="AR13" s="188" t="str">
        <f t="shared" si="19"/>
        <v/>
      </c>
      <c r="AS13" s="189" t="str">
        <f t="shared" si="20"/>
        <v/>
      </c>
      <c r="AT13" s="191">
        <v>0</v>
      </c>
      <c r="AU13" s="192" t="str">
        <f t="shared" si="21"/>
        <v/>
      </c>
      <c r="AV13" s="192">
        <v>0</v>
      </c>
      <c r="AW13" s="193" t="str">
        <f t="shared" si="22"/>
        <v/>
      </c>
      <c r="AX13" s="194" t="str">
        <f t="shared" si="23"/>
        <v/>
      </c>
      <c r="AY13" s="186">
        <v>0</v>
      </c>
      <c r="AZ13" s="187" t="str">
        <f t="shared" si="24"/>
        <v/>
      </c>
      <c r="BA13" s="187">
        <v>0</v>
      </c>
      <c r="BB13" s="188" t="str">
        <f t="shared" si="25"/>
        <v/>
      </c>
      <c r="BC13" s="189" t="str">
        <f t="shared" si="26"/>
        <v/>
      </c>
      <c r="BD13" s="191">
        <v>0</v>
      </c>
      <c r="BE13" s="192" t="str">
        <f t="shared" si="27"/>
        <v/>
      </c>
      <c r="BF13" s="192">
        <v>0</v>
      </c>
      <c r="BG13" s="193" t="str">
        <f t="shared" si="28"/>
        <v/>
      </c>
      <c r="BH13" s="194" t="str">
        <f t="shared" si="29"/>
        <v/>
      </c>
    </row>
    <row r="14" spans="1:60" s="5" customFormat="1" ht="12.75" customHeight="1">
      <c r="A14" s="42" t="s">
        <v>184</v>
      </c>
      <c r="B14" s="39" t="s">
        <v>145</v>
      </c>
      <c r="C14" s="201" t="s">
        <v>385</v>
      </c>
      <c r="D14" s="49">
        <v>0.71</v>
      </c>
      <c r="E14" s="40" t="s">
        <v>503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31"/>
        <v>827</v>
      </c>
      <c r="K14" s="69">
        <v>0</v>
      </c>
      <c r="L14" s="70" t="str">
        <f t="shared" si="0"/>
        <v/>
      </c>
      <c r="M14" s="70">
        <v>0</v>
      </c>
      <c r="N14" s="71" t="str">
        <f t="shared" si="1"/>
        <v/>
      </c>
      <c r="O14" s="16" t="str">
        <f t="shared" si="2"/>
        <v/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  <c r="AT14" s="72">
        <v>0</v>
      </c>
      <c r="AU14" s="73" t="str">
        <f t="shared" si="21"/>
        <v/>
      </c>
      <c r="AV14" s="73">
        <v>0</v>
      </c>
      <c r="AW14" s="74" t="str">
        <f t="shared" si="22"/>
        <v/>
      </c>
      <c r="AX14" s="18" t="str">
        <f t="shared" si="23"/>
        <v/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  <c r="BD14" s="72">
        <v>0</v>
      </c>
      <c r="BE14" s="73" t="str">
        <f t="shared" si="27"/>
        <v/>
      </c>
      <c r="BF14" s="73">
        <v>0</v>
      </c>
      <c r="BG14" s="74" t="str">
        <f t="shared" si="28"/>
        <v/>
      </c>
      <c r="BH14" s="18" t="str">
        <f t="shared" si="29"/>
        <v/>
      </c>
    </row>
    <row r="15" spans="1:60" s="5" customFormat="1" ht="12.75" customHeight="1" thickBot="1">
      <c r="A15" s="43" t="s">
        <v>382</v>
      </c>
      <c r="B15" s="38" t="s">
        <v>145</v>
      </c>
      <c r="C15" s="9" t="s">
        <v>371</v>
      </c>
      <c r="D15" s="50">
        <v>0.71</v>
      </c>
      <c r="E15" s="2" t="s">
        <v>503</v>
      </c>
      <c r="F15" s="83">
        <v>1429</v>
      </c>
      <c r="G15" s="83">
        <v>1299</v>
      </c>
      <c r="H15" s="96">
        <v>896</v>
      </c>
      <c r="I15" s="96">
        <v>0</v>
      </c>
      <c r="J15" s="97">
        <f t="shared" ref="J15" si="32">IFERROR(H15-I15,H15)</f>
        <v>896</v>
      </c>
      <c r="K15" s="76">
        <v>0</v>
      </c>
      <c r="L15" s="77" t="str">
        <f t="shared" si="0"/>
        <v/>
      </c>
      <c r="M15" s="77">
        <v>0</v>
      </c>
      <c r="N15" s="78" t="str">
        <f t="shared" si="1"/>
        <v/>
      </c>
      <c r="O15" s="17" t="str">
        <f t="shared" si="2"/>
        <v/>
      </c>
      <c r="P15" s="79">
        <v>0</v>
      </c>
      <c r="Q15" s="80" t="str">
        <f t="shared" si="3"/>
        <v/>
      </c>
      <c r="R15" s="80">
        <v>0</v>
      </c>
      <c r="S15" s="81" t="str">
        <f t="shared" si="4"/>
        <v/>
      </c>
      <c r="T15" s="19" t="str">
        <f t="shared" si="5"/>
        <v/>
      </c>
      <c r="U15" s="76">
        <v>1110</v>
      </c>
      <c r="V15" s="77">
        <f t="shared" si="6"/>
        <v>999</v>
      </c>
      <c r="W15" s="77">
        <v>125</v>
      </c>
      <c r="X15" s="78">
        <f t="shared" si="7"/>
        <v>771</v>
      </c>
      <c r="Y15" s="17">
        <f t="shared" si="8"/>
        <v>0.22822822822822822</v>
      </c>
      <c r="Z15" s="79">
        <v>0</v>
      </c>
      <c r="AA15" s="80" t="str">
        <f t="shared" si="9"/>
        <v/>
      </c>
      <c r="AB15" s="80">
        <v>0</v>
      </c>
      <c r="AC15" s="81" t="str">
        <f t="shared" si="10"/>
        <v/>
      </c>
      <c r="AD15" s="19" t="str">
        <f t="shared" si="11"/>
        <v/>
      </c>
      <c r="AE15" s="76" t="s">
        <v>136</v>
      </c>
      <c r="AF15" s="77" t="str">
        <f t="shared" si="12"/>
        <v/>
      </c>
      <c r="AG15" s="77">
        <v>0</v>
      </c>
      <c r="AH15" s="78" t="str">
        <f t="shared" si="13"/>
        <v/>
      </c>
      <c r="AI15" s="17" t="str">
        <f t="shared" si="14"/>
        <v/>
      </c>
      <c r="AJ15" s="79">
        <v>1110</v>
      </c>
      <c r="AK15" s="80">
        <f t="shared" si="15"/>
        <v>999</v>
      </c>
      <c r="AL15" s="80">
        <v>128</v>
      </c>
      <c r="AM15" s="81">
        <f t="shared" si="16"/>
        <v>768</v>
      </c>
      <c r="AN15" s="19">
        <f t="shared" si="17"/>
        <v>0.23123123123123124</v>
      </c>
      <c r="AO15" s="76">
        <v>1110</v>
      </c>
      <c r="AP15" s="77">
        <f t="shared" si="18"/>
        <v>999</v>
      </c>
      <c r="AQ15" s="77">
        <v>128</v>
      </c>
      <c r="AR15" s="78">
        <f t="shared" si="19"/>
        <v>768</v>
      </c>
      <c r="AS15" s="17">
        <f t="shared" si="20"/>
        <v>0.23123123123123124</v>
      </c>
      <c r="AT15" s="79">
        <v>999</v>
      </c>
      <c r="AU15" s="80">
        <f t="shared" si="21"/>
        <v>899.1</v>
      </c>
      <c r="AV15" s="80">
        <v>197</v>
      </c>
      <c r="AW15" s="81">
        <f t="shared" si="22"/>
        <v>699</v>
      </c>
      <c r="AX15" s="19">
        <f t="shared" si="23"/>
        <v>0.2225558892225559</v>
      </c>
      <c r="AY15" s="76">
        <v>1110</v>
      </c>
      <c r="AZ15" s="77">
        <f t="shared" si="24"/>
        <v>999</v>
      </c>
      <c r="BA15" s="77">
        <v>128</v>
      </c>
      <c r="BB15" s="78">
        <f t="shared" si="25"/>
        <v>768</v>
      </c>
      <c r="BC15" s="17">
        <f t="shared" si="26"/>
        <v>0.23123123123123124</v>
      </c>
      <c r="BD15" s="79">
        <v>1110</v>
      </c>
      <c r="BE15" s="80">
        <f t="shared" si="27"/>
        <v>999</v>
      </c>
      <c r="BF15" s="80">
        <v>128</v>
      </c>
      <c r="BG15" s="81">
        <f t="shared" si="28"/>
        <v>768</v>
      </c>
      <c r="BH15" s="19">
        <f t="shared" si="29"/>
        <v>0.23123123123123124</v>
      </c>
    </row>
    <row r="16" spans="1:60" s="5" customFormat="1" ht="12.75" customHeight="1">
      <c r="A16" s="42" t="s">
        <v>254</v>
      </c>
      <c r="B16" s="39" t="s">
        <v>147</v>
      </c>
      <c r="C16" s="4"/>
      <c r="D16" s="49">
        <v>1.19</v>
      </c>
      <c r="E16" s="40" t="s">
        <v>504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0</v>
      </c>
      <c r="L16" s="187" t="str">
        <f t="shared" si="0"/>
        <v/>
      </c>
      <c r="M16" s="187">
        <v>0</v>
      </c>
      <c r="N16" s="188" t="str">
        <f t="shared" si="1"/>
        <v/>
      </c>
      <c r="O16" s="189" t="str">
        <f t="shared" si="2"/>
        <v/>
      </c>
      <c r="P16" s="191">
        <v>0</v>
      </c>
      <c r="Q16" s="192" t="str">
        <f t="shared" si="3"/>
        <v/>
      </c>
      <c r="R16" s="192">
        <v>0</v>
      </c>
      <c r="S16" s="193" t="str">
        <f t="shared" si="4"/>
        <v/>
      </c>
      <c r="T16" s="194" t="str">
        <f t="shared" si="5"/>
        <v/>
      </c>
      <c r="U16" s="186">
        <v>2110</v>
      </c>
      <c r="V16" s="187">
        <f t="shared" si="6"/>
        <v>1899</v>
      </c>
      <c r="W16" s="187">
        <v>506</v>
      </c>
      <c r="X16" s="188">
        <f t="shared" si="7"/>
        <v>1461</v>
      </c>
      <c r="Y16" s="189">
        <f t="shared" si="8"/>
        <v>0.23064770932069512</v>
      </c>
      <c r="Z16" s="191">
        <v>0</v>
      </c>
      <c r="AA16" s="192" t="str">
        <f t="shared" si="9"/>
        <v/>
      </c>
      <c r="AB16" s="192">
        <v>0</v>
      </c>
      <c r="AC16" s="193" t="str">
        <f t="shared" si="10"/>
        <v/>
      </c>
      <c r="AD16" s="194" t="str">
        <f t="shared" si="11"/>
        <v/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1999</v>
      </c>
      <c r="AK16" s="192">
        <f t="shared" si="15"/>
        <v>1799.1000000000001</v>
      </c>
      <c r="AL16" s="192">
        <v>583</v>
      </c>
      <c r="AM16" s="193">
        <f t="shared" si="16"/>
        <v>1384</v>
      </c>
      <c r="AN16" s="194">
        <f t="shared" si="17"/>
        <v>0.2307264743482853</v>
      </c>
      <c r="AO16" s="186">
        <v>0</v>
      </c>
      <c r="AP16" s="187" t="str">
        <f t="shared" si="18"/>
        <v/>
      </c>
      <c r="AQ16" s="187">
        <v>0</v>
      </c>
      <c r="AR16" s="188" t="str">
        <f t="shared" si="19"/>
        <v/>
      </c>
      <c r="AS16" s="189" t="str">
        <f t="shared" si="20"/>
        <v/>
      </c>
      <c r="AT16" s="191">
        <v>1999</v>
      </c>
      <c r="AU16" s="192">
        <f t="shared" si="21"/>
        <v>1799.1000000000001</v>
      </c>
      <c r="AV16" s="192">
        <v>583</v>
      </c>
      <c r="AW16" s="193">
        <f t="shared" si="22"/>
        <v>1384</v>
      </c>
      <c r="AX16" s="194">
        <f t="shared" si="23"/>
        <v>0.2307264743482853</v>
      </c>
      <c r="AY16" s="186">
        <v>0</v>
      </c>
      <c r="AZ16" s="187" t="str">
        <f t="shared" si="24"/>
        <v/>
      </c>
      <c r="BA16" s="187">
        <v>0</v>
      </c>
      <c r="BB16" s="188" t="str">
        <f t="shared" si="25"/>
        <v/>
      </c>
      <c r="BC16" s="189" t="str">
        <f t="shared" si="26"/>
        <v/>
      </c>
      <c r="BD16" s="191">
        <v>2221</v>
      </c>
      <c r="BE16" s="192">
        <f t="shared" si="27"/>
        <v>1998.9</v>
      </c>
      <c r="BF16" s="192">
        <v>429</v>
      </c>
      <c r="BG16" s="193">
        <f t="shared" si="28"/>
        <v>1538</v>
      </c>
      <c r="BH16" s="194">
        <f t="shared" si="29"/>
        <v>0.23057681724948725</v>
      </c>
    </row>
    <row r="17" spans="1:60" s="5" customFormat="1" ht="12.75" customHeight="1" thickBot="1">
      <c r="A17" s="43" t="s">
        <v>255</v>
      </c>
      <c r="B17" s="38" t="s">
        <v>147</v>
      </c>
      <c r="C17" s="200" t="s">
        <v>524</v>
      </c>
      <c r="D17" s="50">
        <v>1.19</v>
      </c>
      <c r="E17" s="2" t="s">
        <v>505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33">IFERROR(H17-I17,H17)</f>
        <v>2105</v>
      </c>
      <c r="K17" s="76">
        <v>0</v>
      </c>
      <c r="L17" s="77" t="str">
        <f t="shared" si="0"/>
        <v/>
      </c>
      <c r="M17" s="77">
        <v>0</v>
      </c>
      <c r="N17" s="78" t="str">
        <f t="shared" si="1"/>
        <v/>
      </c>
      <c r="O17" s="17" t="str">
        <f t="shared" si="2"/>
        <v/>
      </c>
      <c r="P17" s="79">
        <v>0</v>
      </c>
      <c r="Q17" s="80" t="str">
        <f t="shared" si="3"/>
        <v/>
      </c>
      <c r="R17" s="80">
        <v>0</v>
      </c>
      <c r="S17" s="81" t="str">
        <f t="shared" si="4"/>
        <v/>
      </c>
      <c r="T17" s="19" t="str">
        <f t="shared" si="5"/>
        <v/>
      </c>
      <c r="U17" s="76" t="s">
        <v>136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0</v>
      </c>
      <c r="AA17" s="80" t="str">
        <f t="shared" si="9"/>
        <v/>
      </c>
      <c r="AB17" s="80">
        <v>0</v>
      </c>
      <c r="AC17" s="81" t="str">
        <f t="shared" si="10"/>
        <v/>
      </c>
      <c r="AD17" s="19" t="str">
        <f t="shared" si="11"/>
        <v/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0</v>
      </c>
      <c r="AK17" s="80" t="str">
        <f t="shared" si="15"/>
        <v/>
      </c>
      <c r="AL17" s="80">
        <v>0</v>
      </c>
      <c r="AM17" s="81" t="str">
        <f t="shared" si="16"/>
        <v/>
      </c>
      <c r="AN17" s="19" t="str">
        <f t="shared" si="17"/>
        <v/>
      </c>
      <c r="AO17" s="76">
        <v>0</v>
      </c>
      <c r="AP17" s="77" t="str">
        <f t="shared" si="18"/>
        <v/>
      </c>
      <c r="AQ17" s="77">
        <v>0</v>
      </c>
      <c r="AR17" s="78" t="str">
        <f t="shared" si="19"/>
        <v/>
      </c>
      <c r="AS17" s="17" t="str">
        <f t="shared" si="20"/>
        <v/>
      </c>
      <c r="AT17" s="79">
        <v>0</v>
      </c>
      <c r="AU17" s="80" t="str">
        <f t="shared" si="21"/>
        <v/>
      </c>
      <c r="AV17" s="80">
        <v>0</v>
      </c>
      <c r="AW17" s="81" t="str">
        <f t="shared" si="22"/>
        <v/>
      </c>
      <c r="AX17" s="19" t="str">
        <f t="shared" si="23"/>
        <v/>
      </c>
      <c r="AY17" s="76">
        <v>0</v>
      </c>
      <c r="AZ17" s="77" t="str">
        <f t="shared" si="24"/>
        <v/>
      </c>
      <c r="BA17" s="77">
        <v>0</v>
      </c>
      <c r="BB17" s="78" t="str">
        <f t="shared" si="25"/>
        <v/>
      </c>
      <c r="BC17" s="17" t="str">
        <f t="shared" si="26"/>
        <v/>
      </c>
      <c r="BD17" s="79">
        <v>0</v>
      </c>
      <c r="BE17" s="80" t="str">
        <f t="shared" si="27"/>
        <v/>
      </c>
      <c r="BF17" s="80">
        <v>0</v>
      </c>
      <c r="BG17" s="81" t="str">
        <f t="shared" si="28"/>
        <v/>
      </c>
      <c r="BH17" s="19" t="str">
        <f t="shared" si="29"/>
        <v/>
      </c>
    </row>
    <row r="18" spans="1:60" s="5" customFormat="1" ht="12.75" customHeight="1">
      <c r="A18" s="44" t="s">
        <v>106</v>
      </c>
      <c r="B18" s="36" t="s">
        <v>147</v>
      </c>
      <c r="C18" s="198" t="s">
        <v>5</v>
      </c>
      <c r="D18" s="51">
        <v>1.19</v>
      </c>
      <c r="E18" s="7" t="s">
        <v>171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33"/>
        <v>2112</v>
      </c>
      <c r="K18" s="106">
        <v>0</v>
      </c>
      <c r="L18" s="107" t="str">
        <f t="shared" si="0"/>
        <v/>
      </c>
      <c r="M18" s="107">
        <v>0</v>
      </c>
      <c r="N18" s="110" t="str">
        <f t="shared" si="1"/>
        <v/>
      </c>
      <c r="O18" s="15" t="str">
        <f t="shared" si="2"/>
        <v/>
      </c>
      <c r="P18" s="108">
        <v>0</v>
      </c>
      <c r="Q18" s="109" t="str">
        <f t="shared" si="3"/>
        <v/>
      </c>
      <c r="R18" s="109">
        <v>0</v>
      </c>
      <c r="S18" s="111" t="str">
        <f t="shared" si="4"/>
        <v/>
      </c>
      <c r="T18" s="20" t="str">
        <f t="shared" si="5"/>
        <v/>
      </c>
      <c r="U18" s="106">
        <v>0</v>
      </c>
      <c r="V18" s="107" t="str">
        <f t="shared" si="6"/>
        <v/>
      </c>
      <c r="W18" s="107">
        <v>0</v>
      </c>
      <c r="X18" s="110" t="str">
        <f t="shared" si="7"/>
        <v/>
      </c>
      <c r="Y18" s="15" t="str">
        <f t="shared" si="8"/>
        <v/>
      </c>
      <c r="Z18" s="108">
        <v>0</v>
      </c>
      <c r="AA18" s="109" t="str">
        <f t="shared" si="9"/>
        <v/>
      </c>
      <c r="AB18" s="109">
        <v>0</v>
      </c>
      <c r="AC18" s="111" t="str">
        <f t="shared" si="10"/>
        <v/>
      </c>
      <c r="AD18" s="20" t="str">
        <f t="shared" si="11"/>
        <v/>
      </c>
      <c r="AE18" s="106">
        <v>0</v>
      </c>
      <c r="AF18" s="107" t="str">
        <f t="shared" si="12"/>
        <v/>
      </c>
      <c r="AG18" s="107">
        <v>0</v>
      </c>
      <c r="AH18" s="110" t="str">
        <f t="shared" si="13"/>
        <v/>
      </c>
      <c r="AI18" s="15" t="str">
        <f t="shared" si="14"/>
        <v/>
      </c>
      <c r="AJ18" s="108">
        <v>0</v>
      </c>
      <c r="AK18" s="109" t="str">
        <f t="shared" si="15"/>
        <v/>
      </c>
      <c r="AL18" s="109">
        <v>0</v>
      </c>
      <c r="AM18" s="111" t="str">
        <f t="shared" si="16"/>
        <v/>
      </c>
      <c r="AN18" s="20" t="str">
        <f t="shared" si="17"/>
        <v/>
      </c>
      <c r="AO18" s="106">
        <v>0</v>
      </c>
      <c r="AP18" s="107" t="str">
        <f t="shared" si="18"/>
        <v/>
      </c>
      <c r="AQ18" s="107">
        <v>0</v>
      </c>
      <c r="AR18" s="110" t="str">
        <f t="shared" si="19"/>
        <v/>
      </c>
      <c r="AS18" s="15" t="str">
        <f t="shared" si="20"/>
        <v/>
      </c>
      <c r="AT18" s="108">
        <v>0</v>
      </c>
      <c r="AU18" s="109" t="str">
        <f t="shared" si="21"/>
        <v/>
      </c>
      <c r="AV18" s="109">
        <v>0</v>
      </c>
      <c r="AW18" s="111" t="str">
        <f t="shared" si="22"/>
        <v/>
      </c>
      <c r="AX18" s="20" t="str">
        <f t="shared" si="23"/>
        <v/>
      </c>
      <c r="AY18" s="106">
        <v>0</v>
      </c>
      <c r="AZ18" s="107" t="str">
        <f t="shared" si="24"/>
        <v/>
      </c>
      <c r="BA18" s="107">
        <v>0</v>
      </c>
      <c r="BB18" s="110" t="str">
        <f t="shared" si="25"/>
        <v/>
      </c>
      <c r="BC18" s="15" t="str">
        <f t="shared" si="26"/>
        <v/>
      </c>
      <c r="BD18" s="108">
        <v>0</v>
      </c>
      <c r="BE18" s="109" t="str">
        <f t="shared" si="27"/>
        <v/>
      </c>
      <c r="BF18" s="109">
        <v>0</v>
      </c>
      <c r="BG18" s="111" t="str">
        <f t="shared" si="28"/>
        <v/>
      </c>
      <c r="BH18" s="20" t="str">
        <f t="shared" si="29"/>
        <v/>
      </c>
    </row>
    <row r="19" spans="1:60" s="5" customFormat="1" ht="12.75" customHeight="1">
      <c r="A19" s="42" t="s">
        <v>256</v>
      </c>
      <c r="B19" s="39" t="s">
        <v>147</v>
      </c>
      <c r="C19" s="4"/>
      <c r="D19" s="49">
        <v>1.19</v>
      </c>
      <c r="E19" s="40" t="s">
        <v>506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33"/>
        <v>2105</v>
      </c>
      <c r="K19" s="69">
        <v>0</v>
      </c>
      <c r="L19" s="70" t="str">
        <f>IFERROR(IF(K19&gt;1,K19*0.9,""),"")</f>
        <v/>
      </c>
      <c r="M19" s="70">
        <v>0</v>
      </c>
      <c r="N19" s="71" t="str">
        <f t="shared" si="1"/>
        <v/>
      </c>
      <c r="O19" s="16" t="str">
        <f>IFERROR(IF((IFERROR(IF(M19&gt;1,(L19-N19)/L19,""),(($G19*0.9)-N19)/($G19*0.9)))&gt;1%,IFERROR(IF(M19&gt;1,(L19-N19)/L19,""),(($G19*0.9)-N19)/($G19*0.9)),""),"")</f>
        <v/>
      </c>
      <c r="P19" s="72">
        <v>0</v>
      </c>
      <c r="Q19" s="73" t="str">
        <f>IFERROR(IF(P19&gt;1,P19*0.9,""),"")</f>
        <v/>
      </c>
      <c r="R19" s="73">
        <v>0</v>
      </c>
      <c r="S19" s="74" t="str">
        <f t="shared" si="4"/>
        <v/>
      </c>
      <c r="T19" s="18" t="str">
        <f>IFERROR(IF((IFERROR(IF(R19&gt;1,(Q19-S19)/Q19,""),(($G19*0.9)-S19)/($G19*0.9)))&gt;1%,IFERROR(IF(R19&gt;1,(Q19-S19)/Q19,""),(($G19*0.9)-S19)/($G19*0.9)),""),"")</f>
        <v/>
      </c>
      <c r="U19" s="69">
        <v>2221</v>
      </c>
      <c r="V19" s="70">
        <f>IFERROR(IF(U19&gt;1,U19*0.9,""),"")</f>
        <v>1998.9</v>
      </c>
      <c r="W19" s="70">
        <v>568</v>
      </c>
      <c r="X19" s="71">
        <f t="shared" si="7"/>
        <v>1537</v>
      </c>
      <c r="Y19" s="16">
        <f>IFERROR(IF((IFERROR(IF(W19&gt;1,(V19-X19)/V19,""),(($G19*0.9)-X19)/($G19*0.9)))&gt;1%,IFERROR(IF(W19&gt;1,(V19-X19)/V19,""),(($G19*0.9)-X19)/($G19*0.9)),""),"")</f>
        <v>0.2310770924008205</v>
      </c>
      <c r="Z19" s="72">
        <v>0</v>
      </c>
      <c r="AA19" s="73" t="str">
        <f>IFERROR(IF(Z19&gt;1,Z19*0.9,""),"")</f>
        <v/>
      </c>
      <c r="AB19" s="73">
        <v>0</v>
      </c>
      <c r="AC19" s="74" t="str">
        <f t="shared" si="10"/>
        <v/>
      </c>
      <c r="AD19" s="18" t="str">
        <f>IFERROR(IF((IFERROR(IF(AB19&gt;1,(AA19-AC19)/AA19,""),(($G19*0.9)-AC19)/($G19*0.9)))&gt;1%,IFERROR(IF(AB19&gt;1,(AA19-AC19)/AA19,""),(($G19*0.9)-AC19)/($G19*0.9)),""),"")</f>
        <v/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2221</v>
      </c>
      <c r="AK19" s="73">
        <f>IFERROR(IF(AJ19&gt;1,AJ19*0.9,""),"")</f>
        <v>1998.9</v>
      </c>
      <c r="AL19" s="73">
        <v>568</v>
      </c>
      <c r="AM19" s="74">
        <f t="shared" si="16"/>
        <v>1537</v>
      </c>
      <c r="AN19" s="18">
        <f>IFERROR(IF((IFERROR(IF(AL19&gt;1,(AK19-AM19)/AK19,""),(($G19*0.9)-AM19)/($G19*0.9)))&gt;1%,IFERROR(IF(AL19&gt;1,(AK19-AM19)/AK19,""),(($G19*0.9)-AM19)/($G19*0.9)),""),"")</f>
        <v>0.2310770924008205</v>
      </c>
      <c r="AO19" s="69">
        <v>0</v>
      </c>
      <c r="AP19" s="70" t="str">
        <f>IFERROR(IF(AO19&gt;1,AO19*0.9,""),"")</f>
        <v/>
      </c>
      <c r="AQ19" s="70">
        <v>0</v>
      </c>
      <c r="AR19" s="71" t="str">
        <f t="shared" si="19"/>
        <v/>
      </c>
      <c r="AS19" s="16" t="str">
        <f>IFERROR(IF((IFERROR(IF(AQ19&gt;1,(AP19-AR19)/AP19,""),(($G19*0.9)-AR19)/($G19*0.9)))&gt;1%,IFERROR(IF(AQ19&gt;1,(AP19-AR19)/AP19,""),(($G19*0.9)-AR19)/($G19*0.9)),""),"")</f>
        <v/>
      </c>
      <c r="AT19" s="72">
        <v>2221</v>
      </c>
      <c r="AU19" s="73">
        <f>IFERROR(IF(AT19&gt;1,AT19*0.9,""),"")</f>
        <v>1998.9</v>
      </c>
      <c r="AV19" s="73">
        <v>568</v>
      </c>
      <c r="AW19" s="74">
        <f t="shared" si="22"/>
        <v>1537</v>
      </c>
      <c r="AX19" s="18">
        <f>IFERROR(IF((IFERROR(IF(AV19&gt;1,(AU19-AW19)/AU19,""),(($G19*0.9)-AW19)/($G19*0.9)))&gt;1%,IFERROR(IF(AV19&gt;1,(AU19-AW19)/AU19,""),(($G19*0.9)-AW19)/($G19*0.9)),""),"")</f>
        <v>0.2310770924008205</v>
      </c>
      <c r="AY19" s="69">
        <v>0</v>
      </c>
      <c r="AZ19" s="70" t="str">
        <f>IFERROR(IF(AY19&gt;1,AY19*0.9,""),"")</f>
        <v/>
      </c>
      <c r="BA19" s="70">
        <v>0</v>
      </c>
      <c r="BB19" s="71" t="str">
        <f t="shared" si="25"/>
        <v/>
      </c>
      <c r="BC19" s="16" t="str">
        <f>IFERROR(IF((IFERROR(IF(BA19&gt;1,(AZ19-BB19)/AZ19,""),(($G19*0.9)-BB19)/($G19*0.9)))&gt;1%,IFERROR(IF(BA19&gt;1,(AZ19-BB19)/AZ19,""),(($G19*0.9)-BB19)/($G19*0.9)),""),"")</f>
        <v/>
      </c>
      <c r="BD19" s="72">
        <v>2666</v>
      </c>
      <c r="BE19" s="73">
        <f>IFERROR(IF(BD19&gt;1,BD19*0.9,""),"")</f>
        <v>2399.4</v>
      </c>
      <c r="BF19" s="73">
        <v>259</v>
      </c>
      <c r="BG19" s="74">
        <f t="shared" si="28"/>
        <v>1846</v>
      </c>
      <c r="BH19" s="18">
        <f>IFERROR(IF((IFERROR(IF(BF19&gt;1,(BE19-BG19)/BE19,""),(($G19*0.9)-BG19)/($G19*0.9)))&gt;1%,IFERROR(IF(BF19&gt;1,(BE19-BG19)/BE19,""),(($G19*0.9)-BG19)/($G19*0.9)),""),"")</f>
        <v>0.23064099358172879</v>
      </c>
    </row>
    <row r="20" spans="1:60" s="5" customFormat="1" ht="12.75" customHeight="1">
      <c r="A20" s="42" t="s">
        <v>107</v>
      </c>
      <c r="B20" s="39" t="s">
        <v>147</v>
      </c>
      <c r="C20" s="197" t="s">
        <v>5</v>
      </c>
      <c r="D20" s="49">
        <v>1.19</v>
      </c>
      <c r="E20" s="40" t="s">
        <v>171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33"/>
        <v>2254</v>
      </c>
      <c r="K20" s="69">
        <v>0</v>
      </c>
      <c r="L20" s="70" t="str">
        <f t="shared" si="0"/>
        <v/>
      </c>
      <c r="M20" s="70">
        <v>0</v>
      </c>
      <c r="N20" s="71" t="str">
        <f t="shared" si="1"/>
        <v/>
      </c>
      <c r="O20" s="16" t="str">
        <f t="shared" si="2"/>
        <v/>
      </c>
      <c r="P20" s="72">
        <v>0</v>
      </c>
      <c r="Q20" s="73" t="str">
        <f t="shared" si="3"/>
        <v/>
      </c>
      <c r="R20" s="73">
        <v>0</v>
      </c>
      <c r="S20" s="74" t="str">
        <f t="shared" si="4"/>
        <v/>
      </c>
      <c r="T20" s="18" t="str">
        <f t="shared" si="5"/>
        <v/>
      </c>
      <c r="U20" s="69">
        <v>0</v>
      </c>
      <c r="V20" s="70" t="str">
        <f t="shared" si="6"/>
        <v/>
      </c>
      <c r="W20" s="70">
        <v>0</v>
      </c>
      <c r="X20" s="71" t="str">
        <f t="shared" si="7"/>
        <v/>
      </c>
      <c r="Y20" s="16" t="str">
        <f t="shared" si="8"/>
        <v/>
      </c>
      <c r="Z20" s="72">
        <v>0</v>
      </c>
      <c r="AA20" s="73" t="str">
        <f t="shared" si="9"/>
        <v/>
      </c>
      <c r="AB20" s="73">
        <v>0</v>
      </c>
      <c r="AC20" s="74" t="str">
        <f t="shared" si="10"/>
        <v/>
      </c>
      <c r="AD20" s="18" t="str">
        <f t="shared" si="11"/>
        <v/>
      </c>
      <c r="AE20" s="69">
        <v>0</v>
      </c>
      <c r="AF20" s="70" t="str">
        <f t="shared" si="12"/>
        <v/>
      </c>
      <c r="AG20" s="70">
        <v>0</v>
      </c>
      <c r="AH20" s="71" t="str">
        <f t="shared" si="13"/>
        <v/>
      </c>
      <c r="AI20" s="16" t="str">
        <f t="shared" si="14"/>
        <v/>
      </c>
      <c r="AJ20" s="72">
        <v>0</v>
      </c>
      <c r="AK20" s="73" t="str">
        <f t="shared" si="15"/>
        <v/>
      </c>
      <c r="AL20" s="73">
        <v>0</v>
      </c>
      <c r="AM20" s="74" t="str">
        <f t="shared" si="16"/>
        <v/>
      </c>
      <c r="AN20" s="18" t="str">
        <f t="shared" si="17"/>
        <v/>
      </c>
      <c r="AO20" s="69">
        <v>0</v>
      </c>
      <c r="AP20" s="70" t="str">
        <f t="shared" si="18"/>
        <v/>
      </c>
      <c r="AQ20" s="70">
        <v>0</v>
      </c>
      <c r="AR20" s="71" t="str">
        <f t="shared" si="19"/>
        <v/>
      </c>
      <c r="AS20" s="16" t="str">
        <f t="shared" si="20"/>
        <v/>
      </c>
      <c r="AT20" s="72">
        <v>0</v>
      </c>
      <c r="AU20" s="73" t="str">
        <f t="shared" si="21"/>
        <v/>
      </c>
      <c r="AV20" s="73">
        <v>0</v>
      </c>
      <c r="AW20" s="74" t="str">
        <f t="shared" si="22"/>
        <v/>
      </c>
      <c r="AX20" s="18" t="str">
        <f t="shared" si="23"/>
        <v/>
      </c>
      <c r="AY20" s="69">
        <v>0</v>
      </c>
      <c r="AZ20" s="70" t="str">
        <f t="shared" si="24"/>
        <v/>
      </c>
      <c r="BA20" s="70">
        <v>0</v>
      </c>
      <c r="BB20" s="71" t="str">
        <f t="shared" si="25"/>
        <v/>
      </c>
      <c r="BC20" s="16" t="str">
        <f t="shared" si="26"/>
        <v/>
      </c>
      <c r="BD20" s="72">
        <v>0</v>
      </c>
      <c r="BE20" s="73" t="str">
        <f t="shared" ref="BE20:BE21" si="34">IFERROR(IF(BD20&gt;1,BD20*0.9,""),"")</f>
        <v/>
      </c>
      <c r="BF20" s="73">
        <v>0</v>
      </c>
      <c r="BG20" s="74" t="str">
        <f t="shared" si="28"/>
        <v/>
      </c>
      <c r="BH20" s="18" t="str">
        <f t="shared" ref="BH20:BH21" si="35">IFERROR(IF((IFERROR(IF(BF20&gt;1,(BE20-BG20)/BE20,""),(($G20*0.9)-BG20)/($G20*0.9)))&gt;1%,IFERROR(IF(BF20&gt;1,(BE20-BG20)/BE20,""),(($G20*0.9)-BG20)/($G20*0.9)),""),"")</f>
        <v/>
      </c>
    </row>
    <row r="21" spans="1:60" s="5" customFormat="1" ht="12.75" customHeight="1" thickBot="1">
      <c r="A21" s="43" t="s">
        <v>257</v>
      </c>
      <c r="B21" s="38" t="s">
        <v>147</v>
      </c>
      <c r="C21" s="200" t="s">
        <v>524</v>
      </c>
      <c r="D21" s="50">
        <v>1.19</v>
      </c>
      <c r="E21" s="2" t="s">
        <v>506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33"/>
        <v>2243</v>
      </c>
      <c r="K21" s="76">
        <v>0</v>
      </c>
      <c r="L21" s="77" t="str">
        <f t="shared" si="0"/>
        <v/>
      </c>
      <c r="M21" s="77">
        <v>0</v>
      </c>
      <c r="N21" s="78" t="str">
        <f t="shared" si="1"/>
        <v/>
      </c>
      <c r="O21" s="17" t="str">
        <f t="shared" si="2"/>
        <v/>
      </c>
      <c r="P21" s="79">
        <v>0</v>
      </c>
      <c r="Q21" s="80" t="str">
        <f t="shared" si="3"/>
        <v/>
      </c>
      <c r="R21" s="80">
        <v>0</v>
      </c>
      <c r="S21" s="81" t="str">
        <f t="shared" si="4"/>
        <v/>
      </c>
      <c r="T21" s="19" t="str">
        <f t="shared" si="5"/>
        <v/>
      </c>
      <c r="U21" s="76">
        <v>2054</v>
      </c>
      <c r="V21" s="77">
        <f t="shared" si="6"/>
        <v>1848.6000000000001</v>
      </c>
      <c r="W21" s="77">
        <v>821</v>
      </c>
      <c r="X21" s="78">
        <f t="shared" si="7"/>
        <v>1422</v>
      </c>
      <c r="Y21" s="17">
        <f t="shared" si="8"/>
        <v>0.23076923076923084</v>
      </c>
      <c r="Z21" s="79">
        <v>0</v>
      </c>
      <c r="AA21" s="80" t="str">
        <f t="shared" si="9"/>
        <v/>
      </c>
      <c r="AB21" s="80">
        <v>0</v>
      </c>
      <c r="AC21" s="81" t="str">
        <f t="shared" si="10"/>
        <v/>
      </c>
      <c r="AD21" s="19" t="str">
        <f t="shared" si="11"/>
        <v/>
      </c>
      <c r="AE21" s="76">
        <v>0</v>
      </c>
      <c r="AF21" s="77" t="str">
        <f t="shared" si="12"/>
        <v/>
      </c>
      <c r="AG21" s="77">
        <v>0</v>
      </c>
      <c r="AH21" s="78" t="str">
        <f t="shared" si="13"/>
        <v/>
      </c>
      <c r="AI21" s="17" t="str">
        <f t="shared" si="14"/>
        <v/>
      </c>
      <c r="AJ21" s="79">
        <v>0</v>
      </c>
      <c r="AK21" s="80" t="str">
        <f t="shared" si="15"/>
        <v/>
      </c>
      <c r="AL21" s="80">
        <v>0</v>
      </c>
      <c r="AM21" s="81" t="str">
        <f t="shared" si="16"/>
        <v/>
      </c>
      <c r="AN21" s="19" t="str">
        <f t="shared" si="17"/>
        <v/>
      </c>
      <c r="AO21" s="76">
        <v>0</v>
      </c>
      <c r="AP21" s="77" t="str">
        <f t="shared" si="18"/>
        <v/>
      </c>
      <c r="AQ21" s="77">
        <v>0</v>
      </c>
      <c r="AR21" s="78" t="str">
        <f t="shared" si="19"/>
        <v/>
      </c>
      <c r="AS21" s="17" t="str">
        <f t="shared" si="20"/>
        <v/>
      </c>
      <c r="AT21" s="79">
        <v>0</v>
      </c>
      <c r="AU21" s="80" t="str">
        <f t="shared" si="21"/>
        <v/>
      </c>
      <c r="AV21" s="80">
        <v>0</v>
      </c>
      <c r="AW21" s="81" t="str">
        <f t="shared" si="22"/>
        <v/>
      </c>
      <c r="AX21" s="19" t="str">
        <f t="shared" si="23"/>
        <v/>
      </c>
      <c r="AY21" s="76">
        <v>0</v>
      </c>
      <c r="AZ21" s="77" t="str">
        <f t="shared" si="24"/>
        <v/>
      </c>
      <c r="BA21" s="77">
        <v>0</v>
      </c>
      <c r="BB21" s="78" t="str">
        <f t="shared" si="25"/>
        <v/>
      </c>
      <c r="BC21" s="17" t="str">
        <f t="shared" si="26"/>
        <v/>
      </c>
      <c r="BD21" s="79">
        <v>0</v>
      </c>
      <c r="BE21" s="80" t="str">
        <f t="shared" si="34"/>
        <v/>
      </c>
      <c r="BF21" s="80">
        <v>0</v>
      </c>
      <c r="BG21" s="81" t="str">
        <f t="shared" si="28"/>
        <v/>
      </c>
      <c r="BH21" s="19" t="str">
        <f t="shared" si="35"/>
        <v/>
      </c>
    </row>
    <row r="22" spans="1:60" s="5" customFormat="1" ht="12.75" customHeight="1" thickBot="1">
      <c r="A22" s="43" t="s">
        <v>390</v>
      </c>
      <c r="B22" s="38" t="s">
        <v>147</v>
      </c>
      <c r="C22" s="9" t="s">
        <v>371</v>
      </c>
      <c r="D22" s="50" t="s">
        <v>537</v>
      </c>
      <c r="E22" s="2" t="s">
        <v>507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36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 t="shared" si="1"/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>
        <v>0</v>
      </c>
      <c r="Q22" s="80" t="str">
        <f>IFERROR(IF(P22&gt;1,P22*0.9,""),"")</f>
        <v/>
      </c>
      <c r="R22" s="80">
        <v>0</v>
      </c>
      <c r="S22" s="81" t="str">
        <f t="shared" si="4"/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 t="shared" si="7"/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>
        <v>0</v>
      </c>
      <c r="AA22" s="80" t="str">
        <f>IFERROR(IF(Z22&gt;1,Z22*0.9,""),"")</f>
        <v/>
      </c>
      <c r="AB22" s="80">
        <v>0</v>
      </c>
      <c r="AC22" s="81" t="str">
        <f t="shared" si="10"/>
        <v/>
      </c>
      <c r="AD22" s="19" t="str">
        <f>IFERROR(IF((IFERROR(IF(AB22&gt;1,(AA22-AC22)/AA22,""),(($G22*0.9)-AC22)/($G22*0.9)))&gt;1%,IFERROR(IF(AB22&gt;1,(AA22-AC22)/AA22,""),(($G22*0.9)-AC22)/($G22*0.9)),""),"")</f>
        <v/>
      </c>
      <c r="AE22" s="76">
        <v>0</v>
      </c>
      <c r="AF22" s="77" t="str">
        <f>IFERROR(IF(AE22&gt;1,AE22*0.9,""),"")</f>
        <v/>
      </c>
      <c r="AG22" s="77">
        <v>0</v>
      </c>
      <c r="AH22" s="78" t="str">
        <f t="shared" si="13"/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>
        <v>0</v>
      </c>
      <c r="AK22" s="80" t="str">
        <f>IFERROR(IF(AJ22&gt;1,AJ22*0.9,""),"")</f>
        <v/>
      </c>
      <c r="AL22" s="80">
        <v>0</v>
      </c>
      <c r="AM22" s="81" t="str">
        <f t="shared" si="16"/>
        <v/>
      </c>
      <c r="AN22" s="19" t="str">
        <f>IFERROR(IF((IFERROR(IF(AL22&gt;1,(AK22-AM22)/AK22,""),(($G22*0.9)-AM22)/($G22*0.9)))&gt;1%,IFERROR(IF(AL22&gt;1,(AK22-AM22)/AK22,""),(($G22*0.9)-AM22)/($G22*0.9)),""),"")</f>
        <v/>
      </c>
      <c r="AO22" s="76">
        <v>0</v>
      </c>
      <c r="AP22" s="77" t="str">
        <f>IFERROR(IF(AO22&gt;1,AO22*0.9,""),"")</f>
        <v/>
      </c>
      <c r="AQ22" s="77">
        <v>0</v>
      </c>
      <c r="AR22" s="78" t="str">
        <f t="shared" si="19"/>
        <v/>
      </c>
      <c r="AS22" s="17" t="str">
        <f>IFERROR(IF((IFERROR(IF(AQ22&gt;1,(AP22-AR22)/AP22,""),(($G22*0.9)-AR22)/($G22*0.9)))&gt;1%,IFERROR(IF(AQ22&gt;1,(AP22-AR22)/AP22,""),(($G22*0.9)-AR22)/($G22*0.9)),""),"")</f>
        <v/>
      </c>
      <c r="AT22" s="79">
        <v>2888</v>
      </c>
      <c r="AU22" s="80">
        <f>IFERROR(IF(AT22&gt;1,AT22*0.9,""),"")</f>
        <v>2599.2000000000003</v>
      </c>
      <c r="AV22" s="80">
        <v>754</v>
      </c>
      <c r="AW22" s="81">
        <f t="shared" si="22"/>
        <v>2172</v>
      </c>
      <c r="AX22" s="19">
        <f>IFERROR(IF((IFERROR(IF(AV22&gt;1,(AU22-AW22)/AU22,""),(($G22*0.9)-AW22)/($G22*0.9)))&gt;1%,IFERROR(IF(AV22&gt;1,(AU22-AW22)/AU22,""),(($G22*0.9)-AW22)/($G22*0.9)),""),"")</f>
        <v>0.16435826408125587</v>
      </c>
      <c r="AY22" s="76">
        <v>0</v>
      </c>
      <c r="AZ22" s="77" t="str">
        <f>IFERROR(IF(AY22&gt;1,AY22*0.9,""),"")</f>
        <v/>
      </c>
      <c r="BA22" s="77">
        <v>0</v>
      </c>
      <c r="BB22" s="78" t="str">
        <f t="shared" si="25"/>
        <v/>
      </c>
      <c r="BC22" s="17" t="str">
        <f>IFERROR(IF((IFERROR(IF(BA22&gt;1,(AZ22-BB22)/AZ22,""),(($G22*0.9)-BB22)/($G22*0.9)))&gt;1%,IFERROR(IF(BA22&gt;1,(AZ22-BB22)/AZ22,""),(($G22*0.9)-BB22)/($G22*0.9)),""),"")</f>
        <v/>
      </c>
      <c r="BD22" s="79">
        <v>3221</v>
      </c>
      <c r="BE22" s="80">
        <f>IFERROR(IF(BD22&gt;1,BD22*0.9,""),"")</f>
        <v>2898.9</v>
      </c>
      <c r="BF22" s="80">
        <v>504</v>
      </c>
      <c r="BG22" s="81">
        <f t="shared" si="28"/>
        <v>2422</v>
      </c>
      <c r="BH22" s="19">
        <f>IFERROR(IF((IFERROR(IF(BF22&gt;1,(BE22-BG22)/BE22,""),(($G22*0.9)-BG22)/($G22*0.9)))&gt;1%,IFERROR(IF(BF22&gt;1,(BE22-BG22)/BE22,""),(($G22*0.9)-BG22)/($G22*0.9)),""),"")</f>
        <v>0.16451067646348619</v>
      </c>
    </row>
    <row r="23" spans="1:60" s="5" customFormat="1" ht="12.75" customHeight="1">
      <c r="A23" s="44" t="s">
        <v>109</v>
      </c>
      <c r="B23" s="36" t="s">
        <v>147</v>
      </c>
      <c r="C23" s="6"/>
      <c r="D23" s="51">
        <v>0.14000000000000001</v>
      </c>
      <c r="E23" s="7" t="s">
        <v>508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33"/>
        <v>758</v>
      </c>
      <c r="K23" s="106">
        <v>888</v>
      </c>
      <c r="L23" s="107">
        <f t="shared" si="0"/>
        <v>799.2</v>
      </c>
      <c r="M23" s="107">
        <v>144</v>
      </c>
      <c r="N23" s="110">
        <f t="shared" si="1"/>
        <v>614</v>
      </c>
      <c r="O23" s="15">
        <f t="shared" si="2"/>
        <v>0.23173173173173178</v>
      </c>
      <c r="P23" s="108">
        <v>0</v>
      </c>
      <c r="Q23" s="109" t="str">
        <f t="shared" si="3"/>
        <v/>
      </c>
      <c r="R23" s="109">
        <v>0</v>
      </c>
      <c r="S23" s="111" t="str">
        <f t="shared" si="4"/>
        <v/>
      </c>
      <c r="T23" s="20" t="str">
        <f t="shared" si="5"/>
        <v/>
      </c>
      <c r="U23" s="106">
        <v>888</v>
      </c>
      <c r="V23" s="107">
        <f t="shared" si="6"/>
        <v>799.2</v>
      </c>
      <c r="W23" s="107">
        <v>144</v>
      </c>
      <c r="X23" s="110">
        <f t="shared" si="7"/>
        <v>614</v>
      </c>
      <c r="Y23" s="15">
        <f t="shared" si="8"/>
        <v>0.23173173173173178</v>
      </c>
      <c r="Z23" s="108">
        <v>0</v>
      </c>
      <c r="AA23" s="109" t="str">
        <f t="shared" si="9"/>
        <v/>
      </c>
      <c r="AB23" s="109">
        <v>0</v>
      </c>
      <c r="AC23" s="111" t="str">
        <f t="shared" si="10"/>
        <v/>
      </c>
      <c r="AD23" s="20" t="str">
        <f t="shared" si="11"/>
        <v/>
      </c>
      <c r="AE23" s="106">
        <v>943</v>
      </c>
      <c r="AF23" s="107">
        <f t="shared" si="12"/>
        <v>848.7</v>
      </c>
      <c r="AG23" s="107">
        <v>106</v>
      </c>
      <c r="AH23" s="110">
        <f t="shared" si="13"/>
        <v>652</v>
      </c>
      <c r="AI23" s="15">
        <f t="shared" si="14"/>
        <v>0.23176623070578536</v>
      </c>
      <c r="AJ23" s="108">
        <v>943</v>
      </c>
      <c r="AK23" s="109">
        <f t="shared" si="15"/>
        <v>848.7</v>
      </c>
      <c r="AL23" s="109">
        <v>106</v>
      </c>
      <c r="AM23" s="111">
        <f t="shared" si="16"/>
        <v>652</v>
      </c>
      <c r="AN23" s="20">
        <f t="shared" si="17"/>
        <v>0.23176623070578536</v>
      </c>
      <c r="AO23" s="106">
        <v>0</v>
      </c>
      <c r="AP23" s="107" t="str">
        <f t="shared" si="18"/>
        <v/>
      </c>
      <c r="AQ23" s="107">
        <v>0</v>
      </c>
      <c r="AR23" s="110" t="str">
        <f t="shared" si="19"/>
        <v/>
      </c>
      <c r="AS23" s="15" t="str">
        <f t="shared" si="20"/>
        <v/>
      </c>
      <c r="AT23" s="108">
        <v>888</v>
      </c>
      <c r="AU23" s="109">
        <f t="shared" si="21"/>
        <v>799.2</v>
      </c>
      <c r="AV23" s="109">
        <v>144</v>
      </c>
      <c r="AW23" s="111">
        <f t="shared" si="22"/>
        <v>614</v>
      </c>
      <c r="AX23" s="20">
        <f t="shared" si="23"/>
        <v>0.23173173173173178</v>
      </c>
      <c r="AY23" s="106">
        <v>888</v>
      </c>
      <c r="AZ23" s="107">
        <f t="shared" si="24"/>
        <v>799.2</v>
      </c>
      <c r="BA23" s="107">
        <v>144</v>
      </c>
      <c r="BB23" s="110">
        <f t="shared" si="25"/>
        <v>614</v>
      </c>
      <c r="BC23" s="15">
        <f t="shared" si="26"/>
        <v>0.23173173173173178</v>
      </c>
      <c r="BD23" s="108">
        <v>888</v>
      </c>
      <c r="BE23" s="109">
        <f t="shared" ref="BE23:BE24" si="37">IFERROR(IF(BD23&gt;1,BD23*0.9,""),"")</f>
        <v>799.2</v>
      </c>
      <c r="BF23" s="109">
        <v>144</v>
      </c>
      <c r="BG23" s="111">
        <f t="shared" si="28"/>
        <v>614</v>
      </c>
      <c r="BH23" s="20">
        <f t="shared" ref="BH23:BH24" si="38">IFERROR(IF((IFERROR(IF(BF23&gt;1,(BE23-BG23)/BE23,""),(($G23*0.9)-BG23)/($G23*0.9)))&gt;1%,IFERROR(IF(BF23&gt;1,(BE23-BG23)/BE23,""),(($G23*0.9)-BG23)/($G23*0.9)),""),"")</f>
        <v>0.23173173173173178</v>
      </c>
    </row>
    <row r="24" spans="1:60" s="5" customFormat="1" ht="12.75" customHeight="1" thickBot="1">
      <c r="A24" s="43" t="s">
        <v>108</v>
      </c>
      <c r="B24" s="38" t="s">
        <v>147</v>
      </c>
      <c r="C24" s="9"/>
      <c r="D24" s="50">
        <v>0.18</v>
      </c>
      <c r="E24" s="2" t="s">
        <v>509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33"/>
        <v>896</v>
      </c>
      <c r="K24" s="76">
        <v>999</v>
      </c>
      <c r="L24" s="77">
        <f t="shared" si="0"/>
        <v>899.1</v>
      </c>
      <c r="M24" s="77">
        <v>205</v>
      </c>
      <c r="N24" s="78">
        <f t="shared" si="1"/>
        <v>691</v>
      </c>
      <c r="O24" s="17">
        <f t="shared" si="2"/>
        <v>0.23145367589812035</v>
      </c>
      <c r="P24" s="79">
        <v>0</v>
      </c>
      <c r="Q24" s="80" t="str">
        <f t="shared" si="3"/>
        <v/>
      </c>
      <c r="R24" s="80">
        <v>0</v>
      </c>
      <c r="S24" s="81" t="str">
        <f t="shared" si="4"/>
        <v/>
      </c>
      <c r="T24" s="19" t="str">
        <f t="shared" si="5"/>
        <v/>
      </c>
      <c r="U24" s="76">
        <v>999</v>
      </c>
      <c r="V24" s="77">
        <f t="shared" si="6"/>
        <v>899.1</v>
      </c>
      <c r="W24" s="77">
        <v>205</v>
      </c>
      <c r="X24" s="78">
        <f t="shared" si="7"/>
        <v>691</v>
      </c>
      <c r="Y24" s="17">
        <f t="shared" si="8"/>
        <v>0.23145367589812035</v>
      </c>
      <c r="Z24" s="79">
        <v>0</v>
      </c>
      <c r="AA24" s="80" t="str">
        <f t="shared" si="9"/>
        <v/>
      </c>
      <c r="AB24" s="80">
        <v>0</v>
      </c>
      <c r="AC24" s="81" t="str">
        <f t="shared" si="10"/>
        <v/>
      </c>
      <c r="AD24" s="19" t="str">
        <f t="shared" si="11"/>
        <v/>
      </c>
      <c r="AE24" s="76">
        <v>1054</v>
      </c>
      <c r="AF24" s="77">
        <f t="shared" si="12"/>
        <v>948.6</v>
      </c>
      <c r="AG24" s="77">
        <v>167</v>
      </c>
      <c r="AH24" s="78">
        <f t="shared" si="13"/>
        <v>729</v>
      </c>
      <c r="AI24" s="17">
        <f t="shared" si="14"/>
        <v>0.23149905123339659</v>
      </c>
      <c r="AJ24" s="79">
        <v>1054</v>
      </c>
      <c r="AK24" s="80">
        <f t="shared" si="15"/>
        <v>948.6</v>
      </c>
      <c r="AL24" s="80">
        <v>167</v>
      </c>
      <c r="AM24" s="81">
        <f t="shared" si="16"/>
        <v>729</v>
      </c>
      <c r="AN24" s="19">
        <f t="shared" si="17"/>
        <v>0.23149905123339659</v>
      </c>
      <c r="AO24" s="76">
        <v>0</v>
      </c>
      <c r="AP24" s="77" t="str">
        <f t="shared" si="18"/>
        <v/>
      </c>
      <c r="AQ24" s="77">
        <v>0</v>
      </c>
      <c r="AR24" s="78" t="str">
        <f t="shared" si="19"/>
        <v/>
      </c>
      <c r="AS24" s="17" t="str">
        <f t="shared" si="20"/>
        <v/>
      </c>
      <c r="AT24" s="79">
        <v>999</v>
      </c>
      <c r="AU24" s="80">
        <f t="shared" si="21"/>
        <v>899.1</v>
      </c>
      <c r="AV24" s="80">
        <v>205</v>
      </c>
      <c r="AW24" s="81">
        <f t="shared" si="22"/>
        <v>691</v>
      </c>
      <c r="AX24" s="19">
        <f t="shared" si="23"/>
        <v>0.23145367589812035</v>
      </c>
      <c r="AY24" s="76">
        <v>999</v>
      </c>
      <c r="AZ24" s="77">
        <f t="shared" si="24"/>
        <v>899.1</v>
      </c>
      <c r="BA24" s="77">
        <v>205</v>
      </c>
      <c r="BB24" s="78">
        <f t="shared" si="25"/>
        <v>691</v>
      </c>
      <c r="BC24" s="17">
        <f t="shared" si="26"/>
        <v>0.23145367589812035</v>
      </c>
      <c r="BD24" s="79">
        <v>999</v>
      </c>
      <c r="BE24" s="80">
        <f t="shared" si="37"/>
        <v>899.1</v>
      </c>
      <c r="BF24" s="80">
        <v>205</v>
      </c>
      <c r="BG24" s="81">
        <f t="shared" si="28"/>
        <v>691</v>
      </c>
      <c r="BH24" s="19">
        <f t="shared" si="38"/>
        <v>0.23145367589812035</v>
      </c>
    </row>
    <row r="25" spans="1:60" s="5" customFormat="1" ht="12.75" customHeight="1">
      <c r="A25" s="44" t="s">
        <v>230</v>
      </c>
      <c r="B25" s="36" t="s">
        <v>147</v>
      </c>
      <c r="C25" s="202" t="s">
        <v>523</v>
      </c>
      <c r="D25" s="51">
        <v>0.22</v>
      </c>
      <c r="E25" s="7" t="s">
        <v>510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33"/>
        <v>965</v>
      </c>
      <c r="K25" s="106">
        <v>0</v>
      </c>
      <c r="L25" s="107" t="str">
        <f>IFERROR(IF(K25&gt;1,K25*0.9,""),"")</f>
        <v/>
      </c>
      <c r="M25" s="107">
        <v>0</v>
      </c>
      <c r="N25" s="110" t="str">
        <f t="shared" si="1"/>
        <v/>
      </c>
      <c r="O25" s="15" t="str">
        <f>IFERROR(IF((IFERROR(IF(M25&gt;1,(L25-N25)/L25,""),(($G25*0.9)-N25)/($G25*0.9)))&gt;1%,IFERROR(IF(M25&gt;1,(L25-N25)/L25,""),(($G25*0.9)-N25)/($G25*0.9)),""),"")</f>
        <v/>
      </c>
      <c r="P25" s="108">
        <v>0</v>
      </c>
      <c r="Q25" s="109" t="str">
        <f>IFERROR(IF(P25&gt;1,P25*0.9,""),"")</f>
        <v/>
      </c>
      <c r="R25" s="109">
        <v>0</v>
      </c>
      <c r="S25" s="111" t="str">
        <f t="shared" si="4"/>
        <v/>
      </c>
      <c r="T25" s="20" t="str">
        <f>IFERROR(IF((IFERROR(IF(R25&gt;1,(Q25-S25)/Q25,""),(($G25*0.9)-S25)/($G25*0.9)))&gt;1%,IFERROR(IF(R25&gt;1,(Q25-S25)/Q25,""),(($G25*0.9)-S25)/($G25*0.9)),""),"")</f>
        <v/>
      </c>
      <c r="U25" s="106">
        <v>0</v>
      </c>
      <c r="V25" s="107" t="str">
        <f>IFERROR(IF(U25&gt;1,U25*0.9,""),"")</f>
        <v/>
      </c>
      <c r="W25" s="107">
        <v>0</v>
      </c>
      <c r="X25" s="110" t="str">
        <f t="shared" si="7"/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0</v>
      </c>
      <c r="AA25" s="109" t="str">
        <f>IFERROR(IF(Z25&gt;1,Z25*0.9,""),"")</f>
        <v/>
      </c>
      <c r="AB25" s="109">
        <v>0</v>
      </c>
      <c r="AC25" s="111" t="str">
        <f t="shared" si="10"/>
        <v/>
      </c>
      <c r="AD25" s="20" t="str">
        <f>IFERROR(IF((IFERROR(IF(AB25&gt;1,(AA25-AC25)/AA25,""),(($G25*0.9)-AC25)/($G25*0.9)))&gt;1%,IFERROR(IF(AB25&gt;1,(AA25-AC25)/AA25,""),(($G25*0.9)-AC25)/($G25*0.9)),""),"")</f>
        <v/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 t="shared" si="13"/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>
        <v>0</v>
      </c>
      <c r="AK25" s="109" t="str">
        <f>IFERROR(IF(AJ25&gt;1,AJ25*0.9,""),"")</f>
        <v/>
      </c>
      <c r="AL25" s="109">
        <v>0</v>
      </c>
      <c r="AM25" s="111" t="str">
        <f t="shared" si="16"/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 t="shared" si="19"/>
        <v/>
      </c>
      <c r="AS25" s="15" t="str">
        <f>IFERROR(IF((IFERROR(IF(AQ25&gt;1,(AP25-AR25)/AP25,""),(($G25*0.9)-AR25)/($G25*0.9)))&gt;1%,IFERROR(IF(AQ25&gt;1,(AP25-AR25)/AP25,""),(($G25*0.9)-AR25)/($G25*0.9)),""),"")</f>
        <v/>
      </c>
      <c r="AT25" s="108">
        <v>0</v>
      </c>
      <c r="AU25" s="109" t="str">
        <f>IFERROR(IF(AT25&gt;1,AT25*0.9,""),"")</f>
        <v/>
      </c>
      <c r="AV25" s="109">
        <v>0</v>
      </c>
      <c r="AW25" s="111" t="str">
        <f t="shared" si="22"/>
        <v/>
      </c>
      <c r="AX25" s="20" t="str">
        <f>IFERROR(IF((IFERROR(IF(AV25&gt;1,(AU25-AW25)/AU25,""),(($G25*0.9)-AW25)/($G25*0.9)))&gt;1%,IFERROR(IF(AV25&gt;1,(AU25-AW25)/AU25,""),(($G25*0.9)-AW25)/($G25*0.9)),""),"")</f>
        <v/>
      </c>
      <c r="AY25" s="106">
        <v>0</v>
      </c>
      <c r="AZ25" s="107" t="str">
        <f>IFERROR(IF(AY25&gt;1,AY25*0.9,""),"")</f>
        <v/>
      </c>
      <c r="BA25" s="107">
        <v>0</v>
      </c>
      <c r="BB25" s="110" t="str">
        <f t="shared" si="25"/>
        <v/>
      </c>
      <c r="BC25" s="15" t="str">
        <f>IFERROR(IF((IFERROR(IF(BA25&gt;1,(AZ25-BB25)/AZ25,""),(($G25*0.9)-BB25)/($G25*0.9)))&gt;1%,IFERROR(IF(BA25&gt;1,(AZ25-BB25)/AZ25,""),(($G25*0.9)-BB25)/($G25*0.9)),""),"")</f>
        <v/>
      </c>
      <c r="BD25" s="108">
        <v>0</v>
      </c>
      <c r="BE25" s="109" t="str">
        <f>IFERROR(IF(BD25&gt;1,BD25*0.9,""),"")</f>
        <v/>
      </c>
      <c r="BF25" s="109">
        <v>0</v>
      </c>
      <c r="BG25" s="111" t="str">
        <f t="shared" si="28"/>
        <v/>
      </c>
      <c r="BH25" s="20" t="str">
        <f>IFERROR(IF((IFERROR(IF(BF25&gt;1,(BE25-BG25)/BE25,""),(($G25*0.9)-BG25)/($G25*0.9)))&gt;1%,IFERROR(IF(BF25&gt;1,(BE25-BG25)/BE25,""),(($G25*0.9)-BG25)/($G25*0.9)),""),"")</f>
        <v/>
      </c>
    </row>
    <row r="26" spans="1:60" s="5" customFormat="1" ht="12.75" customHeight="1">
      <c r="A26" s="42" t="s">
        <v>110</v>
      </c>
      <c r="B26" s="39" t="s">
        <v>147</v>
      </c>
      <c r="C26" s="4"/>
      <c r="D26" s="49">
        <v>0.22</v>
      </c>
      <c r="E26" s="40" t="s">
        <v>510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33"/>
        <v>896</v>
      </c>
      <c r="K26" s="69">
        <v>999</v>
      </c>
      <c r="L26" s="70">
        <f>IFERROR(IF(K26&gt;1,K26*0.9,""),"")</f>
        <v>899.1</v>
      </c>
      <c r="M26" s="70">
        <v>205</v>
      </c>
      <c r="N26" s="71">
        <f t="shared" si="1"/>
        <v>691</v>
      </c>
      <c r="O26" s="16">
        <f>IFERROR(IF((IFERROR(IF(M26&gt;1,(L26-N26)/L26,""),(($G26*0.9)-N26)/($G26*0.9)))&gt;1%,IFERROR(IF(M26&gt;1,(L26-N26)/L26,""),(($G26*0.9)-N26)/($G26*0.9)),""),"")</f>
        <v>0.23145367589812035</v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4"/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999</v>
      </c>
      <c r="V26" s="70">
        <f>IFERROR(IF(U26&gt;1,U26*0.9,""),"")</f>
        <v>899.1</v>
      </c>
      <c r="W26" s="70">
        <v>205</v>
      </c>
      <c r="X26" s="71">
        <f t="shared" si="7"/>
        <v>691</v>
      </c>
      <c r="Y26" s="16">
        <f>IFERROR(IF((IFERROR(IF(W26&gt;1,(V26-X26)/V26,""),(($G26*0.9)-X26)/($G26*0.9)))&gt;1%,IFERROR(IF(W26&gt;1,(V26-X26)/V26,""),(($G26*0.9)-X26)/($G26*0.9)),""),"")</f>
        <v>0.23145367589812035</v>
      </c>
      <c r="Z26" s="72">
        <v>0</v>
      </c>
      <c r="AA26" s="73" t="str">
        <f>IFERROR(IF(Z26&gt;1,Z26*0.9,""),"")</f>
        <v/>
      </c>
      <c r="AB26" s="73">
        <v>0</v>
      </c>
      <c r="AC26" s="74" t="str">
        <f t="shared" si="10"/>
        <v/>
      </c>
      <c r="AD26" s="18" t="str">
        <f>IFERROR(IF((IFERROR(IF(AB26&gt;1,(AA26-AC26)/AA26,""),(($G26*0.9)-AC26)/($G26*0.9)))&gt;1%,IFERROR(IF(AB26&gt;1,(AA26-AC26)/AA26,""),(($G26*0.9)-AC26)/($G26*0.9)),""),"")</f>
        <v/>
      </c>
      <c r="AE26" s="69">
        <v>1054</v>
      </c>
      <c r="AF26" s="70">
        <f>IFERROR(IF(AE26&gt;1,AE26*0.9,""),"")</f>
        <v>948.6</v>
      </c>
      <c r="AG26" s="70">
        <v>167</v>
      </c>
      <c r="AH26" s="71">
        <f t="shared" si="13"/>
        <v>729</v>
      </c>
      <c r="AI26" s="16">
        <f>IFERROR(IF((IFERROR(IF(AG26&gt;1,(AF26-AH26)/AF26,""),(($G26*0.9)-AH26)/($G26*0.9)))&gt;1%,IFERROR(IF(AG26&gt;1,(AF26-AH26)/AF26,""),(($G26*0.9)-AH26)/($G26*0.9)),""),"")</f>
        <v>0.23149905123339659</v>
      </c>
      <c r="AJ26" s="72">
        <v>1054</v>
      </c>
      <c r="AK26" s="73">
        <f>IFERROR(IF(AJ26&gt;1,AJ26*0.9,""),"")</f>
        <v>948.6</v>
      </c>
      <c r="AL26" s="73">
        <v>167</v>
      </c>
      <c r="AM26" s="74">
        <f t="shared" si="16"/>
        <v>729</v>
      </c>
      <c r="AN26" s="18">
        <f>IFERROR(IF((IFERROR(IF(AL26&gt;1,(AK26-AM26)/AK26,""),(($G26*0.9)-AM26)/($G26*0.9)))&gt;1%,IFERROR(IF(AL26&gt;1,(AK26-AM26)/AK26,""),(($G26*0.9)-AM26)/($G26*0.9)),""),"")</f>
        <v>0.23149905123339659</v>
      </c>
      <c r="AO26" s="69">
        <v>0</v>
      </c>
      <c r="AP26" s="70" t="str">
        <f>IFERROR(IF(AO26&gt;1,AO26*0.9,""),"")</f>
        <v/>
      </c>
      <c r="AQ26" s="70">
        <v>0</v>
      </c>
      <c r="AR26" s="71" t="str">
        <f t="shared" si="19"/>
        <v/>
      </c>
      <c r="AS26" s="16" t="str">
        <f>IFERROR(IF((IFERROR(IF(AQ26&gt;1,(AP26-AR26)/AP26,""),(($G26*0.9)-AR26)/($G26*0.9)))&gt;1%,IFERROR(IF(AQ26&gt;1,(AP26-AR26)/AP26,""),(($G26*0.9)-AR26)/($G26*0.9)),""),"")</f>
        <v/>
      </c>
      <c r="AT26" s="72">
        <v>999</v>
      </c>
      <c r="AU26" s="73">
        <f>IFERROR(IF(AT26&gt;1,AT26*0.9,""),"")</f>
        <v>899.1</v>
      </c>
      <c r="AV26" s="73">
        <v>205</v>
      </c>
      <c r="AW26" s="74">
        <f t="shared" si="22"/>
        <v>691</v>
      </c>
      <c r="AX26" s="18">
        <f>IFERROR(IF((IFERROR(IF(AV26&gt;1,(AU26-AW26)/AU26,""),(($G26*0.9)-AW26)/($G26*0.9)))&gt;1%,IFERROR(IF(AV26&gt;1,(AU26-AW26)/AU26,""),(($G26*0.9)-AW26)/($G26*0.9)),""),"")</f>
        <v>0.23145367589812035</v>
      </c>
      <c r="AY26" s="69">
        <v>999</v>
      </c>
      <c r="AZ26" s="70">
        <f>IFERROR(IF(AY26&gt;1,AY26*0.9,""),"")</f>
        <v>899.1</v>
      </c>
      <c r="BA26" s="70">
        <v>205</v>
      </c>
      <c r="BB26" s="71">
        <f t="shared" si="25"/>
        <v>691</v>
      </c>
      <c r="BC26" s="16">
        <f>IFERROR(IF((IFERROR(IF(BA26&gt;1,(AZ26-BB26)/AZ26,""),(($G26*0.9)-BB26)/($G26*0.9)))&gt;1%,IFERROR(IF(BA26&gt;1,(AZ26-BB26)/AZ26,""),(($G26*0.9)-BB26)/($G26*0.9)),""),"")</f>
        <v>0.23145367589812035</v>
      </c>
      <c r="BD26" s="72">
        <v>999</v>
      </c>
      <c r="BE26" s="73">
        <f>IFERROR(IF(BD26&gt;1,BD26*0.9,""),"")</f>
        <v>899.1</v>
      </c>
      <c r="BF26" s="73">
        <v>205</v>
      </c>
      <c r="BG26" s="74">
        <f t="shared" si="28"/>
        <v>691</v>
      </c>
      <c r="BH26" s="18">
        <f>IFERROR(IF((IFERROR(IF(BF26&gt;1,(BE26-BG26)/BE26,""),(($G26*0.9)-BG26)/($G26*0.9)))&gt;1%,IFERROR(IF(BF26&gt;1,(BE26-BG26)/BE26,""),(($G26*0.9)-BG26)/($G26*0.9)),""),"")</f>
        <v>0.23145367589812035</v>
      </c>
    </row>
    <row r="27" spans="1:60" s="5" customFormat="1" ht="12.75" customHeight="1">
      <c r="A27" s="42" t="s">
        <v>231</v>
      </c>
      <c r="B27" s="39" t="s">
        <v>147</v>
      </c>
      <c r="C27" s="201" t="s">
        <v>523</v>
      </c>
      <c r="D27" s="49">
        <v>0.27</v>
      </c>
      <c r="E27" s="40" t="s">
        <v>511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33"/>
        <v>1104</v>
      </c>
      <c r="K27" s="69">
        <v>0</v>
      </c>
      <c r="L27" s="70" t="str">
        <f>IFERROR(IF(K27&gt;1,K27*0.9,""),"")</f>
        <v/>
      </c>
      <c r="M27" s="70">
        <v>0</v>
      </c>
      <c r="N27" s="71" t="str">
        <f t="shared" si="1"/>
        <v/>
      </c>
      <c r="O27" s="16" t="str">
        <f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>IFERROR(IF(P27&gt;1,P27*0.9,""),"")</f>
        <v/>
      </c>
      <c r="R27" s="73">
        <v>0</v>
      </c>
      <c r="S27" s="74" t="str">
        <f t="shared" si="4"/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 t="shared" si="7"/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>IFERROR(IF(Z27&gt;1,Z27*0.9,""),"")</f>
        <v/>
      </c>
      <c r="AB27" s="73">
        <v>0</v>
      </c>
      <c r="AC27" s="74" t="str">
        <f t="shared" si="10"/>
        <v/>
      </c>
      <c r="AD27" s="18" t="str">
        <f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>IFERROR(IF(AE27&gt;1,AE27*0.9,""),"")</f>
        <v/>
      </c>
      <c r="AG27" s="70">
        <v>0</v>
      </c>
      <c r="AH27" s="71" t="str">
        <f t="shared" si="13"/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>IFERROR(IF(AJ27&gt;1,AJ27*0.9,""),"")</f>
        <v/>
      </c>
      <c r="AL27" s="73">
        <v>0</v>
      </c>
      <c r="AM27" s="74" t="str">
        <f t="shared" si="16"/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 t="shared" si="19"/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>IFERROR(IF(AT27&gt;1,AT27*0.9,""),"")</f>
        <v/>
      </c>
      <c r="AV27" s="73">
        <v>0</v>
      </c>
      <c r="AW27" s="74" t="str">
        <f t="shared" si="22"/>
        <v/>
      </c>
      <c r="AX27" s="18" t="str">
        <f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 t="shared" si="25"/>
        <v/>
      </c>
      <c r="BC27" s="16" t="str">
        <f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>IFERROR(IF(BD27&gt;1,BD27*0.9,""),"")</f>
        <v/>
      </c>
      <c r="BF27" s="73">
        <v>0</v>
      </c>
      <c r="BG27" s="74" t="str">
        <f t="shared" si="28"/>
        <v/>
      </c>
      <c r="BH27" s="18" t="str">
        <f>IFERROR(IF((IFERROR(IF(BF27&gt;1,(BE27-BG27)/BE27,""),(($G27*0.9)-BG27)/($G27*0.9)))&gt;1%,IFERROR(IF(BF27&gt;1,(BE27-BG27)/BE27,""),(($G27*0.9)-BG27)/($G27*0.9)),""),"")</f>
        <v/>
      </c>
    </row>
    <row r="28" spans="1:60" s="5" customFormat="1" ht="12.75" customHeight="1" thickBot="1">
      <c r="A28" s="43" t="s">
        <v>111</v>
      </c>
      <c r="B28" s="38" t="s">
        <v>147</v>
      </c>
      <c r="C28" s="9"/>
      <c r="D28" s="50">
        <v>0.27</v>
      </c>
      <c r="E28" s="2" t="s">
        <v>511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33"/>
        <v>1035</v>
      </c>
      <c r="K28" s="76">
        <v>1221</v>
      </c>
      <c r="L28" s="77">
        <f>IFERROR(IF(K28&gt;1,K28*0.9,""),"")</f>
        <v>1098.9000000000001</v>
      </c>
      <c r="M28" s="77">
        <v>190</v>
      </c>
      <c r="N28" s="78">
        <f t="shared" si="1"/>
        <v>845</v>
      </c>
      <c r="O28" s="17">
        <f>IFERROR(IF((IFERROR(IF(M28&gt;1,(L28-N28)/L28,""),(($G28*0.9)-N28)/($G28*0.9)))&gt;1%,IFERROR(IF(M28&gt;1,(L28-N28)/L28,""),(($G28*0.9)-N28)/($G28*0.9)),""),"")</f>
        <v>0.23104923104923111</v>
      </c>
      <c r="P28" s="79">
        <v>0</v>
      </c>
      <c r="Q28" s="80" t="str">
        <f>IFERROR(IF(P28&gt;1,P28*0.9,""),"")</f>
        <v/>
      </c>
      <c r="R28" s="80">
        <v>0</v>
      </c>
      <c r="S28" s="81" t="str">
        <f t="shared" si="4"/>
        <v/>
      </c>
      <c r="T28" s="19" t="str">
        <f>IFERROR(IF((IFERROR(IF(R28&gt;1,(Q28-S28)/Q28,""),(($G28*0.9)-S28)/($G28*0.9)))&gt;1%,IFERROR(IF(R28&gt;1,(Q28-S28)/Q28,""),(($G28*0.9)-S28)/($G28*0.9)),""),"")</f>
        <v/>
      </c>
      <c r="U28" s="76">
        <v>1221</v>
      </c>
      <c r="V28" s="77">
        <f>IFERROR(IF(U28&gt;1,U28*0.9,""),"")</f>
        <v>1098.9000000000001</v>
      </c>
      <c r="W28" s="77">
        <v>190</v>
      </c>
      <c r="X28" s="78">
        <f t="shared" si="7"/>
        <v>845</v>
      </c>
      <c r="Y28" s="17">
        <f>IFERROR(IF((IFERROR(IF(W28&gt;1,(V28-X28)/V28,""),(($G28*0.9)-X28)/($G28*0.9)))&gt;1%,IFERROR(IF(W28&gt;1,(V28-X28)/V28,""),(($G28*0.9)-X28)/($G28*0.9)),""),"")</f>
        <v>0.23104923104923111</v>
      </c>
      <c r="Z28" s="79">
        <v>0</v>
      </c>
      <c r="AA28" s="80" t="str">
        <f>IFERROR(IF(Z28&gt;1,Z28*0.9,""),"")</f>
        <v/>
      </c>
      <c r="AB28" s="80">
        <v>0</v>
      </c>
      <c r="AC28" s="81" t="str">
        <f t="shared" si="10"/>
        <v/>
      </c>
      <c r="AD28" s="19" t="str">
        <f>IFERROR(IF((IFERROR(IF(AB28&gt;1,(AA28-AC28)/AA28,""),(($G28*0.9)-AC28)/($G28*0.9)))&gt;1%,IFERROR(IF(AB28&gt;1,(AA28-AC28)/AA28,""),(($G28*0.9)-AC28)/($G28*0.9)),""),"")</f>
        <v/>
      </c>
      <c r="AE28" s="76">
        <v>1277</v>
      </c>
      <c r="AF28" s="77">
        <f>IFERROR(IF(AE28&gt;1,AE28*0.9,""),"")</f>
        <v>1149.3</v>
      </c>
      <c r="AG28" s="77">
        <v>151</v>
      </c>
      <c r="AH28" s="78">
        <f t="shared" si="13"/>
        <v>884</v>
      </c>
      <c r="AI28" s="17">
        <f>IFERROR(IF((IFERROR(IF(AG28&gt;1,(AF28-AH28)/AF28,""),(($G28*0.9)-AH28)/($G28*0.9)))&gt;1%,IFERROR(IF(AG28&gt;1,(AF28-AH28)/AF28,""),(($G28*0.9)-AH28)/($G28*0.9)),""),"")</f>
        <v>0.23083616114156441</v>
      </c>
      <c r="AJ28" s="79">
        <v>1277</v>
      </c>
      <c r="AK28" s="80">
        <f>IFERROR(IF(AJ28&gt;1,AJ28*0.9,""),"")</f>
        <v>1149.3</v>
      </c>
      <c r="AL28" s="80">
        <v>151</v>
      </c>
      <c r="AM28" s="81">
        <f t="shared" si="16"/>
        <v>884</v>
      </c>
      <c r="AN28" s="19">
        <f>IFERROR(IF((IFERROR(IF(AL28&gt;1,(AK28-AM28)/AK28,""),(($G28*0.9)-AM28)/($G28*0.9)))&gt;1%,IFERROR(IF(AL28&gt;1,(AK28-AM28)/AK28,""),(($G28*0.9)-AM28)/($G28*0.9)),""),"")</f>
        <v>0.23083616114156441</v>
      </c>
      <c r="AO28" s="76">
        <v>0</v>
      </c>
      <c r="AP28" s="77" t="str">
        <f>IFERROR(IF(AO28&gt;1,AO28*0.9,""),"")</f>
        <v/>
      </c>
      <c r="AQ28" s="77">
        <v>0</v>
      </c>
      <c r="AR28" s="78" t="str">
        <f t="shared" si="19"/>
        <v/>
      </c>
      <c r="AS28" s="17" t="str">
        <f>IFERROR(IF((IFERROR(IF(AQ28&gt;1,(AP28-AR28)/AP28,""),(($G28*0.9)-AR28)/($G28*0.9)))&gt;1%,IFERROR(IF(AQ28&gt;1,(AP28-AR28)/AP28,""),(($G28*0.9)-AR28)/($G28*0.9)),""),"")</f>
        <v/>
      </c>
      <c r="AT28" s="79">
        <v>1166</v>
      </c>
      <c r="AU28" s="80">
        <f>IFERROR(IF(AT28&gt;1,AT28*0.9,""),"")</f>
        <v>1049.4000000000001</v>
      </c>
      <c r="AV28" s="80">
        <v>228</v>
      </c>
      <c r="AW28" s="81">
        <f t="shared" si="22"/>
        <v>807</v>
      </c>
      <c r="AX28" s="19">
        <f>IFERROR(IF((IFERROR(IF(AV28&gt;1,(AU28-AW28)/AU28,""),(($G28*0.9)-AW28)/($G28*0.9)))&gt;1%,IFERROR(IF(AV28&gt;1,(AU28-AW28)/AU28,""),(($G28*0.9)-AW28)/($G28*0.9)),""),"")</f>
        <v>0.23098913664951407</v>
      </c>
      <c r="AY28" s="76">
        <v>1166</v>
      </c>
      <c r="AZ28" s="77">
        <f>IFERROR(IF(AY28&gt;1,AY28*0.9,""),"")</f>
        <v>1049.4000000000001</v>
      </c>
      <c r="BA28" s="77">
        <v>228</v>
      </c>
      <c r="BB28" s="78">
        <f t="shared" si="25"/>
        <v>807</v>
      </c>
      <c r="BC28" s="17">
        <f>IFERROR(IF((IFERROR(IF(BA28&gt;1,(AZ28-BB28)/AZ28,""),(($G28*0.9)-BB28)/($G28*0.9)))&gt;1%,IFERROR(IF(BA28&gt;1,(AZ28-BB28)/AZ28,""),(($G28*0.9)-BB28)/($G28*0.9)),""),"")</f>
        <v>0.23098913664951407</v>
      </c>
      <c r="BD28" s="79">
        <v>1166</v>
      </c>
      <c r="BE28" s="80">
        <f>IFERROR(IF(BD28&gt;1,BD28*0.9,""),"")</f>
        <v>1049.4000000000001</v>
      </c>
      <c r="BF28" s="80">
        <v>228</v>
      </c>
      <c r="BG28" s="81">
        <f t="shared" si="28"/>
        <v>807</v>
      </c>
      <c r="BH28" s="19">
        <f>IFERROR(IF((IFERROR(IF(BF28&gt;1,(BE28-BG28)/BE28,""),(($G28*0.9)-BG28)/($G28*0.9)))&gt;1%,IFERROR(IF(BF28&gt;1,(BE28-BG28)/BE28,""),(($G28*0.9)-BG28)/($G28*0.9)),""),"")</f>
        <v>0.23098913664951407</v>
      </c>
    </row>
    <row r="29" spans="1:60" s="5" customFormat="1" ht="12.75" customHeight="1">
      <c r="A29" s="42" t="s">
        <v>247</v>
      </c>
      <c r="B29" s="39" t="s">
        <v>147</v>
      </c>
      <c r="C29" s="201" t="s">
        <v>523</v>
      </c>
      <c r="D29" s="49">
        <v>1.56</v>
      </c>
      <c r="E29" s="40" t="s">
        <v>512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33"/>
        <v>2657</v>
      </c>
      <c r="K29" s="69">
        <v>0</v>
      </c>
      <c r="L29" s="70" t="str">
        <f t="shared" ref="L29:L37" si="39">IFERROR(IF(K29&gt;1,K29*0.9,""),"")</f>
        <v/>
      </c>
      <c r="M29" s="70">
        <v>0</v>
      </c>
      <c r="N29" s="71" t="str">
        <f t="shared" si="1"/>
        <v/>
      </c>
      <c r="O29" s="16" t="str">
        <f t="shared" ref="O29:O37" si="40">IFERROR(IF((IFERROR(IF(M29&gt;1,(L29-N29)/L29,""),(($G29*0.9)-N29)/($G29*0.9)))&gt;1%,IFERROR(IF(M29&gt;1,(L29-N29)/L29,""),(($G29*0.9)-N29)/($G29*0.9)),""),"")</f>
        <v/>
      </c>
      <c r="P29" s="72">
        <v>0</v>
      </c>
      <c r="Q29" s="73" t="str">
        <f t="shared" ref="Q29:Q37" si="41">IFERROR(IF(P29&gt;1,P29*0.9,""),"")</f>
        <v/>
      </c>
      <c r="R29" s="73">
        <v>0</v>
      </c>
      <c r="S29" s="74" t="str">
        <f t="shared" si="4"/>
        <v/>
      </c>
      <c r="T29" s="18" t="str">
        <f t="shared" ref="T29:T37" si="42">IFERROR(IF((IFERROR(IF(R29&gt;1,(Q29-S29)/Q29,""),(($G29*0.9)-S29)/($G29*0.9)))&gt;1%,IFERROR(IF(R29&gt;1,(Q29-S29)/Q29,""),(($G29*0.9)-S29)/($G29*0.9)),""),"")</f>
        <v/>
      </c>
      <c r="U29" s="69">
        <v>0</v>
      </c>
      <c r="V29" s="70" t="str">
        <f t="shared" ref="V29:V37" si="43">IFERROR(IF(U29&gt;1,U29*0.9,""),"")</f>
        <v/>
      </c>
      <c r="W29" s="70">
        <v>0</v>
      </c>
      <c r="X29" s="71" t="str">
        <f t="shared" si="7"/>
        <v/>
      </c>
      <c r="Y29" s="16" t="str">
        <f t="shared" ref="Y29:Y37" si="44">IFERROR(IF((IFERROR(IF(W29&gt;1,(V29-X29)/V29,""),(($G29*0.9)-X29)/($G29*0.9)))&gt;1%,IFERROR(IF(W29&gt;1,(V29-X29)/V29,""),(($G29*0.9)-X29)/($G29*0.9)),""),"")</f>
        <v/>
      </c>
      <c r="Z29" s="72">
        <v>0</v>
      </c>
      <c r="AA29" s="73" t="str">
        <f t="shared" ref="AA29:AA37" si="45">IFERROR(IF(Z29&gt;1,Z29*0.9,""),"")</f>
        <v/>
      </c>
      <c r="AB29" s="73">
        <v>0</v>
      </c>
      <c r="AC29" s="74" t="str">
        <f t="shared" si="10"/>
        <v/>
      </c>
      <c r="AD29" s="18" t="str">
        <f t="shared" ref="AD29:AD37" si="46">IFERROR(IF((IFERROR(IF(AB29&gt;1,(AA29-AC29)/AA29,""),(($G29*0.9)-AC29)/($G29*0.9)))&gt;1%,IFERROR(IF(AB29&gt;1,(AA29-AC29)/AA29,""),(($G29*0.9)-AC29)/($G29*0.9)),""),"")</f>
        <v/>
      </c>
      <c r="AE29" s="69">
        <v>0</v>
      </c>
      <c r="AF29" s="70" t="str">
        <f t="shared" ref="AF29:AF37" si="47">IFERROR(IF(AE29&gt;1,AE29*0.9,""),"")</f>
        <v/>
      </c>
      <c r="AG29" s="70">
        <v>0</v>
      </c>
      <c r="AH29" s="71" t="str">
        <f t="shared" si="13"/>
        <v/>
      </c>
      <c r="AI29" s="16" t="str">
        <f t="shared" ref="AI29:AI37" si="48">IFERROR(IF((IFERROR(IF(AG29&gt;1,(AF29-AH29)/AF29,""),(($G29*0.9)-AH29)/($G29*0.9)))&gt;1%,IFERROR(IF(AG29&gt;1,(AF29-AH29)/AF29,""),(($G29*0.9)-AH29)/($G29*0.9)),""),"")</f>
        <v/>
      </c>
      <c r="AJ29" s="72">
        <v>0</v>
      </c>
      <c r="AK29" s="73" t="str">
        <f t="shared" ref="AK29:AK37" si="49">IFERROR(IF(AJ29&gt;1,AJ29*0.9,""),"")</f>
        <v/>
      </c>
      <c r="AL29" s="73">
        <v>0</v>
      </c>
      <c r="AM29" s="74" t="str">
        <f t="shared" si="16"/>
        <v/>
      </c>
      <c r="AN29" s="18" t="str">
        <f t="shared" ref="AN29:AN37" si="50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51">IFERROR(IF(AO29&gt;1,AO29*0.9,""),"")</f>
        <v/>
      </c>
      <c r="AQ29" s="70">
        <v>0</v>
      </c>
      <c r="AR29" s="71" t="str">
        <f t="shared" si="19"/>
        <v/>
      </c>
      <c r="AS29" s="16" t="str">
        <f t="shared" ref="AS29:AS37" si="52">IFERROR(IF((IFERROR(IF(AQ29&gt;1,(AP29-AR29)/AP29,""),(($G29*0.9)-AR29)/($G29*0.9)))&gt;1%,IFERROR(IF(AQ29&gt;1,(AP29-AR29)/AP29,""),(($G29*0.9)-AR29)/($G29*0.9)),""),"")</f>
        <v/>
      </c>
      <c r="AT29" s="72">
        <v>0</v>
      </c>
      <c r="AU29" s="73" t="str">
        <f t="shared" ref="AU29:AU37" si="53">IFERROR(IF(AT29&gt;1,AT29*0.9,""),"")</f>
        <v/>
      </c>
      <c r="AV29" s="73">
        <v>0</v>
      </c>
      <c r="AW29" s="74" t="str">
        <f t="shared" si="22"/>
        <v/>
      </c>
      <c r="AX29" s="18" t="str">
        <f t="shared" ref="AX29:AX37" si="54">IFERROR(IF((IFERROR(IF(AV29&gt;1,(AU29-AW29)/AU29,""),(($G29*0.9)-AW29)/($G29*0.9)))&gt;1%,IFERROR(IF(AV29&gt;1,(AU29-AW29)/AU29,""),(($G29*0.9)-AW29)/($G29*0.9)),""),"")</f>
        <v/>
      </c>
      <c r="AY29" s="69">
        <v>0</v>
      </c>
      <c r="AZ29" s="70" t="str">
        <f t="shared" ref="AZ29:AZ37" si="55">IFERROR(IF(AY29&gt;1,AY29*0.9,""),"")</f>
        <v/>
      </c>
      <c r="BA29" s="70">
        <v>0</v>
      </c>
      <c r="BB29" s="71" t="str">
        <f t="shared" si="25"/>
        <v/>
      </c>
      <c r="BC29" s="16" t="str">
        <f t="shared" ref="BC29:BC37" si="56">IFERROR(IF((IFERROR(IF(BA29&gt;1,(AZ29-BB29)/AZ29,""),(($G29*0.9)-BB29)/($G29*0.9)))&gt;1%,IFERROR(IF(BA29&gt;1,(AZ29-BB29)/AZ29,""),(($G29*0.9)-BB29)/($G29*0.9)),""),"")</f>
        <v/>
      </c>
      <c r="BD29" s="72">
        <v>0</v>
      </c>
      <c r="BE29" s="73" t="str">
        <f t="shared" ref="BE29:BE37" si="57">IFERROR(IF(BD29&gt;1,BD29*0.9,""),"")</f>
        <v/>
      </c>
      <c r="BF29" s="73">
        <v>0</v>
      </c>
      <c r="BG29" s="74" t="str">
        <f t="shared" si="28"/>
        <v/>
      </c>
      <c r="BH29" s="18" t="str">
        <f t="shared" ref="BH29:BH37" si="58">IFERROR(IF((IFERROR(IF(BF29&gt;1,(BE29-BG29)/BE29,""),(($G29*0.9)-BG29)/($G29*0.9)))&gt;1%,IFERROR(IF(BF29&gt;1,(BE29-BG29)/BE29,""),(($G29*0.9)-BG29)/($G29*0.9)),""),"")</f>
        <v/>
      </c>
    </row>
    <row r="30" spans="1:60" s="5" customFormat="1" ht="12.75" customHeight="1">
      <c r="A30" s="42" t="s">
        <v>246</v>
      </c>
      <c r="B30" s="39" t="s">
        <v>147</v>
      </c>
      <c r="C30" s="4"/>
      <c r="D30" s="49">
        <v>1.56</v>
      </c>
      <c r="E30" s="40" t="s">
        <v>512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33"/>
        <v>2450</v>
      </c>
      <c r="K30" s="69">
        <v>2888</v>
      </c>
      <c r="L30" s="70">
        <f t="shared" si="39"/>
        <v>2599.2000000000003</v>
      </c>
      <c r="M30" s="70">
        <v>451</v>
      </c>
      <c r="N30" s="71">
        <f t="shared" si="1"/>
        <v>1999</v>
      </c>
      <c r="O30" s="16">
        <f t="shared" si="40"/>
        <v>0.23091720529393667</v>
      </c>
      <c r="P30" s="72">
        <v>0</v>
      </c>
      <c r="Q30" s="73" t="str">
        <f t="shared" si="41"/>
        <v/>
      </c>
      <c r="R30" s="73">
        <v>0</v>
      </c>
      <c r="S30" s="74" t="str">
        <f t="shared" si="4"/>
        <v/>
      </c>
      <c r="T30" s="18" t="str">
        <f t="shared" si="42"/>
        <v/>
      </c>
      <c r="U30" s="69">
        <v>2888</v>
      </c>
      <c r="V30" s="70">
        <f t="shared" si="43"/>
        <v>2599.2000000000003</v>
      </c>
      <c r="W30" s="70">
        <v>451</v>
      </c>
      <c r="X30" s="71">
        <f t="shared" si="7"/>
        <v>1999</v>
      </c>
      <c r="Y30" s="16">
        <f t="shared" si="44"/>
        <v>0.23091720529393667</v>
      </c>
      <c r="Z30" s="72">
        <v>0</v>
      </c>
      <c r="AA30" s="73" t="str">
        <f t="shared" si="45"/>
        <v/>
      </c>
      <c r="AB30" s="73">
        <v>0</v>
      </c>
      <c r="AC30" s="74" t="str">
        <f t="shared" si="10"/>
        <v/>
      </c>
      <c r="AD30" s="18" t="str">
        <f t="shared" si="46"/>
        <v/>
      </c>
      <c r="AE30" s="69">
        <v>2999</v>
      </c>
      <c r="AF30" s="70">
        <f t="shared" si="47"/>
        <v>2699.1</v>
      </c>
      <c r="AG30" s="70">
        <v>374</v>
      </c>
      <c r="AH30" s="71">
        <f t="shared" si="13"/>
        <v>2076</v>
      </c>
      <c r="AI30" s="16">
        <f t="shared" si="48"/>
        <v>0.23085472935422915</v>
      </c>
      <c r="AJ30" s="72">
        <v>2999</v>
      </c>
      <c r="AK30" s="73">
        <f t="shared" si="49"/>
        <v>2699.1</v>
      </c>
      <c r="AL30" s="73">
        <v>374</v>
      </c>
      <c r="AM30" s="74">
        <f t="shared" si="16"/>
        <v>2076</v>
      </c>
      <c r="AN30" s="18">
        <f t="shared" si="50"/>
        <v>0.23085472935422915</v>
      </c>
      <c r="AO30" s="69">
        <v>0</v>
      </c>
      <c r="AP30" s="70" t="str">
        <f t="shared" si="51"/>
        <v/>
      </c>
      <c r="AQ30" s="70">
        <v>0</v>
      </c>
      <c r="AR30" s="71" t="str">
        <f t="shared" si="19"/>
        <v/>
      </c>
      <c r="AS30" s="16" t="str">
        <f t="shared" si="52"/>
        <v/>
      </c>
      <c r="AT30" s="72">
        <v>2777</v>
      </c>
      <c r="AU30" s="73">
        <f t="shared" si="53"/>
        <v>2499.3000000000002</v>
      </c>
      <c r="AV30" s="73">
        <v>528</v>
      </c>
      <c r="AW30" s="74">
        <f t="shared" si="22"/>
        <v>1922</v>
      </c>
      <c r="AX30" s="18">
        <f t="shared" si="54"/>
        <v>0.23098467570919864</v>
      </c>
      <c r="AY30" s="69">
        <v>2777</v>
      </c>
      <c r="AZ30" s="70">
        <f t="shared" si="55"/>
        <v>2499.3000000000002</v>
      </c>
      <c r="BA30" s="70">
        <v>528</v>
      </c>
      <c r="BB30" s="71">
        <f t="shared" si="25"/>
        <v>1922</v>
      </c>
      <c r="BC30" s="16">
        <f t="shared" si="56"/>
        <v>0.23098467570919864</v>
      </c>
      <c r="BD30" s="72">
        <v>2777</v>
      </c>
      <c r="BE30" s="73">
        <f t="shared" si="57"/>
        <v>2499.3000000000002</v>
      </c>
      <c r="BF30" s="73">
        <v>528</v>
      </c>
      <c r="BG30" s="74">
        <f t="shared" si="28"/>
        <v>1922</v>
      </c>
      <c r="BH30" s="18">
        <f t="shared" si="58"/>
        <v>0.23098467570919864</v>
      </c>
    </row>
    <row r="31" spans="1:60" s="5" customFormat="1" ht="12.75" customHeight="1">
      <c r="A31" s="42" t="s">
        <v>249</v>
      </c>
      <c r="B31" s="39" t="s">
        <v>147</v>
      </c>
      <c r="C31" s="4"/>
      <c r="D31" s="49">
        <v>0.79</v>
      </c>
      <c r="E31" s="40" t="s">
        <v>513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33"/>
        <v>1621</v>
      </c>
      <c r="K31" s="69">
        <v>1888</v>
      </c>
      <c r="L31" s="70">
        <f t="shared" si="39"/>
        <v>1699.2</v>
      </c>
      <c r="M31" s="70">
        <v>315</v>
      </c>
      <c r="N31" s="71">
        <f t="shared" si="1"/>
        <v>1306</v>
      </c>
      <c r="O31" s="16">
        <f t="shared" si="40"/>
        <v>0.23140301318267423</v>
      </c>
      <c r="P31" s="72">
        <v>0</v>
      </c>
      <c r="Q31" s="73" t="str">
        <f t="shared" si="41"/>
        <v/>
      </c>
      <c r="R31" s="73">
        <v>0</v>
      </c>
      <c r="S31" s="74" t="str">
        <f t="shared" si="4"/>
        <v/>
      </c>
      <c r="T31" s="18" t="str">
        <f t="shared" si="42"/>
        <v/>
      </c>
      <c r="U31" s="69">
        <v>1888</v>
      </c>
      <c r="V31" s="70">
        <f t="shared" si="43"/>
        <v>1699.2</v>
      </c>
      <c r="W31" s="70">
        <v>315</v>
      </c>
      <c r="X31" s="71">
        <f t="shared" si="7"/>
        <v>1306</v>
      </c>
      <c r="Y31" s="16">
        <f t="shared" si="44"/>
        <v>0.23140301318267423</v>
      </c>
      <c r="Z31" s="72">
        <v>0</v>
      </c>
      <c r="AA31" s="73" t="str">
        <f t="shared" si="45"/>
        <v/>
      </c>
      <c r="AB31" s="73">
        <v>0</v>
      </c>
      <c r="AC31" s="74" t="str">
        <f t="shared" si="10"/>
        <v/>
      </c>
      <c r="AD31" s="18" t="str">
        <f t="shared" si="46"/>
        <v/>
      </c>
      <c r="AE31" s="69">
        <v>1999</v>
      </c>
      <c r="AF31" s="70">
        <f t="shared" si="47"/>
        <v>1799.1000000000001</v>
      </c>
      <c r="AG31" s="70">
        <v>238</v>
      </c>
      <c r="AH31" s="71">
        <f t="shared" si="13"/>
        <v>1383</v>
      </c>
      <c r="AI31" s="16">
        <f t="shared" si="48"/>
        <v>0.23128230782057702</v>
      </c>
      <c r="AJ31" s="72">
        <v>1999</v>
      </c>
      <c r="AK31" s="73">
        <f t="shared" si="49"/>
        <v>1799.1000000000001</v>
      </c>
      <c r="AL31" s="73">
        <v>238</v>
      </c>
      <c r="AM31" s="74">
        <f t="shared" si="16"/>
        <v>1383</v>
      </c>
      <c r="AN31" s="18">
        <f t="shared" si="50"/>
        <v>0.23128230782057702</v>
      </c>
      <c r="AO31" s="69">
        <v>0</v>
      </c>
      <c r="AP31" s="70" t="str">
        <f t="shared" si="51"/>
        <v/>
      </c>
      <c r="AQ31" s="70">
        <v>0</v>
      </c>
      <c r="AR31" s="71" t="str">
        <f t="shared" si="19"/>
        <v/>
      </c>
      <c r="AS31" s="16" t="str">
        <f t="shared" si="52"/>
        <v/>
      </c>
      <c r="AT31" s="72">
        <v>1832</v>
      </c>
      <c r="AU31" s="73">
        <f t="shared" si="53"/>
        <v>1648.8</v>
      </c>
      <c r="AV31" s="73">
        <v>353</v>
      </c>
      <c r="AW31" s="74">
        <f t="shared" si="22"/>
        <v>1268</v>
      </c>
      <c r="AX31" s="18">
        <f t="shared" si="54"/>
        <v>0.23095584667637067</v>
      </c>
      <c r="AY31" s="69">
        <v>1832</v>
      </c>
      <c r="AZ31" s="70">
        <f t="shared" si="55"/>
        <v>1648.8</v>
      </c>
      <c r="BA31" s="70">
        <v>353</v>
      </c>
      <c r="BB31" s="71">
        <f t="shared" si="25"/>
        <v>1268</v>
      </c>
      <c r="BC31" s="16">
        <f t="shared" si="56"/>
        <v>0.23095584667637067</v>
      </c>
      <c r="BD31" s="72">
        <v>1832</v>
      </c>
      <c r="BE31" s="73">
        <f t="shared" si="57"/>
        <v>1648.8</v>
      </c>
      <c r="BF31" s="73">
        <v>353</v>
      </c>
      <c r="BG31" s="74">
        <f t="shared" si="28"/>
        <v>1268</v>
      </c>
      <c r="BH31" s="18">
        <f t="shared" si="58"/>
        <v>0.23095584667637067</v>
      </c>
    </row>
    <row r="32" spans="1:60" s="5" customFormat="1" ht="12.75" customHeight="1" thickBot="1">
      <c r="A32" s="43" t="s">
        <v>250</v>
      </c>
      <c r="B32" s="38" t="s">
        <v>147</v>
      </c>
      <c r="C32" s="200" t="s">
        <v>523</v>
      </c>
      <c r="D32" s="50">
        <v>0.79</v>
      </c>
      <c r="E32" s="2" t="s">
        <v>513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33"/>
        <v>1829</v>
      </c>
      <c r="K32" s="76">
        <v>0</v>
      </c>
      <c r="L32" s="77" t="str">
        <f t="shared" si="39"/>
        <v/>
      </c>
      <c r="M32" s="77">
        <v>0</v>
      </c>
      <c r="N32" s="78" t="str">
        <f t="shared" si="1"/>
        <v/>
      </c>
      <c r="O32" s="17" t="str">
        <f t="shared" si="40"/>
        <v/>
      </c>
      <c r="P32" s="79">
        <v>0</v>
      </c>
      <c r="Q32" s="80" t="str">
        <f t="shared" si="41"/>
        <v/>
      </c>
      <c r="R32" s="80">
        <v>0</v>
      </c>
      <c r="S32" s="81" t="str">
        <f t="shared" si="4"/>
        <v/>
      </c>
      <c r="T32" s="19" t="str">
        <f t="shared" si="42"/>
        <v/>
      </c>
      <c r="U32" s="76">
        <v>0</v>
      </c>
      <c r="V32" s="77" t="str">
        <f t="shared" si="43"/>
        <v/>
      </c>
      <c r="W32" s="77">
        <v>0</v>
      </c>
      <c r="X32" s="78" t="str">
        <f t="shared" si="7"/>
        <v/>
      </c>
      <c r="Y32" s="17" t="str">
        <f t="shared" si="44"/>
        <v/>
      </c>
      <c r="Z32" s="79">
        <v>0</v>
      </c>
      <c r="AA32" s="80" t="str">
        <f t="shared" si="45"/>
        <v/>
      </c>
      <c r="AB32" s="80">
        <v>0</v>
      </c>
      <c r="AC32" s="81" t="str">
        <f t="shared" si="10"/>
        <v/>
      </c>
      <c r="AD32" s="19" t="str">
        <f t="shared" si="46"/>
        <v/>
      </c>
      <c r="AE32" s="76">
        <v>0</v>
      </c>
      <c r="AF32" s="77" t="str">
        <f t="shared" si="47"/>
        <v/>
      </c>
      <c r="AG32" s="77">
        <v>0</v>
      </c>
      <c r="AH32" s="78" t="str">
        <f t="shared" si="13"/>
        <v/>
      </c>
      <c r="AI32" s="17" t="str">
        <f t="shared" si="48"/>
        <v/>
      </c>
      <c r="AJ32" s="79">
        <v>0</v>
      </c>
      <c r="AK32" s="80" t="str">
        <f t="shared" si="49"/>
        <v/>
      </c>
      <c r="AL32" s="80">
        <v>0</v>
      </c>
      <c r="AM32" s="81" t="str">
        <f t="shared" si="16"/>
        <v/>
      </c>
      <c r="AN32" s="19" t="str">
        <f t="shared" si="50"/>
        <v/>
      </c>
      <c r="AO32" s="76">
        <v>0</v>
      </c>
      <c r="AP32" s="77" t="str">
        <f t="shared" si="51"/>
        <v/>
      </c>
      <c r="AQ32" s="77">
        <v>0</v>
      </c>
      <c r="AR32" s="78" t="str">
        <f t="shared" si="19"/>
        <v/>
      </c>
      <c r="AS32" s="17" t="str">
        <f t="shared" si="52"/>
        <v/>
      </c>
      <c r="AT32" s="79">
        <v>0</v>
      </c>
      <c r="AU32" s="80" t="str">
        <f t="shared" si="53"/>
        <v/>
      </c>
      <c r="AV32" s="80">
        <v>0</v>
      </c>
      <c r="AW32" s="81" t="str">
        <f t="shared" si="22"/>
        <v/>
      </c>
      <c r="AX32" s="19" t="str">
        <f t="shared" si="54"/>
        <v/>
      </c>
      <c r="AY32" s="76">
        <v>0</v>
      </c>
      <c r="AZ32" s="77" t="str">
        <f t="shared" si="55"/>
        <v/>
      </c>
      <c r="BA32" s="77">
        <v>0</v>
      </c>
      <c r="BB32" s="78" t="str">
        <f t="shared" si="25"/>
        <v/>
      </c>
      <c r="BC32" s="17" t="str">
        <f t="shared" si="56"/>
        <v/>
      </c>
      <c r="BD32" s="79">
        <v>0</v>
      </c>
      <c r="BE32" s="80" t="str">
        <f t="shared" si="57"/>
        <v/>
      </c>
      <c r="BF32" s="80">
        <v>0</v>
      </c>
      <c r="BG32" s="81" t="str">
        <f t="shared" si="28"/>
        <v/>
      </c>
      <c r="BH32" s="19" t="str">
        <f t="shared" si="58"/>
        <v/>
      </c>
    </row>
    <row r="33" spans="1:60" s="5" customFormat="1" ht="12.75" customHeight="1" thickBot="1">
      <c r="A33" s="43" t="s">
        <v>303</v>
      </c>
      <c r="B33" s="38" t="s">
        <v>147</v>
      </c>
      <c r="C33" s="9"/>
      <c r="D33" s="50" t="s">
        <v>537</v>
      </c>
      <c r="E33" s="2" t="s">
        <v>514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33"/>
        <v>2554</v>
      </c>
      <c r="K33" s="76">
        <v>0</v>
      </c>
      <c r="L33" s="77" t="str">
        <f t="shared" si="39"/>
        <v/>
      </c>
      <c r="M33" s="77">
        <v>0</v>
      </c>
      <c r="N33" s="78" t="str">
        <f t="shared" si="1"/>
        <v/>
      </c>
      <c r="O33" s="17" t="str">
        <f t="shared" si="40"/>
        <v/>
      </c>
      <c r="P33" s="79">
        <v>0</v>
      </c>
      <c r="Q33" s="80" t="str">
        <f t="shared" si="41"/>
        <v/>
      </c>
      <c r="R33" s="80">
        <v>0</v>
      </c>
      <c r="S33" s="81" t="str">
        <f t="shared" si="4"/>
        <v/>
      </c>
      <c r="T33" s="19" t="str">
        <f t="shared" si="42"/>
        <v/>
      </c>
      <c r="U33" s="76">
        <v>2999</v>
      </c>
      <c r="V33" s="77">
        <f t="shared" si="43"/>
        <v>2699.1</v>
      </c>
      <c r="W33" s="77">
        <v>478</v>
      </c>
      <c r="X33" s="78">
        <f t="shared" si="7"/>
        <v>2076</v>
      </c>
      <c r="Y33" s="17">
        <f t="shared" si="44"/>
        <v>0.23085472935422915</v>
      </c>
      <c r="Z33" s="79">
        <v>0</v>
      </c>
      <c r="AA33" s="80" t="str">
        <f t="shared" si="45"/>
        <v/>
      </c>
      <c r="AB33" s="80">
        <v>0</v>
      </c>
      <c r="AC33" s="81" t="str">
        <f t="shared" si="10"/>
        <v/>
      </c>
      <c r="AD33" s="19" t="str">
        <f t="shared" si="46"/>
        <v/>
      </c>
      <c r="AE33" s="76">
        <v>3110</v>
      </c>
      <c r="AF33" s="77">
        <f t="shared" si="47"/>
        <v>2799</v>
      </c>
      <c r="AG33" s="77">
        <v>401</v>
      </c>
      <c r="AH33" s="78">
        <f t="shared" si="13"/>
        <v>2153</v>
      </c>
      <c r="AI33" s="17">
        <f t="shared" si="48"/>
        <v>0.23079671311182565</v>
      </c>
      <c r="AJ33" s="79">
        <v>3110</v>
      </c>
      <c r="AK33" s="80">
        <f t="shared" si="49"/>
        <v>2799</v>
      </c>
      <c r="AL33" s="80">
        <v>401</v>
      </c>
      <c r="AM33" s="81">
        <f t="shared" si="16"/>
        <v>2153</v>
      </c>
      <c r="AN33" s="19">
        <f t="shared" si="50"/>
        <v>0.23079671311182565</v>
      </c>
      <c r="AO33" s="76">
        <v>0</v>
      </c>
      <c r="AP33" s="77" t="str">
        <f t="shared" si="51"/>
        <v/>
      </c>
      <c r="AQ33" s="77">
        <v>0</v>
      </c>
      <c r="AR33" s="78" t="str">
        <f t="shared" si="19"/>
        <v/>
      </c>
      <c r="AS33" s="17" t="str">
        <f t="shared" si="52"/>
        <v/>
      </c>
      <c r="AT33" s="79">
        <v>2888</v>
      </c>
      <c r="AU33" s="80">
        <f t="shared" si="53"/>
        <v>2599.2000000000003</v>
      </c>
      <c r="AV33" s="80">
        <v>555</v>
      </c>
      <c r="AW33" s="81">
        <f t="shared" si="22"/>
        <v>1999</v>
      </c>
      <c r="AX33" s="19">
        <f t="shared" si="54"/>
        <v>0.23091720529393667</v>
      </c>
      <c r="AY33" s="76">
        <v>2888</v>
      </c>
      <c r="AZ33" s="77">
        <f t="shared" si="55"/>
        <v>2599.2000000000003</v>
      </c>
      <c r="BA33" s="77">
        <v>555</v>
      </c>
      <c r="BB33" s="78">
        <f t="shared" si="25"/>
        <v>1999</v>
      </c>
      <c r="BC33" s="17">
        <f t="shared" si="56"/>
        <v>0.23091720529393667</v>
      </c>
      <c r="BD33" s="79">
        <v>2888</v>
      </c>
      <c r="BE33" s="80">
        <f t="shared" si="57"/>
        <v>2599.2000000000003</v>
      </c>
      <c r="BF33" s="80">
        <v>555</v>
      </c>
      <c r="BG33" s="81">
        <f t="shared" si="28"/>
        <v>1999</v>
      </c>
      <c r="BH33" s="19">
        <f t="shared" si="58"/>
        <v>0.23091720529393667</v>
      </c>
    </row>
    <row r="34" spans="1:60" s="5" customFormat="1" ht="12.75" customHeight="1">
      <c r="A34" s="44" t="s">
        <v>174</v>
      </c>
      <c r="B34" s="36" t="s">
        <v>147</v>
      </c>
      <c r="C34" s="202" t="s">
        <v>523</v>
      </c>
      <c r="D34" s="51" t="s">
        <v>537</v>
      </c>
      <c r="E34" s="7" t="s">
        <v>492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33"/>
        <v>856</v>
      </c>
      <c r="K34" s="106">
        <v>0</v>
      </c>
      <c r="L34" s="107" t="str">
        <f t="shared" si="39"/>
        <v/>
      </c>
      <c r="M34" s="107">
        <v>0</v>
      </c>
      <c r="N34" s="110" t="str">
        <f t="shared" si="1"/>
        <v/>
      </c>
      <c r="O34" s="15" t="str">
        <f t="shared" si="40"/>
        <v/>
      </c>
      <c r="P34" s="108">
        <v>0</v>
      </c>
      <c r="Q34" s="109" t="str">
        <f t="shared" si="41"/>
        <v/>
      </c>
      <c r="R34" s="109">
        <v>0</v>
      </c>
      <c r="S34" s="111" t="str">
        <f t="shared" si="4"/>
        <v/>
      </c>
      <c r="T34" s="20" t="str">
        <f t="shared" si="42"/>
        <v/>
      </c>
      <c r="U34" s="106">
        <v>0</v>
      </c>
      <c r="V34" s="107" t="str">
        <f t="shared" si="43"/>
        <v/>
      </c>
      <c r="W34" s="107">
        <v>0</v>
      </c>
      <c r="X34" s="110" t="str">
        <f t="shared" si="7"/>
        <v/>
      </c>
      <c r="Y34" s="15" t="str">
        <f t="shared" si="44"/>
        <v/>
      </c>
      <c r="Z34" s="108">
        <v>0</v>
      </c>
      <c r="AA34" s="109" t="str">
        <f t="shared" si="45"/>
        <v/>
      </c>
      <c r="AB34" s="109">
        <v>0</v>
      </c>
      <c r="AC34" s="111" t="str">
        <f t="shared" si="10"/>
        <v/>
      </c>
      <c r="AD34" s="20" t="str">
        <f t="shared" si="46"/>
        <v/>
      </c>
      <c r="AE34" s="106">
        <v>0</v>
      </c>
      <c r="AF34" s="107" t="str">
        <f t="shared" si="47"/>
        <v/>
      </c>
      <c r="AG34" s="107">
        <v>0</v>
      </c>
      <c r="AH34" s="110" t="str">
        <f t="shared" si="13"/>
        <v/>
      </c>
      <c r="AI34" s="15" t="str">
        <f t="shared" si="48"/>
        <v/>
      </c>
      <c r="AJ34" s="108">
        <v>0</v>
      </c>
      <c r="AK34" s="109" t="str">
        <f t="shared" si="49"/>
        <v/>
      </c>
      <c r="AL34" s="109">
        <v>0</v>
      </c>
      <c r="AM34" s="111" t="str">
        <f t="shared" si="16"/>
        <v/>
      </c>
      <c r="AN34" s="20" t="str">
        <f t="shared" si="50"/>
        <v/>
      </c>
      <c r="AO34" s="106">
        <v>0</v>
      </c>
      <c r="AP34" s="107" t="str">
        <f t="shared" si="51"/>
        <v/>
      </c>
      <c r="AQ34" s="107">
        <v>0</v>
      </c>
      <c r="AR34" s="110" t="str">
        <f t="shared" si="19"/>
        <v/>
      </c>
      <c r="AS34" s="15" t="str">
        <f t="shared" si="52"/>
        <v/>
      </c>
      <c r="AT34" s="108">
        <v>0</v>
      </c>
      <c r="AU34" s="109" t="str">
        <f t="shared" si="53"/>
        <v/>
      </c>
      <c r="AV34" s="109">
        <v>0</v>
      </c>
      <c r="AW34" s="111" t="str">
        <f t="shared" si="22"/>
        <v/>
      </c>
      <c r="AX34" s="20" t="str">
        <f t="shared" si="54"/>
        <v/>
      </c>
      <c r="AY34" s="106">
        <v>0</v>
      </c>
      <c r="AZ34" s="107" t="str">
        <f t="shared" si="55"/>
        <v/>
      </c>
      <c r="BA34" s="107">
        <v>0</v>
      </c>
      <c r="BB34" s="110" t="str">
        <f t="shared" si="25"/>
        <v/>
      </c>
      <c r="BC34" s="15" t="str">
        <f t="shared" si="56"/>
        <v/>
      </c>
      <c r="BD34" s="108">
        <v>0</v>
      </c>
      <c r="BE34" s="109" t="str">
        <f t="shared" si="57"/>
        <v/>
      </c>
      <c r="BF34" s="109">
        <v>0</v>
      </c>
      <c r="BG34" s="111" t="str">
        <f t="shared" si="28"/>
        <v/>
      </c>
      <c r="BH34" s="20" t="str">
        <f t="shared" si="58"/>
        <v/>
      </c>
    </row>
    <row r="35" spans="1:60" s="5" customFormat="1" ht="12.75" customHeight="1">
      <c r="A35" s="42" t="s">
        <v>259</v>
      </c>
      <c r="B35" s="39" t="s">
        <v>147</v>
      </c>
      <c r="C35" s="4"/>
      <c r="D35" s="49" t="s">
        <v>537</v>
      </c>
      <c r="E35" s="40" t="s">
        <v>492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33"/>
        <v>785</v>
      </c>
      <c r="K35" s="69">
        <v>999</v>
      </c>
      <c r="L35" s="70">
        <f t="shared" si="39"/>
        <v>899.1</v>
      </c>
      <c r="M35" s="70">
        <v>70</v>
      </c>
      <c r="N35" s="71">
        <f t="shared" si="1"/>
        <v>715</v>
      </c>
      <c r="O35" s="16">
        <f t="shared" si="40"/>
        <v>0.20476031587142701</v>
      </c>
      <c r="P35" s="72">
        <v>0</v>
      </c>
      <c r="Q35" s="73" t="str">
        <f t="shared" si="41"/>
        <v/>
      </c>
      <c r="R35" s="73">
        <v>0</v>
      </c>
      <c r="S35" s="74" t="str">
        <f t="shared" si="4"/>
        <v/>
      </c>
      <c r="T35" s="18" t="str">
        <f t="shared" si="42"/>
        <v/>
      </c>
      <c r="U35" s="69">
        <v>999</v>
      </c>
      <c r="V35" s="70">
        <f t="shared" si="43"/>
        <v>899.1</v>
      </c>
      <c r="W35" s="70">
        <v>70</v>
      </c>
      <c r="X35" s="71">
        <f t="shared" si="7"/>
        <v>715</v>
      </c>
      <c r="Y35" s="16">
        <f t="shared" si="44"/>
        <v>0.20476031587142701</v>
      </c>
      <c r="Z35" s="72">
        <v>0</v>
      </c>
      <c r="AA35" s="73" t="str">
        <f t="shared" si="45"/>
        <v/>
      </c>
      <c r="AB35" s="73">
        <v>0</v>
      </c>
      <c r="AC35" s="74" t="str">
        <f t="shared" si="10"/>
        <v/>
      </c>
      <c r="AD35" s="18" t="str">
        <f t="shared" si="46"/>
        <v/>
      </c>
      <c r="AE35" s="69">
        <v>999</v>
      </c>
      <c r="AF35" s="70">
        <f t="shared" si="47"/>
        <v>899.1</v>
      </c>
      <c r="AG35" s="70">
        <v>70</v>
      </c>
      <c r="AH35" s="71">
        <f t="shared" si="13"/>
        <v>715</v>
      </c>
      <c r="AI35" s="16">
        <f t="shared" si="48"/>
        <v>0.20476031587142701</v>
      </c>
      <c r="AJ35" s="72">
        <v>999</v>
      </c>
      <c r="AK35" s="73">
        <f t="shared" si="49"/>
        <v>899.1</v>
      </c>
      <c r="AL35" s="73">
        <v>70</v>
      </c>
      <c r="AM35" s="74">
        <f t="shared" si="16"/>
        <v>715</v>
      </c>
      <c r="AN35" s="18">
        <f t="shared" si="50"/>
        <v>0.20476031587142701</v>
      </c>
      <c r="AO35" s="69">
        <v>0</v>
      </c>
      <c r="AP35" s="70" t="str">
        <f t="shared" si="51"/>
        <v/>
      </c>
      <c r="AQ35" s="70">
        <v>0</v>
      </c>
      <c r="AR35" s="71" t="str">
        <f t="shared" si="19"/>
        <v/>
      </c>
      <c r="AS35" s="16" t="str">
        <f t="shared" si="52"/>
        <v/>
      </c>
      <c r="AT35" s="72">
        <v>999</v>
      </c>
      <c r="AU35" s="73">
        <f t="shared" si="53"/>
        <v>899.1</v>
      </c>
      <c r="AV35" s="73">
        <v>70</v>
      </c>
      <c r="AW35" s="74">
        <f t="shared" si="22"/>
        <v>715</v>
      </c>
      <c r="AX35" s="18">
        <f t="shared" si="54"/>
        <v>0.20476031587142701</v>
      </c>
      <c r="AY35" s="69">
        <v>999</v>
      </c>
      <c r="AZ35" s="70">
        <f t="shared" si="55"/>
        <v>899.1</v>
      </c>
      <c r="BA35" s="70">
        <v>70</v>
      </c>
      <c r="BB35" s="71">
        <f t="shared" si="25"/>
        <v>715</v>
      </c>
      <c r="BC35" s="16">
        <f t="shared" si="56"/>
        <v>0.20476031587142701</v>
      </c>
      <c r="BD35" s="72">
        <v>999</v>
      </c>
      <c r="BE35" s="73">
        <f t="shared" si="57"/>
        <v>899.1</v>
      </c>
      <c r="BF35" s="73">
        <v>70</v>
      </c>
      <c r="BG35" s="74">
        <f t="shared" si="28"/>
        <v>715</v>
      </c>
      <c r="BH35" s="18">
        <f t="shared" si="58"/>
        <v>0.20476031587142701</v>
      </c>
    </row>
    <row r="36" spans="1:60" s="5" customFormat="1" ht="12.75" customHeight="1">
      <c r="A36" s="42" t="s">
        <v>175</v>
      </c>
      <c r="B36" s="39" t="s">
        <v>147</v>
      </c>
      <c r="C36" s="201" t="s">
        <v>523</v>
      </c>
      <c r="D36" s="49" t="s">
        <v>537</v>
      </c>
      <c r="E36" s="40" t="s">
        <v>493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33"/>
        <v>929</v>
      </c>
      <c r="K36" s="69">
        <v>0</v>
      </c>
      <c r="L36" s="70" t="str">
        <f t="shared" si="39"/>
        <v/>
      </c>
      <c r="M36" s="70">
        <v>0</v>
      </c>
      <c r="N36" s="71" t="str">
        <f t="shared" si="1"/>
        <v/>
      </c>
      <c r="O36" s="16" t="str">
        <f t="shared" si="40"/>
        <v/>
      </c>
      <c r="P36" s="72">
        <v>0</v>
      </c>
      <c r="Q36" s="73" t="str">
        <f t="shared" si="41"/>
        <v/>
      </c>
      <c r="R36" s="73">
        <v>0</v>
      </c>
      <c r="S36" s="74" t="str">
        <f t="shared" si="4"/>
        <v/>
      </c>
      <c r="T36" s="18" t="str">
        <f t="shared" si="42"/>
        <v/>
      </c>
      <c r="U36" s="69">
        <v>0</v>
      </c>
      <c r="V36" s="70" t="str">
        <f t="shared" si="43"/>
        <v/>
      </c>
      <c r="W36" s="70">
        <v>0</v>
      </c>
      <c r="X36" s="71" t="str">
        <f t="shared" si="7"/>
        <v/>
      </c>
      <c r="Y36" s="16" t="str">
        <f t="shared" si="44"/>
        <v/>
      </c>
      <c r="Z36" s="72">
        <v>0</v>
      </c>
      <c r="AA36" s="73" t="str">
        <f t="shared" si="45"/>
        <v/>
      </c>
      <c r="AB36" s="73">
        <v>0</v>
      </c>
      <c r="AC36" s="74" t="str">
        <f t="shared" si="10"/>
        <v/>
      </c>
      <c r="AD36" s="18" t="str">
        <f t="shared" si="46"/>
        <v/>
      </c>
      <c r="AE36" s="69">
        <v>0</v>
      </c>
      <c r="AF36" s="70" t="str">
        <f t="shared" si="47"/>
        <v/>
      </c>
      <c r="AG36" s="70">
        <v>0</v>
      </c>
      <c r="AH36" s="71" t="str">
        <f t="shared" si="13"/>
        <v/>
      </c>
      <c r="AI36" s="16" t="str">
        <f t="shared" si="48"/>
        <v/>
      </c>
      <c r="AJ36" s="72">
        <v>0</v>
      </c>
      <c r="AK36" s="73" t="str">
        <f t="shared" si="49"/>
        <v/>
      </c>
      <c r="AL36" s="73">
        <v>0</v>
      </c>
      <c r="AM36" s="74" t="str">
        <f t="shared" si="16"/>
        <v/>
      </c>
      <c r="AN36" s="18" t="str">
        <f t="shared" si="50"/>
        <v/>
      </c>
      <c r="AO36" s="69">
        <v>0</v>
      </c>
      <c r="AP36" s="70" t="str">
        <f t="shared" si="51"/>
        <v/>
      </c>
      <c r="AQ36" s="70">
        <v>0</v>
      </c>
      <c r="AR36" s="71" t="str">
        <f t="shared" si="19"/>
        <v/>
      </c>
      <c r="AS36" s="16" t="str">
        <f t="shared" si="52"/>
        <v/>
      </c>
      <c r="AT36" s="72">
        <v>0</v>
      </c>
      <c r="AU36" s="73" t="str">
        <f t="shared" si="53"/>
        <v/>
      </c>
      <c r="AV36" s="73">
        <v>0</v>
      </c>
      <c r="AW36" s="74" t="str">
        <f t="shared" si="22"/>
        <v/>
      </c>
      <c r="AX36" s="18" t="str">
        <f t="shared" si="54"/>
        <v/>
      </c>
      <c r="AY36" s="69">
        <v>0</v>
      </c>
      <c r="AZ36" s="70" t="str">
        <f t="shared" si="55"/>
        <v/>
      </c>
      <c r="BA36" s="70">
        <v>0</v>
      </c>
      <c r="BB36" s="71" t="str">
        <f t="shared" si="25"/>
        <v/>
      </c>
      <c r="BC36" s="16" t="str">
        <f t="shared" si="56"/>
        <v/>
      </c>
      <c r="BD36" s="72">
        <v>0</v>
      </c>
      <c r="BE36" s="73" t="str">
        <f t="shared" si="57"/>
        <v/>
      </c>
      <c r="BF36" s="73">
        <v>0</v>
      </c>
      <c r="BG36" s="74" t="str">
        <f t="shared" si="28"/>
        <v/>
      </c>
      <c r="BH36" s="18" t="str">
        <f t="shared" si="58"/>
        <v/>
      </c>
    </row>
    <row r="37" spans="1:60" s="5" customFormat="1" ht="12.75" customHeight="1" thickBot="1">
      <c r="A37" s="43" t="s">
        <v>260</v>
      </c>
      <c r="B37" s="38" t="s">
        <v>147</v>
      </c>
      <c r="C37" s="9"/>
      <c r="D37" s="50" t="s">
        <v>537</v>
      </c>
      <c r="E37" s="2" t="s">
        <v>493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33"/>
        <v>856</v>
      </c>
      <c r="K37" s="76">
        <v>888</v>
      </c>
      <c r="L37" s="77">
        <f t="shared" si="39"/>
        <v>799.2</v>
      </c>
      <c r="M37" s="77">
        <v>221</v>
      </c>
      <c r="N37" s="78">
        <f t="shared" si="1"/>
        <v>635</v>
      </c>
      <c r="O37" s="17">
        <f t="shared" si="40"/>
        <v>0.20545545545545549</v>
      </c>
      <c r="P37" s="79">
        <v>0</v>
      </c>
      <c r="Q37" s="80" t="str">
        <f t="shared" si="41"/>
        <v/>
      </c>
      <c r="R37" s="80">
        <v>0</v>
      </c>
      <c r="S37" s="81" t="str">
        <f t="shared" si="4"/>
        <v/>
      </c>
      <c r="T37" s="19" t="str">
        <f t="shared" si="42"/>
        <v/>
      </c>
      <c r="U37" s="76">
        <v>888</v>
      </c>
      <c r="V37" s="77">
        <f t="shared" si="43"/>
        <v>799.2</v>
      </c>
      <c r="W37" s="77">
        <v>221</v>
      </c>
      <c r="X37" s="78">
        <f t="shared" si="7"/>
        <v>635</v>
      </c>
      <c r="Y37" s="17">
        <f t="shared" si="44"/>
        <v>0.20545545545545549</v>
      </c>
      <c r="Z37" s="79">
        <v>0</v>
      </c>
      <c r="AA37" s="80" t="str">
        <f t="shared" si="45"/>
        <v/>
      </c>
      <c r="AB37" s="80">
        <v>0</v>
      </c>
      <c r="AC37" s="81" t="str">
        <f t="shared" si="10"/>
        <v/>
      </c>
      <c r="AD37" s="19" t="str">
        <f t="shared" si="46"/>
        <v/>
      </c>
      <c r="AE37" s="76">
        <v>888</v>
      </c>
      <c r="AF37" s="77">
        <f t="shared" si="47"/>
        <v>799.2</v>
      </c>
      <c r="AG37" s="77">
        <v>221</v>
      </c>
      <c r="AH37" s="78">
        <f t="shared" si="13"/>
        <v>635</v>
      </c>
      <c r="AI37" s="17">
        <f t="shared" si="48"/>
        <v>0.20545545545545549</v>
      </c>
      <c r="AJ37" s="79">
        <v>888</v>
      </c>
      <c r="AK37" s="80">
        <f t="shared" si="49"/>
        <v>799.2</v>
      </c>
      <c r="AL37" s="80">
        <v>221</v>
      </c>
      <c r="AM37" s="81">
        <f t="shared" si="16"/>
        <v>635</v>
      </c>
      <c r="AN37" s="19">
        <f t="shared" si="50"/>
        <v>0.20545545545545549</v>
      </c>
      <c r="AO37" s="76">
        <v>0</v>
      </c>
      <c r="AP37" s="77" t="str">
        <f t="shared" si="51"/>
        <v/>
      </c>
      <c r="AQ37" s="77">
        <v>0</v>
      </c>
      <c r="AR37" s="78" t="str">
        <f t="shared" si="19"/>
        <v/>
      </c>
      <c r="AS37" s="17" t="str">
        <f t="shared" si="52"/>
        <v/>
      </c>
      <c r="AT37" s="79">
        <v>1110</v>
      </c>
      <c r="AU37" s="80">
        <f t="shared" si="53"/>
        <v>999</v>
      </c>
      <c r="AV37" s="80">
        <v>62</v>
      </c>
      <c r="AW37" s="81">
        <f t="shared" si="22"/>
        <v>794</v>
      </c>
      <c r="AX37" s="19">
        <f t="shared" si="54"/>
        <v>0.20520520520520522</v>
      </c>
      <c r="AY37" s="76">
        <v>1110</v>
      </c>
      <c r="AZ37" s="77">
        <f t="shared" si="55"/>
        <v>999</v>
      </c>
      <c r="BA37" s="77">
        <v>62</v>
      </c>
      <c r="BB37" s="78">
        <f t="shared" si="25"/>
        <v>794</v>
      </c>
      <c r="BC37" s="17">
        <f t="shared" si="56"/>
        <v>0.20520520520520522</v>
      </c>
      <c r="BD37" s="79">
        <v>1110</v>
      </c>
      <c r="BE37" s="80">
        <f t="shared" si="57"/>
        <v>999</v>
      </c>
      <c r="BF37" s="80">
        <v>62</v>
      </c>
      <c r="BG37" s="81">
        <f t="shared" si="28"/>
        <v>794</v>
      </c>
      <c r="BH37" s="19">
        <f t="shared" si="58"/>
        <v>0.20520520520520522</v>
      </c>
    </row>
    <row r="38" spans="1:60" s="5" customFormat="1" ht="12.75" customHeight="1">
      <c r="A38" s="42" t="s">
        <v>112</v>
      </c>
      <c r="B38" s="39" t="s">
        <v>146</v>
      </c>
      <c r="C38" s="201" t="s">
        <v>387</v>
      </c>
      <c r="D38" s="49">
        <v>0.3</v>
      </c>
      <c r="E38" s="40" t="s">
        <v>515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59">IFERROR(H38-I38,H38)</f>
        <v>517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1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4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443</v>
      </c>
      <c r="V38" s="70">
        <f>IFERROR(IF(U38&gt;1,U38*0.9,""),"")</f>
        <v>398.7</v>
      </c>
      <c r="W38" s="70">
        <v>210</v>
      </c>
      <c r="X38" s="71">
        <f t="shared" si="7"/>
        <v>307</v>
      </c>
      <c r="Y38" s="16">
        <f>IFERROR(IF((IFERROR(IF(W38&gt;1,(V38-X38)/V38,""),(($G38*0.9)-X38)/($G38*0.9)))&gt;1%,IFERROR(IF(W38&gt;1,(V38-X38)/V38,""),(($G38*0.9)-X38)/($G38*0.9)),""),"")</f>
        <v>0.22999749184850762</v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10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13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16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9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2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25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0</v>
      </c>
      <c r="BE38" s="73" t="str">
        <f>IFERROR(IF(BD38&gt;1,BD38*0.9,""),"")</f>
        <v/>
      </c>
      <c r="BF38" s="73">
        <v>0</v>
      </c>
      <c r="BG38" s="74" t="str">
        <f t="shared" si="28"/>
        <v/>
      </c>
      <c r="BH38" s="18" t="str">
        <f>IFERROR(IF((IFERROR(IF(BF38&gt;1,(BE38-BG38)/BE38,""),(($G38*0.9)-BG38)/($G38*0.9)))&gt;1%,IFERROR(IF(BF38&gt;1,(BE38-BG38)/BE38,""),(($G38*0.9)-BG38)/($G38*0.9)),""),"")</f>
        <v/>
      </c>
    </row>
    <row r="39" spans="1:60" s="5" customFormat="1" ht="12.75" customHeight="1">
      <c r="A39" s="42" t="s">
        <v>391</v>
      </c>
      <c r="B39" s="39" t="s">
        <v>146</v>
      </c>
      <c r="C39" s="203" t="s">
        <v>6</v>
      </c>
      <c r="D39" s="49" t="s">
        <v>537</v>
      </c>
      <c r="E39" s="40" t="s">
        <v>515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60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 t="shared" si="1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0</v>
      </c>
      <c r="Q39" s="73" t="str">
        <f>IFERROR(IF(P39&gt;1,P39*0.9,""),"")</f>
        <v/>
      </c>
      <c r="R39" s="73">
        <v>0</v>
      </c>
      <c r="S39" s="74" t="str">
        <f t="shared" si="4"/>
        <v/>
      </c>
      <c r="T39" s="18" t="str">
        <f>IFERROR(IF((IFERROR(IF(R39&gt;1,(Q39-S39)/Q39,""),(($G39*0.9)-S39)/($G39*0.9)))&gt;1%,IFERROR(IF(R39&gt;1,(Q39-S39)/Q39,""),(($G39*0.9)-S39)/($G39*0.9)),""),"")</f>
        <v/>
      </c>
      <c r="U39" s="69" t="s">
        <v>136</v>
      </c>
      <c r="V39" s="70" t="str">
        <f>IFERROR(IF(U39&gt;1,U39*0.9,""),"")</f>
        <v/>
      </c>
      <c r="W39" s="70">
        <v>0</v>
      </c>
      <c r="X39" s="71" t="str">
        <f t="shared" si="7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0</v>
      </c>
      <c r="AA39" s="73" t="str">
        <f>IFERROR(IF(Z39&gt;1,Z39*0.9,""),"")</f>
        <v/>
      </c>
      <c r="AB39" s="73">
        <v>0</v>
      </c>
      <c r="AC39" s="74" t="str">
        <f t="shared" si="10"/>
        <v/>
      </c>
      <c r="AD39" s="18" t="str">
        <f>IFERROR(IF((IFERROR(IF(AB39&gt;1,(AA39-AC39)/AA39,""),(($G39*0.9)-AC39)/($G39*0.9)))&gt;1%,IFERROR(IF(AB39&gt;1,(AA39-AC39)/AA39,""),(($G39*0.9)-AC39)/($G39*0.9)),""),"")</f>
        <v/>
      </c>
      <c r="AE39" s="69">
        <v>0</v>
      </c>
      <c r="AF39" s="70" t="str">
        <f>IFERROR(IF(AE39&gt;1,AE39*0.9,""),"")</f>
        <v/>
      </c>
      <c r="AG39" s="70">
        <v>0</v>
      </c>
      <c r="AH39" s="71" t="str">
        <f t="shared" si="13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610</v>
      </c>
      <c r="AK39" s="73">
        <f>IFERROR(IF(AJ39&gt;1,AJ39*0.9,""),"")</f>
        <v>549</v>
      </c>
      <c r="AL39" s="73">
        <v>129</v>
      </c>
      <c r="AM39" s="74">
        <f t="shared" si="16"/>
        <v>422</v>
      </c>
      <c r="AN39" s="18">
        <f>IFERROR(IF((IFERROR(IF(AL39&gt;1,(AK39-AM39)/AK39,""),(($G39*0.9)-AM39)/($G39*0.9)))&gt;1%,IFERROR(IF(AL39&gt;1,(AK39-AM39)/AK39,""),(($G39*0.9)-AM39)/($G39*0.9)),""),"")</f>
        <v>0.23132969034608378</v>
      </c>
      <c r="AO39" s="69">
        <v>0</v>
      </c>
      <c r="AP39" s="70" t="str">
        <f>IFERROR(IF(AO39&gt;1,AO39*0.9,""),"")</f>
        <v/>
      </c>
      <c r="AQ39" s="70">
        <v>0</v>
      </c>
      <c r="AR39" s="71" t="str">
        <f t="shared" si="19"/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2">
        <v>610</v>
      </c>
      <c r="AU39" s="73">
        <f>IFERROR(IF(AT39&gt;1,AT39*0.9,""),"")</f>
        <v>549</v>
      </c>
      <c r="AV39" s="73">
        <v>129</v>
      </c>
      <c r="AW39" s="74">
        <f t="shared" si="22"/>
        <v>422</v>
      </c>
      <c r="AX39" s="18">
        <f>IFERROR(IF((IFERROR(IF(AV39&gt;1,(AU39-AW39)/AU39,""),(($G39*0.9)-AW39)/($G39*0.9)))&gt;1%,IFERROR(IF(AV39&gt;1,(AU39-AW39)/AU39,""),(($G39*0.9)-AW39)/($G39*0.9)),""),"")</f>
        <v>0.23132969034608378</v>
      </c>
      <c r="AY39" s="69">
        <v>0</v>
      </c>
      <c r="AZ39" s="70" t="str">
        <f>IFERROR(IF(AY39&gt;1,AY39*0.9,""),"")</f>
        <v/>
      </c>
      <c r="BA39" s="70">
        <v>0</v>
      </c>
      <c r="BB39" s="71" t="str">
        <f t="shared" si="25"/>
        <v/>
      </c>
      <c r="BC39" s="16" t="str">
        <f>IFERROR(IF((IFERROR(IF(BA39&gt;1,(AZ39-BB39)/AZ39,""),(($G39*0.9)-BB39)/($G39*0.9)))&gt;1%,IFERROR(IF(BA39&gt;1,(AZ39-BB39)/AZ39,""),(($G39*0.9)-BB39)/($G39*0.9)),""),"")</f>
        <v/>
      </c>
      <c r="BD39" s="72">
        <v>610</v>
      </c>
      <c r="BE39" s="73">
        <f>IFERROR(IF(BD39&gt;1,BD39*0.9,""),"")</f>
        <v>549</v>
      </c>
      <c r="BF39" s="73">
        <v>129</v>
      </c>
      <c r="BG39" s="74">
        <f t="shared" si="28"/>
        <v>422</v>
      </c>
      <c r="BH39" s="18">
        <f>IFERROR(IF((IFERROR(IF(BF39&gt;1,(BE39-BG39)/BE39,""),(($G39*0.9)-BG39)/($G39*0.9)))&gt;1%,IFERROR(IF(BF39&gt;1,(BE39-BG39)/BE39,""),(($G39*0.9)-BG39)/($G39*0.9)),""),"")</f>
        <v>0.23132969034608378</v>
      </c>
    </row>
    <row r="40" spans="1:60" s="5" customFormat="1" ht="12.75" customHeight="1" thickBot="1">
      <c r="A40" s="43" t="s">
        <v>113</v>
      </c>
      <c r="B40" s="38" t="s">
        <v>146</v>
      </c>
      <c r="C40" s="200" t="s">
        <v>387</v>
      </c>
      <c r="D40" s="50">
        <v>0.3</v>
      </c>
      <c r="E40" s="2" t="s">
        <v>515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59"/>
        <v>551</v>
      </c>
      <c r="K40" s="76">
        <v>0</v>
      </c>
      <c r="L40" s="77" t="str">
        <f>IFERROR(IF(K40&gt;1,K40*0.9,""),"")</f>
        <v/>
      </c>
      <c r="M40" s="77">
        <v>0</v>
      </c>
      <c r="N40" s="78" t="str">
        <f t="shared" si="1"/>
        <v/>
      </c>
      <c r="O40" s="17" t="str">
        <f>IFERROR(IF((IFERROR(IF(M40&gt;1,(L40-N40)/L40,""),(($G40*0.9)-N40)/($G40*0.9)))&gt;1%,IFERROR(IF(M40&gt;1,(L40-N40)/L40,""),(($G40*0.9)-N40)/($G40*0.9)),""),"")</f>
        <v/>
      </c>
      <c r="P40" s="79">
        <v>0</v>
      </c>
      <c r="Q40" s="80" t="str">
        <f>IFERROR(IF(P40&gt;1,P40*0.9,""),"")</f>
        <v/>
      </c>
      <c r="R40" s="80">
        <v>0</v>
      </c>
      <c r="S40" s="81" t="str">
        <f t="shared" si="4"/>
        <v/>
      </c>
      <c r="T40" s="19" t="str">
        <f>IFERROR(IF((IFERROR(IF(R40&gt;1,(Q40-S40)/Q40,""),(($G40*0.9)-S40)/($G40*0.9)))&gt;1%,IFERROR(IF(R40&gt;1,(Q40-S40)/Q40,""),(($G40*0.9)-S40)/($G40*0.9)),""),"")</f>
        <v/>
      </c>
      <c r="U40" s="76">
        <v>499</v>
      </c>
      <c r="V40" s="77">
        <f>IFERROR(IF(U40&gt;1,U40*0.9,""),"")</f>
        <v>449.1</v>
      </c>
      <c r="W40" s="77">
        <v>205</v>
      </c>
      <c r="X40" s="78">
        <f t="shared" si="7"/>
        <v>346</v>
      </c>
      <c r="Y40" s="17">
        <f>IFERROR(IF((IFERROR(IF(W40&gt;1,(V40-X40)/V40,""),(($G40*0.9)-X40)/($G40*0.9)))&gt;1%,IFERROR(IF(W40&gt;1,(V40-X40)/V40,""),(($G40*0.9)-X40)/($G40*0.9)),""),"")</f>
        <v>0.22957025161433983</v>
      </c>
      <c r="Z40" s="79">
        <v>0</v>
      </c>
      <c r="AA40" s="80" t="str">
        <f>IFERROR(IF(Z40&gt;1,Z40*0.9,""),"")</f>
        <v/>
      </c>
      <c r="AB40" s="80">
        <v>0</v>
      </c>
      <c r="AC40" s="81" t="str">
        <f t="shared" si="10"/>
        <v/>
      </c>
      <c r="AD40" s="19" t="str">
        <f>IFERROR(IF((IFERROR(IF(AB40&gt;1,(AA40-AC40)/AA40,""),(($G40*0.9)-AC40)/($G40*0.9)))&gt;1%,IFERROR(IF(AB40&gt;1,(AA40-AC40)/AA40,""),(($G40*0.9)-AC40)/($G40*0.9)),""),"")</f>
        <v/>
      </c>
      <c r="AE40" s="76">
        <v>0</v>
      </c>
      <c r="AF40" s="77" t="str">
        <f>IFERROR(IF(AE40&gt;1,AE40*0.9,""),"")</f>
        <v/>
      </c>
      <c r="AG40" s="77">
        <v>0</v>
      </c>
      <c r="AH40" s="78" t="str">
        <f t="shared" si="13"/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0</v>
      </c>
      <c r="AK40" s="80" t="str">
        <f>IFERROR(IF(AJ40&gt;1,AJ40*0.9,""),"")</f>
        <v/>
      </c>
      <c r="AL40" s="80">
        <v>0</v>
      </c>
      <c r="AM40" s="81" t="str">
        <f t="shared" si="16"/>
        <v/>
      </c>
      <c r="AN40" s="19" t="str">
        <f>IFERROR(IF((IFERROR(IF(AL40&gt;1,(AK40-AM40)/AK40,""),(($G40*0.9)-AM40)/($G40*0.9)))&gt;1%,IFERROR(IF(AL40&gt;1,(AK40-AM40)/AK40,""),(($G40*0.9)-AM40)/($G40*0.9)),""),"")</f>
        <v/>
      </c>
      <c r="AO40" s="76">
        <v>0</v>
      </c>
      <c r="AP40" s="77" t="str">
        <f>IFERROR(IF(AO40&gt;1,AO40*0.9,""),"")</f>
        <v/>
      </c>
      <c r="AQ40" s="77">
        <v>0</v>
      </c>
      <c r="AR40" s="78" t="str">
        <f t="shared" si="19"/>
        <v/>
      </c>
      <c r="AS40" s="17" t="str">
        <f>IFERROR(IF((IFERROR(IF(AQ40&gt;1,(AP40-AR40)/AP40,""),(($G40*0.9)-AR40)/($G40*0.9)))&gt;1%,IFERROR(IF(AQ40&gt;1,(AP40-AR40)/AP40,""),(($G40*0.9)-AR40)/($G40*0.9)),""),"")</f>
        <v/>
      </c>
      <c r="AT40" s="79">
        <v>0</v>
      </c>
      <c r="AU40" s="80" t="str">
        <f>IFERROR(IF(AT40&gt;1,AT40*0.9,""),"")</f>
        <v/>
      </c>
      <c r="AV40" s="80">
        <v>0</v>
      </c>
      <c r="AW40" s="81" t="str">
        <f t="shared" si="22"/>
        <v/>
      </c>
      <c r="AX40" s="19" t="str">
        <f>IFERROR(IF((IFERROR(IF(AV40&gt;1,(AU40-AW40)/AU40,""),(($G40*0.9)-AW40)/($G40*0.9)))&gt;1%,IFERROR(IF(AV40&gt;1,(AU40-AW40)/AU40,""),(($G40*0.9)-AW40)/($G40*0.9)),""),"")</f>
        <v/>
      </c>
      <c r="AY40" s="76">
        <v>0</v>
      </c>
      <c r="AZ40" s="77" t="str">
        <f>IFERROR(IF(AY40&gt;1,AY40*0.9,""),"")</f>
        <v/>
      </c>
      <c r="BA40" s="77">
        <v>0</v>
      </c>
      <c r="BB40" s="78" t="str">
        <f t="shared" si="25"/>
        <v/>
      </c>
      <c r="BC40" s="17" t="str">
        <f>IFERROR(IF((IFERROR(IF(BA40&gt;1,(AZ40-BB40)/AZ40,""),(($G40*0.9)-BB40)/($G40*0.9)))&gt;1%,IFERROR(IF(BA40&gt;1,(AZ40-BB40)/AZ40,""),(($G40*0.9)-BB40)/($G40*0.9)),""),"")</f>
        <v/>
      </c>
      <c r="BD40" s="79">
        <v>0</v>
      </c>
      <c r="BE40" s="80" t="str">
        <f>IFERROR(IF(BD40&gt;1,BD40*0.9,""),"")</f>
        <v/>
      </c>
      <c r="BF40" s="80">
        <v>0</v>
      </c>
      <c r="BG40" s="81" t="str">
        <f t="shared" si="28"/>
        <v/>
      </c>
      <c r="BH40" s="19" t="str">
        <f>IFERROR(IF((IFERROR(IF(BF40&gt;1,(BE40-BG40)/BE40,""),(($G40*0.9)-BG40)/($G40*0.9)))&gt;1%,IFERROR(IF(BF40&gt;1,(BE40-BG40)/BE40,""),(($G40*0.9)-BG40)/($G40*0.9)),""),"")</f>
        <v/>
      </c>
    </row>
    <row r="41" spans="1:60">
      <c r="C41" s="199"/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2020-04-10T20:35:53Z</dcterms:modified>
</cp:coreProperties>
</file>