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LG!$A$99:$A$125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V38" i="24" l="1"/>
  <c r="BV37" i="24"/>
  <c r="BV36" i="24"/>
  <c r="BV35" i="24"/>
  <c r="BV34" i="24"/>
  <c r="BV33" i="24"/>
  <c r="BV31" i="24"/>
  <c r="BV28" i="24"/>
  <c r="BV26" i="24"/>
  <c r="BV24" i="24"/>
  <c r="BV21" i="24"/>
  <c r="BV20" i="24"/>
  <c r="BV18" i="24"/>
  <c r="BV17" i="24"/>
  <c r="BV14" i="24"/>
  <c r="BV13" i="24"/>
  <c r="BV12" i="24"/>
  <c r="BV10" i="24"/>
  <c r="BV9" i="24"/>
  <c r="BV8" i="24"/>
  <c r="BQ38" i="24"/>
  <c r="BQ37" i="24"/>
  <c r="BQ36" i="24"/>
  <c r="BQ35" i="24"/>
  <c r="BQ34" i="24"/>
  <c r="BQ33" i="24"/>
  <c r="BQ31" i="24"/>
  <c r="BQ28" i="24"/>
  <c r="BQ26" i="24"/>
  <c r="BQ24" i="24"/>
  <c r="BQ21" i="24"/>
  <c r="BQ20" i="24"/>
  <c r="BQ19" i="24"/>
  <c r="BQ18" i="24"/>
  <c r="BQ17" i="24"/>
  <c r="BQ16" i="24"/>
  <c r="BQ15" i="24"/>
  <c r="BQ14" i="24"/>
  <c r="BQ13" i="24"/>
  <c r="BQ12" i="24"/>
  <c r="BQ11" i="24"/>
  <c r="BQ10" i="24"/>
  <c r="BQ9" i="24"/>
  <c r="BQ8" i="24"/>
  <c r="BL38" i="24"/>
  <c r="BL37" i="24"/>
  <c r="BL36" i="24"/>
  <c r="BL35" i="24"/>
  <c r="BL34" i="24"/>
  <c r="BL33" i="24"/>
  <c r="BL32" i="24"/>
  <c r="BL31" i="24"/>
  <c r="BL30" i="24"/>
  <c r="BL29" i="24"/>
  <c r="BL28" i="24"/>
  <c r="BL27" i="24"/>
  <c r="BL26" i="24"/>
  <c r="BL25" i="24"/>
  <c r="BL24" i="24"/>
  <c r="BL23" i="24"/>
  <c r="BL22" i="24"/>
  <c r="BL21" i="24"/>
  <c r="BL20" i="24"/>
  <c r="BL19" i="24"/>
  <c r="BL18" i="24"/>
  <c r="BL17" i="24"/>
  <c r="BL16" i="24"/>
  <c r="BL15" i="24"/>
  <c r="BL14" i="24"/>
  <c r="BL13" i="24"/>
  <c r="BL12" i="24"/>
  <c r="BL11" i="24"/>
  <c r="BL10" i="24"/>
  <c r="BL9" i="24"/>
  <c r="BL8" i="24"/>
  <c r="BG36" i="24"/>
  <c r="BG35" i="24"/>
  <c r="BG34" i="24"/>
  <c r="BG33" i="24"/>
  <c r="BG31" i="24"/>
  <c r="BG28" i="24"/>
  <c r="BG26" i="24"/>
  <c r="BG24" i="24"/>
  <c r="BG20" i="24"/>
  <c r="BG18" i="24"/>
  <c r="BG14" i="24"/>
  <c r="BG13" i="24"/>
  <c r="BG12" i="24"/>
  <c r="BG10" i="24"/>
  <c r="BG9" i="24"/>
  <c r="BG8" i="24"/>
  <c r="BB38" i="24"/>
  <c r="BB37" i="24"/>
  <c r="BB36" i="24"/>
  <c r="BB35" i="24"/>
  <c r="BB34" i="24"/>
  <c r="BB33" i="24"/>
  <c r="BB32" i="24"/>
  <c r="BB31" i="24"/>
  <c r="BB30" i="24"/>
  <c r="BB29" i="24"/>
  <c r="BB28" i="24"/>
  <c r="BB27" i="24"/>
  <c r="BB26" i="24"/>
  <c r="BB25" i="24"/>
  <c r="BB24" i="24"/>
  <c r="BB23" i="24"/>
  <c r="BB22" i="24"/>
  <c r="BB21" i="24"/>
  <c r="BB20" i="24"/>
  <c r="BB19" i="24"/>
  <c r="BB18" i="24"/>
  <c r="BB17" i="24"/>
  <c r="BB16" i="24"/>
  <c r="BB15" i="24"/>
  <c r="BB14" i="24"/>
  <c r="BB13" i="24"/>
  <c r="BB12" i="24"/>
  <c r="BB11" i="24"/>
  <c r="BB10" i="24"/>
  <c r="BB9" i="24"/>
  <c r="BB8" i="24"/>
  <c r="AW38" i="24"/>
  <c r="AW37" i="24"/>
  <c r="AW36" i="24"/>
  <c r="AW35" i="24"/>
  <c r="AW34" i="24"/>
  <c r="AW33" i="24"/>
  <c r="AW32" i="24"/>
  <c r="AW31" i="24"/>
  <c r="AW30" i="24"/>
  <c r="AW29" i="24"/>
  <c r="AW28" i="24"/>
  <c r="AW27" i="24"/>
  <c r="AW26" i="24"/>
  <c r="AW25" i="24"/>
  <c r="AW24" i="24"/>
  <c r="AW23" i="24"/>
  <c r="AW22" i="24"/>
  <c r="AW21" i="24"/>
  <c r="AW20" i="24"/>
  <c r="AW19" i="24"/>
  <c r="AW18" i="24"/>
  <c r="AW17" i="24"/>
  <c r="AW16" i="24"/>
  <c r="AW15" i="24"/>
  <c r="AW14" i="24"/>
  <c r="AW13" i="24"/>
  <c r="AW12" i="24"/>
  <c r="AW11" i="24"/>
  <c r="AW10" i="24"/>
  <c r="AW9" i="24"/>
  <c r="AW8" i="24"/>
  <c r="AR36" i="24"/>
  <c r="AR35" i="24"/>
  <c r="AR34" i="24"/>
  <c r="AR33" i="24"/>
  <c r="AR32" i="24"/>
  <c r="AR30" i="24"/>
  <c r="AR29" i="24"/>
  <c r="AR27" i="24"/>
  <c r="AR25" i="24"/>
  <c r="AR23" i="24"/>
  <c r="AR22" i="24"/>
  <c r="AR20" i="24"/>
  <c r="AR18" i="24"/>
  <c r="AR15" i="24"/>
  <c r="AR12" i="24"/>
  <c r="AR11" i="24"/>
  <c r="AR9" i="24"/>
  <c r="AR8" i="24"/>
  <c r="AM38" i="24"/>
  <c r="AM37" i="24"/>
  <c r="AM36" i="24"/>
  <c r="AM35" i="24"/>
  <c r="AM34" i="24"/>
  <c r="AM33" i="24"/>
  <c r="AM32" i="24"/>
  <c r="AM31" i="24"/>
  <c r="AM30" i="24"/>
  <c r="AM29" i="24"/>
  <c r="AM28" i="24"/>
  <c r="AM27" i="24"/>
  <c r="AM26" i="24"/>
  <c r="AM25" i="24"/>
  <c r="AM24" i="24"/>
  <c r="AM23" i="24"/>
  <c r="AM22" i="24"/>
  <c r="AM21" i="24"/>
  <c r="AM20" i="24"/>
  <c r="AM19" i="24"/>
  <c r="AM18" i="24"/>
  <c r="AM17" i="24"/>
  <c r="AM16" i="24"/>
  <c r="AM15" i="24"/>
  <c r="AM14" i="24"/>
  <c r="AM13" i="24"/>
  <c r="AM12" i="24"/>
  <c r="AM11" i="24"/>
  <c r="AM10" i="24"/>
  <c r="AM9" i="24"/>
  <c r="AM8" i="24"/>
  <c r="AH38" i="24"/>
  <c r="AH37" i="24"/>
  <c r="AH36" i="24"/>
  <c r="AH35" i="24"/>
  <c r="AH34" i="24"/>
  <c r="AH33" i="24"/>
  <c r="AH32" i="24"/>
  <c r="AH31" i="24"/>
  <c r="AH30" i="24"/>
  <c r="AH29" i="24"/>
  <c r="AH28" i="24"/>
  <c r="AH27" i="24"/>
  <c r="AH26" i="24"/>
  <c r="AH25" i="24"/>
  <c r="AH24" i="24"/>
  <c r="AH23" i="24"/>
  <c r="AH22" i="24"/>
  <c r="AH21" i="24"/>
  <c r="AH20" i="24"/>
  <c r="AH19" i="24"/>
  <c r="AH18" i="24"/>
  <c r="AH17" i="24"/>
  <c r="AH16" i="24"/>
  <c r="AH15" i="24"/>
  <c r="AH14" i="24"/>
  <c r="AH13" i="24"/>
  <c r="AH12" i="24"/>
  <c r="AH11" i="24"/>
  <c r="AH10" i="24"/>
  <c r="AH9" i="24"/>
  <c r="AH8" i="24"/>
  <c r="AC36" i="24"/>
  <c r="AC35" i="24"/>
  <c r="AC34" i="24"/>
  <c r="AC33" i="24"/>
  <c r="AC20" i="24"/>
  <c r="AC18" i="24"/>
  <c r="AC15" i="24"/>
  <c r="AC12" i="24"/>
  <c r="AC11" i="24"/>
  <c r="AC9" i="24"/>
  <c r="X38" i="24"/>
  <c r="X37" i="24"/>
  <c r="X36" i="24"/>
  <c r="X35" i="24"/>
  <c r="X34" i="24"/>
  <c r="X33" i="24"/>
  <c r="X21" i="24"/>
  <c r="X20" i="24"/>
  <c r="X19" i="24"/>
  <c r="X18" i="24"/>
  <c r="X17" i="24"/>
  <c r="X16" i="24"/>
  <c r="X15" i="24"/>
  <c r="X14" i="24"/>
  <c r="X13" i="24"/>
  <c r="X12" i="24"/>
  <c r="X11" i="24"/>
  <c r="X10" i="24"/>
  <c r="X9" i="24"/>
  <c r="X8" i="24"/>
  <c r="S38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S10" i="24"/>
  <c r="S9" i="24"/>
  <c r="S8" i="24"/>
  <c r="N36" i="24"/>
  <c r="N35" i="24"/>
  <c r="N34" i="24"/>
  <c r="N33" i="24"/>
  <c r="N30" i="24"/>
  <c r="N27" i="24"/>
  <c r="N25" i="24"/>
  <c r="N20" i="24"/>
  <c r="N18" i="24"/>
  <c r="N15" i="24"/>
  <c r="N12" i="24"/>
  <c r="N11" i="24"/>
  <c r="BV298" i="1"/>
  <c r="BV294" i="1"/>
  <c r="BV293" i="1"/>
  <c r="BV292" i="1"/>
  <c r="BV291" i="1"/>
  <c r="BV290" i="1"/>
  <c r="BV289" i="1"/>
  <c r="BV288" i="1"/>
  <c r="BV287" i="1"/>
  <c r="BV286" i="1"/>
  <c r="BV285" i="1"/>
  <c r="BV284" i="1"/>
  <c r="BV283" i="1"/>
  <c r="BV282" i="1"/>
  <c r="BV281" i="1"/>
  <c r="BV278" i="1"/>
  <c r="BV277" i="1"/>
  <c r="BV275" i="1"/>
  <c r="BV273" i="1"/>
  <c r="BV269" i="1"/>
  <c r="BV265" i="1"/>
  <c r="BV249" i="1"/>
  <c r="BV246" i="1"/>
  <c r="BV241" i="1"/>
  <c r="BV235" i="1"/>
  <c r="BV230" i="1"/>
  <c r="BV229" i="1"/>
  <c r="BV227" i="1"/>
  <c r="BV226" i="1"/>
  <c r="BV224" i="1"/>
  <c r="BV223" i="1"/>
  <c r="BV221" i="1"/>
  <c r="BV219" i="1"/>
  <c r="BV217" i="1"/>
  <c r="BV216" i="1"/>
  <c r="BV214" i="1"/>
  <c r="BV213" i="1"/>
  <c r="BV211" i="1"/>
  <c r="BV209" i="1"/>
  <c r="BV208" i="1"/>
  <c r="BV207" i="1"/>
  <c r="BV205" i="1"/>
  <c r="BV203" i="1"/>
  <c r="BV201" i="1"/>
  <c r="BV200" i="1"/>
  <c r="BV198" i="1"/>
  <c r="BV197" i="1"/>
  <c r="BV196" i="1"/>
  <c r="BV195" i="1"/>
  <c r="BV194" i="1"/>
  <c r="BV193" i="1"/>
  <c r="BV184" i="1"/>
  <c r="BV183" i="1"/>
  <c r="BV182" i="1"/>
  <c r="BV178" i="1"/>
  <c r="BV177" i="1"/>
  <c r="BV176" i="1"/>
  <c r="BV163" i="1"/>
  <c r="BV162" i="1"/>
  <c r="BV161" i="1"/>
  <c r="BV157" i="1"/>
  <c r="BV156" i="1"/>
  <c r="BV155" i="1"/>
  <c r="BV136" i="1"/>
  <c r="BV135" i="1"/>
  <c r="BV134" i="1"/>
  <c r="BV133" i="1"/>
  <c r="BV128" i="1"/>
  <c r="BV127" i="1"/>
  <c r="BV124" i="1"/>
  <c r="BV122" i="1"/>
  <c r="BV118" i="1"/>
  <c r="BV116" i="1"/>
  <c r="BV113" i="1"/>
  <c r="BV110" i="1"/>
  <c r="BV109" i="1"/>
  <c r="BV108" i="1"/>
  <c r="BV107" i="1"/>
  <c r="BV105" i="1"/>
  <c r="BV103" i="1"/>
  <c r="BV99" i="1"/>
  <c r="BV98" i="1"/>
  <c r="BV97" i="1"/>
  <c r="BV92" i="1"/>
  <c r="BV90" i="1"/>
  <c r="BV89" i="1"/>
  <c r="BV86" i="1"/>
  <c r="BV85" i="1"/>
  <c r="BV83" i="1"/>
  <c r="BV81" i="1"/>
  <c r="BV79" i="1"/>
  <c r="BV77" i="1"/>
  <c r="BV65" i="1"/>
  <c r="BV64" i="1"/>
  <c r="BV62" i="1"/>
  <c r="BV61" i="1"/>
  <c r="BV60" i="1"/>
  <c r="BV59" i="1"/>
  <c r="BV56" i="1"/>
  <c r="BV54" i="1"/>
  <c r="BV52" i="1"/>
  <c r="BV51" i="1"/>
  <c r="BV48" i="1"/>
  <c r="BV47" i="1"/>
  <c r="BV46" i="1"/>
  <c r="BV45" i="1"/>
  <c r="BV44" i="1"/>
  <c r="BV43" i="1"/>
  <c r="BV36" i="1"/>
  <c r="BV34" i="1"/>
  <c r="BV32" i="1"/>
  <c r="BV30" i="1"/>
  <c r="BV28" i="1"/>
  <c r="BV26" i="1"/>
  <c r="BV25" i="1"/>
  <c r="BV18" i="1"/>
  <c r="BV16" i="1"/>
  <c r="BV15" i="1"/>
  <c r="BV14" i="1"/>
  <c r="BV12" i="1"/>
  <c r="BV10" i="1"/>
  <c r="BV9" i="1"/>
  <c r="BV8" i="1"/>
  <c r="BQ298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7" i="1"/>
  <c r="BQ276" i="1"/>
  <c r="BQ275" i="1"/>
  <c r="BQ273" i="1"/>
  <c r="BQ271" i="1"/>
  <c r="BQ270" i="1"/>
  <c r="BQ269" i="1"/>
  <c r="BQ268" i="1"/>
  <c r="BQ267" i="1"/>
  <c r="BQ266" i="1"/>
  <c r="BQ250" i="1"/>
  <c r="BQ249" i="1"/>
  <c r="BQ248" i="1"/>
  <c r="BQ247" i="1"/>
  <c r="BQ246" i="1"/>
  <c r="BQ243" i="1"/>
  <c r="BQ242" i="1"/>
  <c r="BQ241" i="1"/>
  <c r="BQ240" i="1"/>
  <c r="BQ239" i="1"/>
  <c r="BQ238" i="1"/>
  <c r="BQ237" i="1"/>
  <c r="BQ236" i="1"/>
  <c r="BQ235" i="1"/>
  <c r="BQ232" i="1"/>
  <c r="BQ231" i="1"/>
  <c r="BQ230" i="1"/>
  <c r="BQ229" i="1"/>
  <c r="BQ228" i="1"/>
  <c r="BQ225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0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4" i="1"/>
  <c r="BQ122" i="1"/>
  <c r="BQ118" i="1"/>
  <c r="BQ116" i="1"/>
  <c r="BQ113" i="1"/>
  <c r="BQ110" i="1"/>
  <c r="BQ109" i="1"/>
  <c r="BQ108" i="1"/>
  <c r="BQ107" i="1"/>
  <c r="BQ105" i="1"/>
  <c r="BQ103" i="1"/>
  <c r="BQ102" i="1"/>
  <c r="BQ101" i="1"/>
  <c r="BQ100" i="1"/>
  <c r="BQ99" i="1"/>
  <c r="BQ98" i="1"/>
  <c r="BQ97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5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L298" i="1"/>
  <c r="BL294" i="1"/>
  <c r="BL293" i="1"/>
  <c r="BL292" i="1"/>
  <c r="BL291" i="1"/>
  <c r="BL290" i="1"/>
  <c r="BL289" i="1"/>
  <c r="BL288" i="1"/>
  <c r="BL287" i="1"/>
  <c r="BL286" i="1"/>
  <c r="BL285" i="1"/>
  <c r="BL284" i="1"/>
  <c r="BL283" i="1"/>
  <c r="BL282" i="1"/>
  <c r="BL281" i="1"/>
  <c r="BL280" i="1"/>
  <c r="BL279" i="1"/>
  <c r="BL278" i="1"/>
  <c r="BL277" i="1"/>
  <c r="BL276" i="1"/>
  <c r="BL275" i="1"/>
  <c r="BL274" i="1"/>
  <c r="BL273" i="1"/>
  <c r="BL272" i="1"/>
  <c r="BL271" i="1"/>
  <c r="BL270" i="1"/>
  <c r="BL269" i="1"/>
  <c r="BL268" i="1"/>
  <c r="BL267" i="1"/>
  <c r="BL266" i="1"/>
  <c r="BL265" i="1"/>
  <c r="BL264" i="1"/>
  <c r="BL263" i="1"/>
  <c r="BL262" i="1"/>
  <c r="BL261" i="1"/>
  <c r="BL260" i="1"/>
  <c r="BL259" i="1"/>
  <c r="BL258" i="1"/>
  <c r="BL257" i="1"/>
  <c r="BL256" i="1"/>
  <c r="BL255" i="1"/>
  <c r="BL254" i="1"/>
  <c r="BL253" i="1"/>
  <c r="BL252" i="1"/>
  <c r="BL251" i="1"/>
  <c r="BL250" i="1"/>
  <c r="BL249" i="1"/>
  <c r="BL248" i="1"/>
  <c r="BL247" i="1"/>
  <c r="BL246" i="1"/>
  <c r="BL245" i="1"/>
  <c r="BL244" i="1"/>
  <c r="BL243" i="1"/>
  <c r="BL242" i="1"/>
  <c r="BL241" i="1"/>
  <c r="BL240" i="1"/>
  <c r="BL239" i="1"/>
  <c r="BL238" i="1"/>
  <c r="BL237" i="1"/>
  <c r="BL236" i="1"/>
  <c r="BL235" i="1"/>
  <c r="BL234" i="1"/>
  <c r="BL233" i="1"/>
  <c r="BL232" i="1"/>
  <c r="BL231" i="1"/>
  <c r="BL230" i="1"/>
  <c r="BL229" i="1"/>
  <c r="BL228" i="1"/>
  <c r="BL227" i="1"/>
  <c r="BL226" i="1"/>
  <c r="BL225" i="1"/>
  <c r="BL224" i="1"/>
  <c r="BL223" i="1"/>
  <c r="BL222" i="1"/>
  <c r="BL221" i="1"/>
  <c r="BL220" i="1"/>
  <c r="BL219" i="1"/>
  <c r="BL218" i="1"/>
  <c r="BL217" i="1"/>
  <c r="BL216" i="1"/>
  <c r="BL215" i="1"/>
  <c r="BL214" i="1"/>
  <c r="BL213" i="1"/>
  <c r="BL212" i="1"/>
  <c r="BL211" i="1"/>
  <c r="BL210" i="1"/>
  <c r="BL209" i="1"/>
  <c r="BL208" i="1"/>
  <c r="BL207" i="1"/>
  <c r="BL206" i="1"/>
  <c r="BL205" i="1"/>
  <c r="BL204" i="1"/>
  <c r="BL203" i="1"/>
  <c r="BL202" i="1"/>
  <c r="BL201" i="1"/>
  <c r="BL200" i="1"/>
  <c r="BL199" i="1"/>
  <c r="BL198" i="1"/>
  <c r="BL197" i="1"/>
  <c r="BL196" i="1"/>
  <c r="BL195" i="1"/>
  <c r="BL194" i="1"/>
  <c r="BL193" i="1"/>
  <c r="BL192" i="1"/>
  <c r="BL191" i="1"/>
  <c r="BL190" i="1"/>
  <c r="BL189" i="1"/>
  <c r="BL188" i="1"/>
  <c r="BL187" i="1"/>
  <c r="BL186" i="1"/>
  <c r="BL185" i="1"/>
  <c r="BL181" i="1"/>
  <c r="BL180" i="1"/>
  <c r="BL179" i="1"/>
  <c r="BL178" i="1"/>
  <c r="BL177" i="1"/>
  <c r="BL176" i="1"/>
  <c r="BL175" i="1"/>
  <c r="BL174" i="1"/>
  <c r="BL173" i="1"/>
  <c r="BL172" i="1"/>
  <c r="BL171" i="1"/>
  <c r="BL170" i="1"/>
  <c r="BL169" i="1"/>
  <c r="BL168" i="1"/>
  <c r="BL167" i="1"/>
  <c r="BL163" i="1"/>
  <c r="BL162" i="1"/>
  <c r="BL161" i="1"/>
  <c r="BL160" i="1"/>
  <c r="BL159" i="1"/>
  <c r="BL158" i="1"/>
  <c r="BL157" i="1"/>
  <c r="BL156" i="1"/>
  <c r="BL155" i="1"/>
  <c r="BL154" i="1"/>
  <c r="BL153" i="1"/>
  <c r="BL152" i="1"/>
  <c r="BL151" i="1"/>
  <c r="BL150" i="1"/>
  <c r="BL149" i="1"/>
  <c r="BL148" i="1"/>
  <c r="BL147" i="1"/>
  <c r="BL146" i="1"/>
  <c r="BL145" i="1"/>
  <c r="BL144" i="1"/>
  <c r="BL143" i="1"/>
  <c r="BL139" i="1"/>
  <c r="BL138" i="1"/>
  <c r="BL137" i="1"/>
  <c r="BL136" i="1"/>
  <c r="BL135" i="1"/>
  <c r="BL134" i="1"/>
  <c r="BL133" i="1"/>
  <c r="BL132" i="1"/>
  <c r="BL131" i="1"/>
  <c r="BL130" i="1"/>
  <c r="BL129" i="1"/>
  <c r="BL128" i="1"/>
  <c r="BL127" i="1"/>
  <c r="BL126" i="1"/>
  <c r="BL125" i="1"/>
  <c r="BL124" i="1"/>
  <c r="BL123" i="1"/>
  <c r="BL122" i="1"/>
  <c r="BL121" i="1"/>
  <c r="BL120" i="1"/>
  <c r="BL119" i="1"/>
  <c r="BL118" i="1"/>
  <c r="BL117" i="1"/>
  <c r="BL116" i="1"/>
  <c r="BL115" i="1"/>
  <c r="BL114" i="1"/>
  <c r="BL113" i="1"/>
  <c r="BL112" i="1"/>
  <c r="BL111" i="1"/>
  <c r="BL110" i="1"/>
  <c r="BL109" i="1"/>
  <c r="BL108" i="1"/>
  <c r="BL107" i="1"/>
  <c r="BL106" i="1"/>
  <c r="BL105" i="1"/>
  <c r="BL104" i="1"/>
  <c r="BL103" i="1"/>
  <c r="BL102" i="1"/>
  <c r="BL101" i="1"/>
  <c r="BL100" i="1"/>
  <c r="BL99" i="1"/>
  <c r="BL98" i="1"/>
  <c r="BL97" i="1"/>
  <c r="BL96" i="1"/>
  <c r="BL95" i="1"/>
  <c r="BL94" i="1"/>
  <c r="BL93" i="1"/>
  <c r="BL92" i="1"/>
  <c r="BL91" i="1"/>
  <c r="BL90" i="1"/>
  <c r="BL89" i="1"/>
  <c r="BL88" i="1"/>
  <c r="BL87" i="1"/>
  <c r="BL86" i="1"/>
  <c r="BL85" i="1"/>
  <c r="BL84" i="1"/>
  <c r="BL83" i="1"/>
  <c r="BL82" i="1"/>
  <c r="BL81" i="1"/>
  <c r="BL80" i="1"/>
  <c r="BL79" i="1"/>
  <c r="BL78" i="1"/>
  <c r="BL77" i="1"/>
  <c r="BL76" i="1"/>
  <c r="BL75" i="1"/>
  <c r="BL74" i="1"/>
  <c r="BL73" i="1"/>
  <c r="BL72" i="1"/>
  <c r="BL71" i="1"/>
  <c r="BL70" i="1"/>
  <c r="BL69" i="1"/>
  <c r="BL68" i="1"/>
  <c r="BL67" i="1"/>
  <c r="BL66" i="1"/>
  <c r="BL65" i="1"/>
  <c r="BL64" i="1"/>
  <c r="BL63" i="1"/>
  <c r="BL62" i="1"/>
  <c r="BL61" i="1"/>
  <c r="BL60" i="1"/>
  <c r="BL59" i="1"/>
  <c r="BL58" i="1"/>
  <c r="BL57" i="1"/>
  <c r="BL56" i="1"/>
  <c r="BL55" i="1"/>
  <c r="BL54" i="1"/>
  <c r="BL53" i="1"/>
  <c r="BL52" i="1"/>
  <c r="BL51" i="1"/>
  <c r="BL50" i="1"/>
  <c r="BL49" i="1"/>
  <c r="BL48" i="1"/>
  <c r="BL47" i="1"/>
  <c r="BL46" i="1"/>
  <c r="BL45" i="1"/>
  <c r="BL44" i="1"/>
  <c r="BL43" i="1"/>
  <c r="BL42" i="1"/>
  <c r="BL41" i="1"/>
  <c r="BL40" i="1"/>
  <c r="BL39" i="1"/>
  <c r="BL38" i="1"/>
  <c r="BL37" i="1"/>
  <c r="BL36" i="1"/>
  <c r="BL35" i="1"/>
  <c r="BL34" i="1"/>
  <c r="BL33" i="1"/>
  <c r="BL32" i="1"/>
  <c r="BL31" i="1"/>
  <c r="BL30" i="1"/>
  <c r="BL29" i="1"/>
  <c r="BL28" i="1"/>
  <c r="BL27" i="1"/>
  <c r="BL26" i="1"/>
  <c r="BL25" i="1"/>
  <c r="BL24" i="1"/>
  <c r="BL23" i="1"/>
  <c r="BL22" i="1"/>
  <c r="BL21" i="1"/>
  <c r="BL20" i="1"/>
  <c r="BL19" i="1"/>
  <c r="BL18" i="1"/>
  <c r="BL17" i="1"/>
  <c r="BL16" i="1"/>
  <c r="BL15" i="1"/>
  <c r="BL14" i="1"/>
  <c r="BL13" i="1"/>
  <c r="BL12" i="1"/>
  <c r="BL11" i="1"/>
  <c r="BL10" i="1"/>
  <c r="BL9" i="1"/>
  <c r="BL8" i="1"/>
  <c r="BG298" i="1"/>
  <c r="BG294" i="1"/>
  <c r="BG293" i="1"/>
  <c r="BG292" i="1"/>
  <c r="BG291" i="1"/>
  <c r="BG290" i="1"/>
  <c r="BG289" i="1"/>
  <c r="BG288" i="1"/>
  <c r="BG287" i="1"/>
  <c r="BG286" i="1"/>
  <c r="BG285" i="1"/>
  <c r="BG284" i="1"/>
  <c r="BG283" i="1"/>
  <c r="BG282" i="1"/>
  <c r="BG281" i="1"/>
  <c r="BG278" i="1"/>
  <c r="BG277" i="1"/>
  <c r="BG275" i="1"/>
  <c r="BG273" i="1"/>
  <c r="BG269" i="1"/>
  <c r="BG265" i="1"/>
  <c r="BG246" i="1"/>
  <c r="BG235" i="1"/>
  <c r="BG230" i="1"/>
  <c r="BG229" i="1"/>
  <c r="BG228" i="1"/>
  <c r="BG225" i="1"/>
  <c r="BG223" i="1"/>
  <c r="BG222" i="1"/>
  <c r="BG221" i="1"/>
  <c r="BG220" i="1"/>
  <c r="BG219" i="1"/>
  <c r="BG218" i="1"/>
  <c r="BG217" i="1"/>
  <c r="BG216" i="1"/>
  <c r="BG214" i="1"/>
  <c r="BG213" i="1"/>
  <c r="BG212" i="1"/>
  <c r="BG210" i="1"/>
  <c r="BG207" i="1"/>
  <c r="BG206" i="1"/>
  <c r="BG205" i="1"/>
  <c r="BG204" i="1"/>
  <c r="BG203" i="1"/>
  <c r="BG202" i="1"/>
  <c r="BG201" i="1"/>
  <c r="BG200" i="1"/>
  <c r="BG198" i="1"/>
  <c r="BG197" i="1"/>
  <c r="BG196" i="1"/>
  <c r="BG195" i="1"/>
  <c r="BG194" i="1"/>
  <c r="BG193" i="1"/>
  <c r="BG184" i="1"/>
  <c r="BG183" i="1"/>
  <c r="BG182" i="1"/>
  <c r="BG178" i="1"/>
  <c r="BG177" i="1"/>
  <c r="BG176" i="1"/>
  <c r="BG166" i="1"/>
  <c r="BG165" i="1"/>
  <c r="BG164" i="1"/>
  <c r="BG157" i="1"/>
  <c r="BG156" i="1"/>
  <c r="BG155" i="1"/>
  <c r="BG142" i="1"/>
  <c r="BG141" i="1"/>
  <c r="BG140" i="1"/>
  <c r="BG136" i="1"/>
  <c r="BG135" i="1"/>
  <c r="BG134" i="1"/>
  <c r="BG133" i="1"/>
  <c r="BG128" i="1"/>
  <c r="BG127" i="1"/>
  <c r="BG122" i="1"/>
  <c r="BG118" i="1"/>
  <c r="BG116" i="1"/>
  <c r="BG113" i="1"/>
  <c r="BG109" i="1"/>
  <c r="BG107" i="1"/>
  <c r="BG105" i="1"/>
  <c r="BG103" i="1"/>
  <c r="BG99" i="1"/>
  <c r="BG98" i="1"/>
  <c r="BG97" i="1"/>
  <c r="BG96" i="1"/>
  <c r="BG92" i="1"/>
  <c r="BG90" i="1"/>
  <c r="BG89" i="1"/>
  <c r="BG86" i="1"/>
  <c r="BG85" i="1"/>
  <c r="BG84" i="1"/>
  <c r="BG82" i="1"/>
  <c r="BG80" i="1"/>
  <c r="BG78" i="1"/>
  <c r="BG71" i="1"/>
  <c r="BG70" i="1"/>
  <c r="BG67" i="1"/>
  <c r="BG66" i="1"/>
  <c r="BG63" i="1"/>
  <c r="BG61" i="1"/>
  <c r="BG60" i="1"/>
  <c r="BG59" i="1"/>
  <c r="BG56" i="1"/>
  <c r="BG54" i="1"/>
  <c r="BG52" i="1"/>
  <c r="BG51" i="1"/>
  <c r="BG48" i="1"/>
  <c r="BG47" i="1"/>
  <c r="BG46" i="1"/>
  <c r="BG45" i="1"/>
  <c r="BG44" i="1"/>
  <c r="BG43" i="1"/>
  <c r="BG36" i="1"/>
  <c r="BG34" i="1"/>
  <c r="BG32" i="1"/>
  <c r="BG30" i="1"/>
  <c r="BG28" i="1"/>
  <c r="BG26" i="1"/>
  <c r="BG25" i="1"/>
  <c r="BG18" i="1"/>
  <c r="BG16" i="1"/>
  <c r="BG15" i="1"/>
  <c r="BG14" i="1"/>
  <c r="BG12" i="1"/>
  <c r="BG10" i="1"/>
  <c r="BG9" i="1"/>
  <c r="BG8" i="1"/>
  <c r="BB298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6" i="1"/>
  <c r="BB275" i="1"/>
  <c r="BB274" i="1"/>
  <c r="BB273" i="1"/>
  <c r="BB272" i="1"/>
  <c r="BB269" i="1"/>
  <c r="BB268" i="1"/>
  <c r="BB267" i="1"/>
  <c r="BB266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2" i="1"/>
  <c r="BB241" i="1"/>
  <c r="BB240" i="1"/>
  <c r="BB239" i="1"/>
  <c r="BB238" i="1"/>
  <c r="BB237" i="1"/>
  <c r="BB236" i="1"/>
  <c r="BB235" i="1"/>
  <c r="BB234" i="1"/>
  <c r="BB233" i="1"/>
  <c r="BB231" i="1"/>
  <c r="BB230" i="1"/>
  <c r="BB229" i="1"/>
  <c r="BB228" i="1"/>
  <c r="BB225" i="1"/>
  <c r="BB223" i="1"/>
  <c r="BB221" i="1"/>
  <c r="BB220" i="1"/>
  <c r="BB219" i="1"/>
  <c r="BB217" i="1"/>
  <c r="BB216" i="1"/>
  <c r="BB215" i="1"/>
  <c r="BB214" i="1"/>
  <c r="BB213" i="1"/>
  <c r="BB212" i="1"/>
  <c r="BB210" i="1"/>
  <c r="BB207" i="1"/>
  <c r="BB205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09" i="1"/>
  <c r="BB107" i="1"/>
  <c r="BB106" i="1"/>
  <c r="BB105" i="1"/>
  <c r="BB104" i="1"/>
  <c r="BB103" i="1"/>
  <c r="BB99" i="1"/>
  <c r="BB98" i="1"/>
  <c r="BB97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2" i="1"/>
  <c r="BB80" i="1"/>
  <c r="BB78" i="1"/>
  <c r="BB76" i="1"/>
  <c r="BB75" i="1"/>
  <c r="BB74" i="1"/>
  <c r="BB73" i="1"/>
  <c r="BB72" i="1"/>
  <c r="BB71" i="1"/>
  <c r="BB70" i="1"/>
  <c r="BB69" i="1"/>
  <c r="BB68" i="1"/>
  <c r="BB67" i="1"/>
  <c r="BB66" i="1"/>
  <c r="BB63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5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AW298" i="1"/>
  <c r="AW294" i="1"/>
  <c r="AW293" i="1"/>
  <c r="AW292" i="1"/>
  <c r="AW291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78" i="1"/>
  <c r="AW177" i="1"/>
  <c r="AW176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48" i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7" i="1"/>
  <c r="AW126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W9" i="1"/>
  <c r="AW8" i="1"/>
  <c r="AR298" i="1"/>
  <c r="AR294" i="1"/>
  <c r="AR293" i="1"/>
  <c r="AR292" i="1"/>
  <c r="AR291" i="1"/>
  <c r="AR290" i="1"/>
  <c r="AR289" i="1"/>
  <c r="AR288" i="1"/>
  <c r="AR287" i="1"/>
  <c r="AR286" i="1"/>
  <c r="AR285" i="1"/>
  <c r="AR284" i="1"/>
  <c r="AR283" i="1"/>
  <c r="AR282" i="1"/>
  <c r="AR281" i="1"/>
  <c r="AR278" i="1"/>
  <c r="AR277" i="1"/>
  <c r="AR275" i="1"/>
  <c r="AR273" i="1"/>
  <c r="AR269" i="1"/>
  <c r="AR265" i="1"/>
  <c r="AR264" i="1"/>
  <c r="AR263" i="1"/>
  <c r="AR262" i="1"/>
  <c r="AR261" i="1"/>
  <c r="AR260" i="1"/>
  <c r="AR259" i="1"/>
  <c r="AR258" i="1"/>
  <c r="AR257" i="1"/>
  <c r="AR256" i="1"/>
  <c r="AR255" i="1"/>
  <c r="AR254" i="1"/>
  <c r="AR253" i="1"/>
  <c r="AR252" i="1"/>
  <c r="AR251" i="1"/>
  <c r="AR246" i="1"/>
  <c r="AR235" i="1"/>
  <c r="AR230" i="1"/>
  <c r="AR228" i="1"/>
  <c r="AR225" i="1"/>
  <c r="AR223" i="1"/>
  <c r="AR222" i="1"/>
  <c r="AR221" i="1"/>
  <c r="AR219" i="1"/>
  <c r="AR218" i="1"/>
  <c r="AR217" i="1"/>
  <c r="AR216" i="1"/>
  <c r="AR213" i="1"/>
  <c r="AR212" i="1"/>
  <c r="AR210" i="1"/>
  <c r="AR207" i="1"/>
  <c r="AR206" i="1"/>
  <c r="AR205" i="1"/>
  <c r="AR204" i="1"/>
  <c r="AR203" i="1"/>
  <c r="AR202" i="1"/>
  <c r="AR201" i="1"/>
  <c r="AR200" i="1"/>
  <c r="AR198" i="1"/>
  <c r="AR197" i="1"/>
  <c r="AR196" i="1"/>
  <c r="AR195" i="1"/>
  <c r="AR194" i="1"/>
  <c r="AR193" i="1"/>
  <c r="AR184" i="1"/>
  <c r="AR183" i="1"/>
  <c r="AR182" i="1"/>
  <c r="AR181" i="1"/>
  <c r="AR180" i="1"/>
  <c r="AR179" i="1"/>
  <c r="AR178" i="1"/>
  <c r="AR177" i="1"/>
  <c r="AR176" i="1"/>
  <c r="AR175" i="1"/>
  <c r="AR174" i="1"/>
  <c r="AR173" i="1"/>
  <c r="AR163" i="1"/>
  <c r="AR162" i="1"/>
  <c r="AR161" i="1"/>
  <c r="AR157" i="1"/>
  <c r="AR156" i="1"/>
  <c r="AR155" i="1"/>
  <c r="AR154" i="1"/>
  <c r="AR153" i="1"/>
  <c r="AR152" i="1"/>
  <c r="AR151" i="1"/>
  <c r="AR150" i="1"/>
  <c r="AR149" i="1"/>
  <c r="AR139" i="1"/>
  <c r="AR138" i="1"/>
  <c r="AR137" i="1"/>
  <c r="AR136" i="1"/>
  <c r="AR135" i="1"/>
  <c r="AR134" i="1"/>
  <c r="AR133" i="1"/>
  <c r="AR128" i="1"/>
  <c r="AR127" i="1"/>
  <c r="AR122" i="1"/>
  <c r="AR116" i="1"/>
  <c r="AR113" i="1"/>
  <c r="AR109" i="1"/>
  <c r="AR107" i="1"/>
  <c r="AR103" i="1"/>
  <c r="AR99" i="1"/>
  <c r="AR98" i="1"/>
  <c r="AR97" i="1"/>
  <c r="AR96" i="1"/>
  <c r="AR92" i="1"/>
  <c r="AR91" i="1"/>
  <c r="AR90" i="1"/>
  <c r="AR89" i="1"/>
  <c r="AR87" i="1"/>
  <c r="AR86" i="1"/>
  <c r="AR85" i="1"/>
  <c r="AR84" i="1"/>
  <c r="AR82" i="1"/>
  <c r="AR80" i="1"/>
  <c r="AR78" i="1"/>
  <c r="AR71" i="1"/>
  <c r="AR70" i="1"/>
  <c r="AR69" i="1"/>
  <c r="AR68" i="1"/>
  <c r="AR67" i="1"/>
  <c r="AR66" i="1"/>
  <c r="AR63" i="1"/>
  <c r="AR61" i="1"/>
  <c r="AR60" i="1"/>
  <c r="AR59" i="1"/>
  <c r="AR56" i="1"/>
  <c r="AR55" i="1"/>
  <c r="AR53" i="1"/>
  <c r="AR51" i="1"/>
  <c r="AR36" i="1"/>
  <c r="AR34" i="1"/>
  <c r="AR32" i="1"/>
  <c r="AR30" i="1"/>
  <c r="AR29" i="1"/>
  <c r="AR27" i="1"/>
  <c r="AR25" i="1"/>
  <c r="AR18" i="1"/>
  <c r="AR16" i="1"/>
  <c r="AR15" i="1"/>
  <c r="AR14" i="1"/>
  <c r="AR12" i="1"/>
  <c r="AR9" i="1"/>
  <c r="AR8" i="1"/>
  <c r="AM298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6" i="1"/>
  <c r="AM275" i="1"/>
  <c r="AM273" i="1"/>
  <c r="AM271" i="1"/>
  <c r="AM270" i="1"/>
  <c r="AM269" i="1"/>
  <c r="AM267" i="1"/>
  <c r="AM266" i="1"/>
  <c r="AM250" i="1"/>
  <c r="AM249" i="1"/>
  <c r="AM248" i="1"/>
  <c r="AM247" i="1"/>
  <c r="AM246" i="1"/>
  <c r="AM243" i="1"/>
  <c r="AM242" i="1"/>
  <c r="AM241" i="1"/>
  <c r="AM240" i="1"/>
  <c r="AM239" i="1"/>
  <c r="AM238" i="1"/>
  <c r="AM237" i="1"/>
  <c r="AM236" i="1"/>
  <c r="AM235" i="1"/>
  <c r="AM232" i="1"/>
  <c r="AM231" i="1"/>
  <c r="AM229" i="1"/>
  <c r="AM228" i="1"/>
  <c r="AM227" i="1"/>
  <c r="AM226" i="1"/>
  <c r="AM225" i="1"/>
  <c r="AM224" i="1"/>
  <c r="AM223" i="1"/>
  <c r="AM221" i="1"/>
  <c r="AM220" i="1"/>
  <c r="AM219" i="1"/>
  <c r="AM215" i="1"/>
  <c r="AM214" i="1"/>
  <c r="AM213" i="1"/>
  <c r="AM212" i="1"/>
  <c r="AM211" i="1"/>
  <c r="AM210" i="1"/>
  <c r="AM209" i="1"/>
  <c r="AM208" i="1"/>
  <c r="AM207" i="1"/>
  <c r="AM205" i="1"/>
  <c r="AM203" i="1"/>
  <c r="AM202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78" i="1"/>
  <c r="AM177" i="1"/>
  <c r="AM176" i="1"/>
  <c r="AM172" i="1"/>
  <c r="AM171" i="1"/>
  <c r="AM170" i="1"/>
  <c r="AM169" i="1"/>
  <c r="AM168" i="1"/>
  <c r="AM167" i="1"/>
  <c r="AM166" i="1"/>
  <c r="AM165" i="1"/>
  <c r="AM164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6" i="1"/>
  <c r="AM115" i="1"/>
  <c r="AM114" i="1"/>
  <c r="AM113" i="1"/>
  <c r="AM112" i="1"/>
  <c r="AM111" i="1"/>
  <c r="AM110" i="1"/>
  <c r="AM109" i="1"/>
  <c r="AM108" i="1"/>
  <c r="AM107" i="1"/>
  <c r="AM103" i="1"/>
  <c r="AM102" i="1"/>
  <c r="AM101" i="1"/>
  <c r="AM100" i="1"/>
  <c r="AM99" i="1"/>
  <c r="AM98" i="1"/>
  <c r="AM97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5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H298" i="1"/>
  <c r="AH294" i="1"/>
  <c r="AH293" i="1"/>
  <c r="AH292" i="1"/>
  <c r="AH291" i="1"/>
  <c r="AH290" i="1"/>
  <c r="AH289" i="1"/>
  <c r="AH288" i="1"/>
  <c r="AH287" i="1"/>
  <c r="AH286" i="1"/>
  <c r="AH285" i="1"/>
  <c r="AH284" i="1"/>
  <c r="AH283" i="1"/>
  <c r="AH282" i="1"/>
  <c r="AH281" i="1"/>
  <c r="AH280" i="1"/>
  <c r="AH279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8" i="1"/>
  <c r="AH257" i="1"/>
  <c r="AH256" i="1"/>
  <c r="AH255" i="1"/>
  <c r="AH254" i="1"/>
  <c r="AH253" i="1"/>
  <c r="AH252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9" i="1"/>
  <c r="AH168" i="1"/>
  <c r="AH167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C298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78" i="1"/>
  <c r="AC277" i="1"/>
  <c r="AC275" i="1"/>
  <c r="AC273" i="1"/>
  <c r="AC269" i="1"/>
  <c r="AC265" i="1"/>
  <c r="AC264" i="1"/>
  <c r="AC263" i="1"/>
  <c r="AC246" i="1"/>
  <c r="AC235" i="1"/>
  <c r="AC230" i="1"/>
  <c r="AC228" i="1"/>
  <c r="AC225" i="1"/>
  <c r="AC223" i="1"/>
  <c r="AC221" i="1"/>
  <c r="AC219" i="1"/>
  <c r="AC213" i="1"/>
  <c r="AC212" i="1"/>
  <c r="AC210" i="1"/>
  <c r="AC207" i="1"/>
  <c r="AC205" i="1"/>
  <c r="AC203" i="1"/>
  <c r="AC202" i="1"/>
  <c r="AC198" i="1"/>
  <c r="AC197" i="1"/>
  <c r="AC196" i="1"/>
  <c r="AC195" i="1"/>
  <c r="AC194" i="1"/>
  <c r="AC193" i="1"/>
  <c r="AC178" i="1"/>
  <c r="AC177" i="1"/>
  <c r="AC176" i="1"/>
  <c r="AC163" i="1"/>
  <c r="AC162" i="1"/>
  <c r="AC161" i="1"/>
  <c r="AC157" i="1"/>
  <c r="AC156" i="1"/>
  <c r="AC155" i="1"/>
  <c r="AC139" i="1"/>
  <c r="AC138" i="1"/>
  <c r="AC137" i="1"/>
  <c r="AC136" i="1"/>
  <c r="AC135" i="1"/>
  <c r="AC134" i="1"/>
  <c r="AC133" i="1"/>
  <c r="AC128" i="1"/>
  <c r="AC127" i="1"/>
  <c r="AC122" i="1"/>
  <c r="AC116" i="1"/>
  <c r="AC113" i="1"/>
  <c r="AC109" i="1"/>
  <c r="AC107" i="1"/>
  <c r="AC103" i="1"/>
  <c r="AC99" i="1"/>
  <c r="AC98" i="1"/>
  <c r="AC97" i="1"/>
  <c r="AC96" i="1"/>
  <c r="AC92" i="1"/>
  <c r="AC91" i="1"/>
  <c r="AC90" i="1"/>
  <c r="AC89" i="1"/>
  <c r="AC86" i="1"/>
  <c r="AC85" i="1"/>
  <c r="AC84" i="1"/>
  <c r="AC82" i="1"/>
  <c r="AC80" i="1"/>
  <c r="AC78" i="1"/>
  <c r="AC71" i="1"/>
  <c r="AC70" i="1"/>
  <c r="AC69" i="1"/>
  <c r="AC68" i="1"/>
  <c r="AC67" i="1"/>
  <c r="AC66" i="1"/>
  <c r="AC63" i="1"/>
  <c r="AC61" i="1"/>
  <c r="AC60" i="1"/>
  <c r="AC59" i="1"/>
  <c r="AC56" i="1"/>
  <c r="AC55" i="1"/>
  <c r="AC53" i="1"/>
  <c r="AC51" i="1"/>
  <c r="AC36" i="1"/>
  <c r="AC34" i="1"/>
  <c r="AC32" i="1"/>
  <c r="AC30" i="1"/>
  <c r="AC29" i="1"/>
  <c r="AC27" i="1"/>
  <c r="AC25" i="1"/>
  <c r="AC18" i="1"/>
  <c r="AC17" i="1"/>
  <c r="AC15" i="1"/>
  <c r="AC14" i="1"/>
  <c r="AC12" i="1"/>
  <c r="AC9" i="1"/>
  <c r="AC8" i="1"/>
  <c r="X298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6" i="1"/>
  <c r="X275" i="1"/>
  <c r="X274" i="1"/>
  <c r="X273" i="1"/>
  <c r="X272" i="1"/>
  <c r="X269" i="1"/>
  <c r="X268" i="1"/>
  <c r="X267" i="1"/>
  <c r="X266" i="1"/>
  <c r="X264" i="1"/>
  <c r="X263" i="1"/>
  <c r="X250" i="1"/>
  <c r="X249" i="1"/>
  <c r="X248" i="1"/>
  <c r="X247" i="1"/>
  <c r="X246" i="1"/>
  <c r="X245" i="1"/>
  <c r="X244" i="1"/>
  <c r="X242" i="1"/>
  <c r="X241" i="1"/>
  <c r="X240" i="1"/>
  <c r="X239" i="1"/>
  <c r="X238" i="1"/>
  <c r="X237" i="1"/>
  <c r="X236" i="1"/>
  <c r="X235" i="1"/>
  <c r="X234" i="1"/>
  <c r="X233" i="1"/>
  <c r="X231" i="1"/>
  <c r="X229" i="1"/>
  <c r="X228" i="1"/>
  <c r="X227" i="1"/>
  <c r="X226" i="1"/>
  <c r="X225" i="1"/>
  <c r="X224" i="1"/>
  <c r="X223" i="1"/>
  <c r="X221" i="1"/>
  <c r="X220" i="1"/>
  <c r="X219" i="1"/>
  <c r="X215" i="1"/>
  <c r="X214" i="1"/>
  <c r="X213" i="1"/>
  <c r="X212" i="1"/>
  <c r="X211" i="1"/>
  <c r="X210" i="1"/>
  <c r="X209" i="1"/>
  <c r="X208" i="1"/>
  <c r="X207" i="1"/>
  <c r="X205" i="1"/>
  <c r="X203" i="1"/>
  <c r="X202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1" i="1"/>
  <c r="X180" i="1"/>
  <c r="X179" i="1"/>
  <c r="X178" i="1"/>
  <c r="X177" i="1"/>
  <c r="X176" i="1"/>
  <c r="X175" i="1"/>
  <c r="X174" i="1"/>
  <c r="X173" i="1"/>
  <c r="X166" i="1"/>
  <c r="X165" i="1"/>
  <c r="X164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19" i="1"/>
  <c r="X118" i="1"/>
  <c r="X117" i="1"/>
  <c r="X116" i="1"/>
  <c r="X115" i="1"/>
  <c r="X114" i="1"/>
  <c r="X113" i="1"/>
  <c r="X109" i="1"/>
  <c r="X107" i="1"/>
  <c r="X103" i="1"/>
  <c r="X99" i="1"/>
  <c r="X98" i="1"/>
  <c r="X97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8" i="1"/>
  <c r="X76" i="1"/>
  <c r="X75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5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S298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N298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8" i="1"/>
  <c r="N277" i="1"/>
  <c r="N275" i="1"/>
  <c r="N273" i="1"/>
  <c r="N272" i="1"/>
  <c r="N269" i="1"/>
  <c r="N265" i="1"/>
  <c r="N264" i="1"/>
  <c r="N263" i="1"/>
  <c r="N261" i="1"/>
  <c r="N246" i="1"/>
  <c r="N235" i="1"/>
  <c r="N233" i="1"/>
  <c r="N230" i="1"/>
  <c r="N229" i="1"/>
  <c r="N228" i="1"/>
  <c r="N225" i="1"/>
  <c r="N223" i="1"/>
  <c r="N221" i="1"/>
  <c r="N220" i="1"/>
  <c r="N219" i="1"/>
  <c r="N217" i="1"/>
  <c r="N216" i="1"/>
  <c r="N215" i="1"/>
  <c r="N214" i="1"/>
  <c r="N213" i="1"/>
  <c r="N212" i="1"/>
  <c r="N210" i="1"/>
  <c r="N207" i="1"/>
  <c r="N205" i="1"/>
  <c r="N203" i="1"/>
  <c r="N202" i="1"/>
  <c r="N201" i="1"/>
  <c r="N200" i="1"/>
  <c r="N199" i="1"/>
  <c r="N198" i="1"/>
  <c r="N197" i="1"/>
  <c r="N196" i="1"/>
  <c r="N195" i="1"/>
  <c r="N194" i="1"/>
  <c r="N193" i="1"/>
  <c r="N184" i="1"/>
  <c r="N183" i="1"/>
  <c r="N182" i="1"/>
  <c r="N178" i="1"/>
  <c r="N177" i="1"/>
  <c r="N176" i="1"/>
  <c r="N163" i="1"/>
  <c r="N162" i="1"/>
  <c r="N161" i="1"/>
  <c r="N157" i="1"/>
  <c r="N156" i="1"/>
  <c r="N155" i="1"/>
  <c r="N142" i="1"/>
  <c r="N141" i="1"/>
  <c r="N140" i="1"/>
  <c r="N139" i="1"/>
  <c r="N138" i="1"/>
  <c r="N137" i="1"/>
  <c r="N136" i="1"/>
  <c r="N135" i="1"/>
  <c r="N134" i="1"/>
  <c r="N133" i="1"/>
  <c r="N129" i="1"/>
  <c r="N128" i="1"/>
  <c r="N127" i="1"/>
  <c r="N122" i="1"/>
  <c r="N116" i="1"/>
  <c r="N113" i="1"/>
  <c r="N109" i="1"/>
  <c r="N107" i="1"/>
  <c r="N106" i="1"/>
  <c r="N105" i="1"/>
  <c r="N104" i="1"/>
  <c r="N103" i="1"/>
  <c r="N99" i="1"/>
  <c r="N98" i="1"/>
  <c r="N97" i="1"/>
  <c r="N96" i="1"/>
  <c r="N92" i="1"/>
  <c r="N91" i="1"/>
  <c r="N90" i="1"/>
  <c r="N89" i="1"/>
  <c r="N87" i="1"/>
  <c r="N86" i="1"/>
  <c r="N85" i="1"/>
  <c r="N84" i="1"/>
  <c r="N82" i="1"/>
  <c r="N80" i="1"/>
  <c r="N78" i="1"/>
  <c r="N72" i="1"/>
  <c r="N71" i="1"/>
  <c r="N70" i="1"/>
  <c r="N69" i="1"/>
  <c r="N68" i="1"/>
  <c r="N67" i="1"/>
  <c r="N66" i="1"/>
  <c r="N63" i="1"/>
  <c r="N61" i="1"/>
  <c r="N60" i="1"/>
  <c r="N59" i="1"/>
  <c r="N56" i="1"/>
  <c r="N55" i="1"/>
  <c r="N53" i="1"/>
  <c r="N51" i="1"/>
  <c r="N36" i="1"/>
  <c r="N34" i="1"/>
  <c r="N32" i="1"/>
  <c r="N30" i="1"/>
  <c r="N29" i="1"/>
  <c r="N27" i="1"/>
  <c r="N25" i="1"/>
  <c r="N20" i="1"/>
  <c r="N18" i="1"/>
  <c r="N17" i="1"/>
  <c r="N15" i="1"/>
  <c r="N14" i="1"/>
  <c r="N12" i="1"/>
  <c r="N9" i="1"/>
  <c r="N8" i="1"/>
  <c r="Q297" i="1" l="1"/>
  <c r="S297" i="1"/>
  <c r="T297" i="1"/>
  <c r="BT11" i="24" l="1"/>
  <c r="BO11" i="24" l="1"/>
  <c r="BJ11" i="24"/>
  <c r="BM11" i="24"/>
  <c r="AZ11" i="24"/>
  <c r="BE11" i="24"/>
  <c r="AU11" i="24"/>
  <c r="AP11" i="24"/>
  <c r="AS11" i="24"/>
  <c r="AK11" i="24"/>
  <c r="AN11" i="24"/>
  <c r="AF11" i="24"/>
  <c r="AA11" i="24"/>
  <c r="Y11" i="24"/>
  <c r="Q11" i="24"/>
  <c r="V11" i="24"/>
  <c r="T11" i="24"/>
  <c r="L11" i="24"/>
  <c r="O11" i="24"/>
  <c r="AD11" i="24"/>
  <c r="BC11" i="24"/>
  <c r="BR11" i="24"/>
  <c r="AX11" i="24"/>
  <c r="AI11" i="24"/>
  <c r="J11" i="24" l="1"/>
  <c r="BG11" i="24" l="1"/>
  <c r="BV11" i="24"/>
  <c r="BH11" i="24" l="1"/>
  <c r="BW11" i="24"/>
  <c r="BT15" i="24" l="1"/>
  <c r="BO15" i="24" l="1"/>
  <c r="BJ15" i="24"/>
  <c r="BE15" i="24"/>
  <c r="AZ15" i="24"/>
  <c r="BC15" i="24"/>
  <c r="AU15" i="24"/>
  <c r="AX15" i="24"/>
  <c r="AP15" i="24"/>
  <c r="AK15" i="24"/>
  <c r="AD15" i="24"/>
  <c r="AF15" i="24"/>
  <c r="AI15" i="24"/>
  <c r="AA15" i="24"/>
  <c r="V15" i="24"/>
  <c r="Y15" i="24"/>
  <c r="Q15" i="24"/>
  <c r="L15" i="24"/>
  <c r="O15" i="24"/>
  <c r="AS15" i="24"/>
  <c r="AN15" i="24"/>
  <c r="T15" i="24"/>
  <c r="BR15" i="24"/>
  <c r="BO227" i="1" l="1"/>
  <c r="BO225" i="1"/>
  <c r="BO223" i="1"/>
  <c r="BO221" i="1"/>
  <c r="BO211" i="1"/>
  <c r="BO208" i="1"/>
  <c r="BR207" i="1"/>
  <c r="BO206" i="1"/>
  <c r="BO228" i="1"/>
  <c r="BO212" i="1"/>
  <c r="BO210" i="1"/>
  <c r="BO209" i="1"/>
  <c r="BO205" i="1"/>
  <c r="BR225" i="1"/>
  <c r="BR221" i="1"/>
  <c r="BR219" i="1"/>
  <c r="BO207" i="1"/>
  <c r="BR205" i="1"/>
  <c r="BO203" i="1"/>
  <c r="BO226" i="1"/>
  <c r="BO224" i="1"/>
  <c r="BO222" i="1"/>
  <c r="BO219" i="1"/>
  <c r="BT211" i="1"/>
  <c r="BT227" i="1"/>
  <c r="BT225" i="1"/>
  <c r="BT222" i="1"/>
  <c r="BT209" i="1"/>
  <c r="BT205" i="1"/>
  <c r="BT224" i="1"/>
  <c r="BT212" i="1"/>
  <c r="BT208" i="1"/>
  <c r="BT221" i="1"/>
  <c r="BW207" i="1"/>
  <c r="BT206" i="1"/>
  <c r="BT228" i="1"/>
  <c r="BT223" i="1"/>
  <c r="BT210" i="1"/>
  <c r="BT207" i="1"/>
  <c r="BW205" i="1"/>
  <c r="BT203" i="1"/>
  <c r="BT226" i="1"/>
  <c r="BT219" i="1"/>
  <c r="AZ209" i="1"/>
  <c r="BE208" i="1"/>
  <c r="BJ209" i="1"/>
  <c r="BE206" i="1"/>
  <c r="BJ205" i="1"/>
  <c r="AZ205" i="1"/>
  <c r="BH203" i="1"/>
  <c r="BE228" i="1"/>
  <c r="BJ224" i="1"/>
  <c r="AZ224" i="1"/>
  <c r="BE223" i="1"/>
  <c r="BJ221" i="1"/>
  <c r="AZ221" i="1"/>
  <c r="BH219" i="1"/>
  <c r="BM212" i="1"/>
  <c r="BJ211" i="1"/>
  <c r="AZ211" i="1"/>
  <c r="BE210" i="1"/>
  <c r="BE207" i="1"/>
  <c r="BH205" i="1"/>
  <c r="BE203" i="1"/>
  <c r="BJ227" i="1"/>
  <c r="AZ227" i="1"/>
  <c r="BE226" i="1"/>
  <c r="BJ225" i="1"/>
  <c r="AZ225" i="1"/>
  <c r="BJ222" i="1"/>
  <c r="AZ222" i="1"/>
  <c r="BH221" i="1"/>
  <c r="BE219" i="1"/>
  <c r="BM210" i="1"/>
  <c r="BJ208" i="1"/>
  <c r="BE212" i="1"/>
  <c r="BJ212" i="1"/>
  <c r="AZ212" i="1"/>
  <c r="AZ208" i="1"/>
  <c r="BE209" i="1"/>
  <c r="BC207" i="1"/>
  <c r="BJ206" i="1"/>
  <c r="AZ206" i="1"/>
  <c r="BE205" i="1"/>
  <c r="BM203" i="1"/>
  <c r="BJ228" i="1"/>
  <c r="AZ228" i="1"/>
  <c r="BE224" i="1"/>
  <c r="BJ223" i="1"/>
  <c r="AZ223" i="1"/>
  <c r="BE221" i="1"/>
  <c r="BE211" i="1"/>
  <c r="BJ210" i="1"/>
  <c r="AZ210" i="1"/>
  <c r="BJ207" i="1"/>
  <c r="AZ207" i="1"/>
  <c r="BC205" i="1"/>
  <c r="BJ203" i="1"/>
  <c r="AZ203" i="1"/>
  <c r="BH228" i="1"/>
  <c r="BE227" i="1"/>
  <c r="BJ226" i="1"/>
  <c r="AZ226" i="1"/>
  <c r="BE225" i="1"/>
  <c r="BH223" i="1"/>
  <c r="BE222" i="1"/>
  <c r="BJ219" i="1"/>
  <c r="AZ219" i="1"/>
  <c r="AX207" i="1"/>
  <c r="AP224" i="1"/>
  <c r="AS212" i="1"/>
  <c r="AP211" i="1"/>
  <c r="AU210" i="1"/>
  <c r="AU212" i="1"/>
  <c r="AU208" i="1"/>
  <c r="AP209" i="1"/>
  <c r="AU206" i="1"/>
  <c r="AP205" i="1"/>
  <c r="AU228" i="1"/>
  <c r="AU223" i="1"/>
  <c r="AP221" i="1"/>
  <c r="AX219" i="1"/>
  <c r="AU207" i="1"/>
  <c r="AX205" i="1"/>
  <c r="AU203" i="1"/>
  <c r="AP227" i="1"/>
  <c r="AU226" i="1"/>
  <c r="AP225" i="1"/>
  <c r="AP222" i="1"/>
  <c r="AU219" i="1"/>
  <c r="AP212" i="1"/>
  <c r="AS210" i="1"/>
  <c r="AP208" i="1"/>
  <c r="AU209" i="1"/>
  <c r="AP206" i="1"/>
  <c r="AU205" i="1"/>
  <c r="AS203" i="1"/>
  <c r="AP228" i="1"/>
  <c r="AX225" i="1"/>
  <c r="AU224" i="1"/>
  <c r="AP223" i="1"/>
  <c r="AU221" i="1"/>
  <c r="AS219" i="1"/>
  <c r="AU211" i="1"/>
  <c r="AP210" i="1"/>
  <c r="AP207" i="1"/>
  <c r="AP203" i="1"/>
  <c r="AX228" i="1"/>
  <c r="AU227" i="1"/>
  <c r="AP226" i="1"/>
  <c r="AU225" i="1"/>
  <c r="AU222" i="1"/>
  <c r="AP219" i="1"/>
  <c r="AK212" i="1"/>
  <c r="AK208" i="1"/>
  <c r="AK206" i="1"/>
  <c r="AN203" i="1"/>
  <c r="AK228" i="1"/>
  <c r="AK210" i="1"/>
  <c r="AN209" i="1"/>
  <c r="AN205" i="1"/>
  <c r="AK203" i="1"/>
  <c r="AF227" i="1"/>
  <c r="AK226" i="1"/>
  <c r="AF225" i="1"/>
  <c r="AF222" i="1"/>
  <c r="AK219" i="1"/>
  <c r="AF212" i="1"/>
  <c r="AI210" i="1"/>
  <c r="AF208" i="1"/>
  <c r="AK209" i="1"/>
  <c r="AF206" i="1"/>
  <c r="AK205" i="1"/>
  <c r="AF228" i="1"/>
  <c r="AK224" i="1"/>
  <c r="AF223" i="1"/>
  <c r="AK221" i="1"/>
  <c r="AF209" i="1"/>
  <c r="AF205" i="1"/>
  <c r="AF224" i="1"/>
  <c r="AK223" i="1"/>
  <c r="AF221" i="1"/>
  <c r="AF211" i="1"/>
  <c r="AK207" i="1"/>
  <c r="AK211" i="1"/>
  <c r="AF210" i="1"/>
  <c r="AF207" i="1"/>
  <c r="AF203" i="1"/>
  <c r="AN228" i="1"/>
  <c r="AK227" i="1"/>
  <c r="AF226" i="1"/>
  <c r="AK225" i="1"/>
  <c r="AN223" i="1"/>
  <c r="AK222" i="1"/>
  <c r="AF219" i="1"/>
  <c r="V210" i="1"/>
  <c r="AA227" i="1"/>
  <c r="V226" i="1"/>
  <c r="AA212" i="1"/>
  <c r="AA208" i="1"/>
  <c r="AA223" i="1"/>
  <c r="V221" i="1"/>
  <c r="AD219" i="1"/>
  <c r="Y212" i="1"/>
  <c r="V211" i="1"/>
  <c r="AA210" i="1"/>
  <c r="AA207" i="1"/>
  <c r="AA203" i="1"/>
  <c r="V227" i="1"/>
  <c r="AA226" i="1"/>
  <c r="V225" i="1"/>
  <c r="V222" i="1"/>
  <c r="AA219" i="1"/>
  <c r="AA211" i="1"/>
  <c r="V207" i="1"/>
  <c r="V203" i="1"/>
  <c r="AA225" i="1"/>
  <c r="AA222" i="1"/>
  <c r="V219" i="1"/>
  <c r="V209" i="1"/>
  <c r="AA206" i="1"/>
  <c r="V205" i="1"/>
  <c r="AA228" i="1"/>
  <c r="Y225" i="1"/>
  <c r="V224" i="1"/>
  <c r="V212" i="1"/>
  <c r="Y210" i="1"/>
  <c r="V208" i="1"/>
  <c r="AA209" i="1"/>
  <c r="V206" i="1"/>
  <c r="AA205" i="1"/>
  <c r="Y203" i="1"/>
  <c r="V228" i="1"/>
  <c r="AD225" i="1"/>
  <c r="AA224" i="1"/>
  <c r="V223" i="1"/>
  <c r="AA221" i="1"/>
  <c r="Q212" i="1"/>
  <c r="Q208" i="1"/>
  <c r="T203" i="1"/>
  <c r="T226" i="1"/>
  <c r="L224" i="1"/>
  <c r="T205" i="1"/>
  <c r="L225" i="1"/>
  <c r="T224" i="1"/>
  <c r="Q219" i="1"/>
  <c r="L212" i="1"/>
  <c r="L208" i="1"/>
  <c r="L206" i="1"/>
  <c r="L228" i="1"/>
  <c r="T227" i="1"/>
  <c r="Q224" i="1"/>
  <c r="L223" i="1"/>
  <c r="Q221" i="1"/>
  <c r="L209" i="1"/>
  <c r="T207" i="1"/>
  <c r="Q206" i="1"/>
  <c r="L205" i="1"/>
  <c r="Q228" i="1"/>
  <c r="Q223" i="1"/>
  <c r="L221" i="1"/>
  <c r="T219" i="1"/>
  <c r="L211" i="1"/>
  <c r="Q210" i="1"/>
  <c r="Q207" i="1"/>
  <c r="Q203" i="1"/>
  <c r="L227" i="1"/>
  <c r="Q226" i="1"/>
  <c r="L222" i="1"/>
  <c r="T221" i="1"/>
  <c r="Q209" i="1"/>
  <c r="Q205" i="1"/>
  <c r="Q211" i="1"/>
  <c r="L210" i="1"/>
  <c r="T208" i="1"/>
  <c r="L207" i="1"/>
  <c r="O205" i="1"/>
  <c r="L203" i="1"/>
  <c r="T228" i="1"/>
  <c r="Q227" i="1"/>
  <c r="L226" i="1"/>
  <c r="Q225" i="1"/>
  <c r="T223" i="1"/>
  <c r="Q222" i="1"/>
  <c r="L219" i="1"/>
  <c r="BM221" i="1"/>
  <c r="O207" i="1"/>
  <c r="AD221" i="1"/>
  <c r="O210" i="1"/>
  <c r="AS228" i="1"/>
  <c r="AI209" i="1"/>
  <c r="O212" i="1"/>
  <c r="T209" i="1"/>
  <c r="AD207" i="1"/>
  <c r="T206" i="1"/>
  <c r="AI205" i="1"/>
  <c r="AD205" i="1"/>
  <c r="AN225" i="1"/>
  <c r="AX223" i="1"/>
  <c r="AI212" i="1"/>
  <c r="AI228" i="1"/>
  <c r="BW209" i="1"/>
  <c r="AI207" i="1"/>
  <c r="AX203" i="1"/>
  <c r="AI221" i="1"/>
  <c r="AN219" i="1"/>
  <c r="BC210" i="1"/>
  <c r="BM209" i="1"/>
  <c r="AX209" i="1"/>
  <c r="BM207" i="1"/>
  <c r="BR203" i="1"/>
  <c r="BM222" i="1"/>
  <c r="BW221" i="1"/>
  <c r="Y221" i="1"/>
  <c r="AN207" i="1"/>
  <c r="BM206" i="1"/>
  <c r="T222" i="1"/>
  <c r="AX221" i="1"/>
  <c r="AN221" i="1"/>
  <c r="Y219" i="1"/>
  <c r="T212" i="1"/>
  <c r="AN210" i="1"/>
  <c r="T210" i="1"/>
  <c r="BH207" i="1"/>
  <c r="AD203" i="1"/>
  <c r="BR228" i="1"/>
  <c r="AD228" i="1"/>
  <c r="T225" i="1"/>
  <c r="BM219" i="1"/>
  <c r="BM225" i="1"/>
  <c r="BH225" i="1"/>
  <c r="BC225" i="1"/>
  <c r="AS225" i="1"/>
  <c r="O225" i="1"/>
  <c r="BR223" i="1"/>
  <c r="AD223" i="1"/>
  <c r="BW223" i="1"/>
  <c r="BM223" i="1"/>
  <c r="AI223" i="1"/>
  <c r="Y223" i="1"/>
  <c r="BH210" i="1"/>
  <c r="BH212" i="1"/>
  <c r="BC212" i="1"/>
  <c r="AN212" i="1"/>
  <c r="BW219" i="1"/>
  <c r="BC219" i="1"/>
  <c r="AI219" i="1"/>
  <c r="O219" i="1"/>
  <c r="Y228" i="1"/>
  <c r="O228" i="1"/>
  <c r="BM228" i="1"/>
  <c r="BC228" i="1"/>
  <c r="BC223" i="1"/>
  <c r="AS223" i="1"/>
  <c r="O221" i="1"/>
  <c r="AI225" i="1"/>
  <c r="O223" i="1"/>
  <c r="BC221" i="1"/>
  <c r="AS221" i="1"/>
  <c r="BW203" i="1"/>
  <c r="BC203" i="1"/>
  <c r="AI203" i="1"/>
  <c r="O203" i="1"/>
  <c r="AD212" i="1"/>
  <c r="T211" i="1"/>
  <c r="BR210" i="1"/>
  <c r="AX210" i="1"/>
  <c r="AD210" i="1"/>
  <c r="Y209" i="1"/>
  <c r="AS207" i="1"/>
  <c r="BM205" i="1"/>
  <c r="AS205" i="1"/>
  <c r="Y205" i="1"/>
  <c r="BR212" i="1"/>
  <c r="AX212" i="1"/>
  <c r="Y207" i="1"/>
  <c r="J228" i="1" l="1"/>
  <c r="J219" i="1"/>
  <c r="BV228" i="1" l="1"/>
  <c r="BM15" i="24"/>
  <c r="J205" i="1"/>
  <c r="J207" i="1"/>
  <c r="BW228" i="1" l="1"/>
  <c r="BR27" i="1" l="1"/>
  <c r="BO67" i="1"/>
  <c r="BO27" i="1"/>
  <c r="BR68" i="1"/>
  <c r="BO71" i="1"/>
  <c r="BO82" i="1"/>
  <c r="BR91" i="1"/>
  <c r="BO136" i="1"/>
  <c r="BR127" i="1"/>
  <c r="BR137" i="1"/>
  <c r="BR156" i="1"/>
  <c r="BO155" i="1"/>
  <c r="BO68" i="1"/>
  <c r="BR55" i="1"/>
  <c r="BO54" i="1"/>
  <c r="BO80" i="1"/>
  <c r="BO91" i="1"/>
  <c r="BO263" i="1"/>
  <c r="BO133" i="1"/>
  <c r="BR128" i="1"/>
  <c r="BO127" i="1"/>
  <c r="BR138" i="1"/>
  <c r="BO137" i="1"/>
  <c r="BR157" i="1"/>
  <c r="BO156" i="1"/>
  <c r="BO53" i="1"/>
  <c r="BO79" i="1"/>
  <c r="BR29" i="1"/>
  <c r="BO28" i="1"/>
  <c r="BO69" i="1"/>
  <c r="BO55" i="1"/>
  <c r="BR53" i="1"/>
  <c r="BR70" i="1"/>
  <c r="BR66" i="1"/>
  <c r="BR63" i="1"/>
  <c r="BO83" i="1"/>
  <c r="BO78" i="1"/>
  <c r="BO264" i="1"/>
  <c r="BR135" i="1"/>
  <c r="BO134" i="1"/>
  <c r="BO128" i="1"/>
  <c r="BO138" i="1"/>
  <c r="BO157" i="1"/>
  <c r="BO29" i="1"/>
  <c r="BO70" i="1"/>
  <c r="BO66" i="1"/>
  <c r="BO63" i="1"/>
  <c r="BO84" i="1"/>
  <c r="BO81" i="1"/>
  <c r="BO135" i="1"/>
  <c r="BO139" i="1"/>
  <c r="BR155" i="1"/>
  <c r="BT55" i="1"/>
  <c r="BT83" i="1"/>
  <c r="BW133" i="1"/>
  <c r="BT53" i="1"/>
  <c r="BT67" i="1"/>
  <c r="BT63" i="1"/>
  <c r="BT80" i="1"/>
  <c r="BT133" i="1"/>
  <c r="BT127" i="1"/>
  <c r="BW157" i="1"/>
  <c r="BT156" i="1"/>
  <c r="BT136" i="1"/>
  <c r="BW127" i="1"/>
  <c r="BW156" i="1"/>
  <c r="BT155" i="1"/>
  <c r="BT29" i="1"/>
  <c r="BT70" i="1"/>
  <c r="BT66" i="1"/>
  <c r="BT84" i="1"/>
  <c r="BW81" i="1"/>
  <c r="BT91" i="1"/>
  <c r="BT263" i="1"/>
  <c r="BW128" i="1"/>
  <c r="BT137" i="1"/>
  <c r="BT27" i="1"/>
  <c r="BW54" i="1"/>
  <c r="BT71" i="1"/>
  <c r="BT81" i="1"/>
  <c r="BT78" i="1"/>
  <c r="BT264" i="1"/>
  <c r="BW135" i="1"/>
  <c r="BT134" i="1"/>
  <c r="BT128" i="1"/>
  <c r="BT138" i="1"/>
  <c r="BT157" i="1"/>
  <c r="BT28" i="1"/>
  <c r="BT69" i="1"/>
  <c r="BT79" i="1"/>
  <c r="BW28" i="1"/>
  <c r="BT68" i="1"/>
  <c r="BT54" i="1"/>
  <c r="BW83" i="1"/>
  <c r="BT82" i="1"/>
  <c r="BW79" i="1"/>
  <c r="BW136" i="1"/>
  <c r="BT135" i="1"/>
  <c r="BT139" i="1"/>
  <c r="AZ68" i="1"/>
  <c r="BE67" i="1"/>
  <c r="BE80" i="1"/>
  <c r="BC136" i="1"/>
  <c r="AZ135" i="1"/>
  <c r="BE133" i="1"/>
  <c r="BE127" i="1"/>
  <c r="BJ139" i="1"/>
  <c r="AZ139" i="1"/>
  <c r="BE137" i="1"/>
  <c r="BH157" i="1"/>
  <c r="BE156" i="1"/>
  <c r="BM155" i="1"/>
  <c r="BM29" i="1"/>
  <c r="BJ28" i="1"/>
  <c r="AZ28" i="1"/>
  <c r="BE27" i="1"/>
  <c r="BJ69" i="1"/>
  <c r="AZ69" i="1"/>
  <c r="BJ55" i="1"/>
  <c r="AZ55" i="1"/>
  <c r="BC67" i="1"/>
  <c r="BE71" i="1"/>
  <c r="BM84" i="1"/>
  <c r="BJ83" i="1"/>
  <c r="AZ83" i="1"/>
  <c r="BH82" i="1"/>
  <c r="BE81" i="1"/>
  <c r="BM80" i="1"/>
  <c r="BC80" i="1"/>
  <c r="BJ79" i="1"/>
  <c r="AZ79" i="1"/>
  <c r="BE78" i="1"/>
  <c r="BE264" i="1"/>
  <c r="BJ136" i="1"/>
  <c r="AZ136" i="1"/>
  <c r="BE134" i="1"/>
  <c r="BC133" i="1"/>
  <c r="BE128" i="1"/>
  <c r="BM127" i="1"/>
  <c r="BC127" i="1"/>
  <c r="BE138" i="1"/>
  <c r="BM137" i="1"/>
  <c r="BC137" i="1"/>
  <c r="BE157" i="1"/>
  <c r="BM156" i="1"/>
  <c r="BC156" i="1"/>
  <c r="BJ155" i="1"/>
  <c r="AZ155" i="1"/>
  <c r="BE29" i="1"/>
  <c r="BJ54" i="1"/>
  <c r="BE70" i="1"/>
  <c r="BE66" i="1"/>
  <c r="AZ82" i="1"/>
  <c r="BE91" i="1"/>
  <c r="BE263" i="1"/>
  <c r="BJ29" i="1"/>
  <c r="AZ29" i="1"/>
  <c r="BM27" i="1"/>
  <c r="BJ53" i="1"/>
  <c r="AZ53" i="1"/>
  <c r="BJ67" i="1"/>
  <c r="AZ67" i="1"/>
  <c r="AZ63" i="1"/>
  <c r="BJ84" i="1"/>
  <c r="AZ84" i="1"/>
  <c r="BJ80" i="1"/>
  <c r="AZ80" i="1"/>
  <c r="BC128" i="1"/>
  <c r="AZ137" i="1"/>
  <c r="BJ156" i="1"/>
  <c r="AZ156" i="1"/>
  <c r="BC69" i="1"/>
  <c r="BJ68" i="1"/>
  <c r="AZ54" i="1"/>
  <c r="BE53" i="1"/>
  <c r="BH71" i="1"/>
  <c r="BE63" i="1"/>
  <c r="BE84" i="1"/>
  <c r="BJ82" i="1"/>
  <c r="BH78" i="1"/>
  <c r="BM136" i="1"/>
  <c r="BJ135" i="1"/>
  <c r="BH134" i="1"/>
  <c r="BE68" i="1"/>
  <c r="BE54" i="1"/>
  <c r="BJ70" i="1"/>
  <c r="AZ70" i="1"/>
  <c r="BJ66" i="1"/>
  <c r="AZ66" i="1"/>
  <c r="BJ63" i="1"/>
  <c r="BE82" i="1"/>
  <c r="BM78" i="1"/>
  <c r="BC78" i="1"/>
  <c r="BJ91" i="1"/>
  <c r="AZ91" i="1"/>
  <c r="BJ263" i="1"/>
  <c r="AZ263" i="1"/>
  <c r="BH136" i="1"/>
  <c r="BE135" i="1"/>
  <c r="BM134" i="1"/>
  <c r="BC134" i="1"/>
  <c r="BJ133" i="1"/>
  <c r="AZ133" i="1"/>
  <c r="BM128" i="1"/>
  <c r="BJ127" i="1"/>
  <c r="AZ127" i="1"/>
  <c r="BE139" i="1"/>
  <c r="BM138" i="1"/>
  <c r="BC138" i="1"/>
  <c r="BJ137" i="1"/>
  <c r="BM157" i="1"/>
  <c r="BC157" i="1"/>
  <c r="BE28" i="1"/>
  <c r="BJ27" i="1"/>
  <c r="AZ27" i="1"/>
  <c r="BE69" i="1"/>
  <c r="BM68" i="1"/>
  <c r="BE55" i="1"/>
  <c r="BJ71" i="1"/>
  <c r="AZ71" i="1"/>
  <c r="BH70" i="1"/>
  <c r="BE83" i="1"/>
  <c r="BM82" i="1"/>
  <c r="BC82" i="1"/>
  <c r="BJ81" i="1"/>
  <c r="AZ81" i="1"/>
  <c r="BH80" i="1"/>
  <c r="BE79" i="1"/>
  <c r="BJ78" i="1"/>
  <c r="AZ78" i="1"/>
  <c r="BJ264" i="1"/>
  <c r="AZ264" i="1"/>
  <c r="BE136" i="1"/>
  <c r="BM135" i="1"/>
  <c r="BC135" i="1"/>
  <c r="BJ134" i="1"/>
  <c r="AZ134" i="1"/>
  <c r="BJ128" i="1"/>
  <c r="AZ128" i="1"/>
  <c r="BH127" i="1"/>
  <c r="BM139" i="1"/>
  <c r="BJ138" i="1"/>
  <c r="AZ138" i="1"/>
  <c r="BJ157" i="1"/>
  <c r="AZ157" i="1"/>
  <c r="BH156" i="1"/>
  <c r="BE155" i="1"/>
  <c r="AU29" i="1"/>
  <c r="AP68" i="1"/>
  <c r="AU67" i="1"/>
  <c r="AU80" i="1"/>
  <c r="AP135" i="1"/>
  <c r="AX128" i="1"/>
  <c r="AU156" i="1"/>
  <c r="AS155" i="1"/>
  <c r="AP28" i="1"/>
  <c r="AU27" i="1"/>
  <c r="AS67" i="1"/>
  <c r="AU71" i="1"/>
  <c r="AS84" i="1"/>
  <c r="AP83" i="1"/>
  <c r="AU81" i="1"/>
  <c r="AS80" i="1"/>
  <c r="AP79" i="1"/>
  <c r="AU78" i="1"/>
  <c r="AS91" i="1"/>
  <c r="AU264" i="1"/>
  <c r="AP136" i="1"/>
  <c r="AX135" i="1"/>
  <c r="AU134" i="1"/>
  <c r="AS133" i="1"/>
  <c r="AU128" i="1"/>
  <c r="AS127" i="1"/>
  <c r="AU138" i="1"/>
  <c r="AS137" i="1"/>
  <c r="AU157" i="1"/>
  <c r="AP155" i="1"/>
  <c r="AP29" i="1"/>
  <c r="AS27" i="1"/>
  <c r="AU68" i="1"/>
  <c r="AX55" i="1"/>
  <c r="AU54" i="1"/>
  <c r="AP53" i="1"/>
  <c r="AP67" i="1"/>
  <c r="AP70" i="1"/>
  <c r="AP66" i="1"/>
  <c r="AP63" i="1"/>
  <c r="AP84" i="1"/>
  <c r="AU82" i="1"/>
  <c r="AP80" i="1"/>
  <c r="AS78" i="1"/>
  <c r="AP91" i="1"/>
  <c r="AP263" i="1"/>
  <c r="AU135" i="1"/>
  <c r="AS134" i="1"/>
  <c r="AP133" i="1"/>
  <c r="AS128" i="1"/>
  <c r="AP127" i="1"/>
  <c r="AU139" i="1"/>
  <c r="AS138" i="1"/>
  <c r="AP137" i="1"/>
  <c r="AS157" i="1"/>
  <c r="AP156" i="1"/>
  <c r="AX155" i="1"/>
  <c r="AX27" i="1"/>
  <c r="AP54" i="1"/>
  <c r="AU53" i="1"/>
  <c r="AU70" i="1"/>
  <c r="AU66" i="1"/>
  <c r="AU63" i="1"/>
  <c r="AU84" i="1"/>
  <c r="AP82" i="1"/>
  <c r="AU91" i="1"/>
  <c r="AU263" i="1"/>
  <c r="AS136" i="1"/>
  <c r="AU133" i="1"/>
  <c r="AU127" i="1"/>
  <c r="AP139" i="1"/>
  <c r="AX138" i="1"/>
  <c r="AU137" i="1"/>
  <c r="AS29" i="1"/>
  <c r="AP69" i="1"/>
  <c r="AX68" i="1"/>
  <c r="AP55" i="1"/>
  <c r="AX29" i="1"/>
  <c r="AU28" i="1"/>
  <c r="AP27" i="1"/>
  <c r="AU69" i="1"/>
  <c r="AS68" i="1"/>
  <c r="AU55" i="1"/>
  <c r="AX53" i="1"/>
  <c r="AP71" i="1"/>
  <c r="AX70" i="1"/>
  <c r="AX66" i="1"/>
  <c r="AX63" i="1"/>
  <c r="AX84" i="1"/>
  <c r="AU83" i="1"/>
  <c r="AS82" i="1"/>
  <c r="AP81" i="1"/>
  <c r="AU79" i="1"/>
  <c r="AP78" i="1"/>
  <c r="AX91" i="1"/>
  <c r="AP264" i="1"/>
  <c r="AX263" i="1"/>
  <c r="AU136" i="1"/>
  <c r="AS135" i="1"/>
  <c r="AP134" i="1"/>
  <c r="AX133" i="1"/>
  <c r="AP128" i="1"/>
  <c r="AX127" i="1"/>
  <c r="AS139" i="1"/>
  <c r="AP138" i="1"/>
  <c r="AX137" i="1"/>
  <c r="AP157" i="1"/>
  <c r="AU155" i="1"/>
  <c r="AK29" i="1"/>
  <c r="AN27" i="1"/>
  <c r="AF68" i="1"/>
  <c r="AF54" i="1"/>
  <c r="AK53" i="1"/>
  <c r="AK67" i="1"/>
  <c r="AN71" i="1"/>
  <c r="AK70" i="1"/>
  <c r="AF82" i="1"/>
  <c r="AK80" i="1"/>
  <c r="AF28" i="1"/>
  <c r="AK27" i="1"/>
  <c r="AF69" i="1"/>
  <c r="AK71" i="1"/>
  <c r="AI84" i="1"/>
  <c r="AF83" i="1"/>
  <c r="AK81" i="1"/>
  <c r="AI80" i="1"/>
  <c r="AF79" i="1"/>
  <c r="AK78" i="1"/>
  <c r="AK264" i="1"/>
  <c r="AF136" i="1"/>
  <c r="AK134" i="1"/>
  <c r="AI133" i="1"/>
  <c r="AK128" i="1"/>
  <c r="AI127" i="1"/>
  <c r="AK138" i="1"/>
  <c r="AI137" i="1"/>
  <c r="AK157" i="1"/>
  <c r="AI156" i="1"/>
  <c r="AF155" i="1"/>
  <c r="AF29" i="1"/>
  <c r="AN69" i="1"/>
  <c r="AK68" i="1"/>
  <c r="AK54" i="1"/>
  <c r="AF53" i="1"/>
  <c r="AF67" i="1"/>
  <c r="AF70" i="1"/>
  <c r="AF66" i="1"/>
  <c r="AF63" i="1"/>
  <c r="AF84" i="1"/>
  <c r="AK82" i="1"/>
  <c r="AF80" i="1"/>
  <c r="AF91" i="1"/>
  <c r="AF263" i="1"/>
  <c r="AK135" i="1"/>
  <c r="AF133" i="1"/>
  <c r="AI128" i="1"/>
  <c r="AF127" i="1"/>
  <c r="AK139" i="1"/>
  <c r="AI138" i="1"/>
  <c r="AF137" i="1"/>
  <c r="AI157" i="1"/>
  <c r="AF156" i="1"/>
  <c r="AI69" i="1"/>
  <c r="AK66" i="1"/>
  <c r="AK63" i="1"/>
  <c r="AK84" i="1"/>
  <c r="AK91" i="1"/>
  <c r="AK263" i="1"/>
  <c r="AF135" i="1"/>
  <c r="AK133" i="1"/>
  <c r="AN128" i="1"/>
  <c r="AK127" i="1"/>
  <c r="AF139" i="1"/>
  <c r="AN138" i="1"/>
  <c r="AK137" i="1"/>
  <c r="AN157" i="1"/>
  <c r="AK156" i="1"/>
  <c r="AN68" i="1"/>
  <c r="AF55" i="1"/>
  <c r="AN29" i="1"/>
  <c r="AK28" i="1"/>
  <c r="AF27" i="1"/>
  <c r="AK69" i="1"/>
  <c r="AI68" i="1"/>
  <c r="AK55" i="1"/>
  <c r="AF71" i="1"/>
  <c r="AN66" i="1"/>
  <c r="AK83" i="1"/>
  <c r="AF81" i="1"/>
  <c r="AN80" i="1"/>
  <c r="AK79" i="1"/>
  <c r="AF78" i="1"/>
  <c r="AN91" i="1"/>
  <c r="AF264" i="1"/>
  <c r="AK136" i="1"/>
  <c r="AI135" i="1"/>
  <c r="AF134" i="1"/>
  <c r="AF128" i="1"/>
  <c r="AN127" i="1"/>
  <c r="AF138" i="1"/>
  <c r="AN137" i="1"/>
  <c r="AF157" i="1"/>
  <c r="AN156" i="1"/>
  <c r="AK155" i="1"/>
  <c r="AD27" i="1"/>
  <c r="AA67" i="1"/>
  <c r="AA70" i="1"/>
  <c r="AA63" i="1"/>
  <c r="AA84" i="1"/>
  <c r="V82" i="1"/>
  <c r="AA80" i="1"/>
  <c r="AA91" i="1"/>
  <c r="Y136" i="1"/>
  <c r="V135" i="1"/>
  <c r="AA127" i="1"/>
  <c r="AA137" i="1"/>
  <c r="Y29" i="1"/>
  <c r="V28" i="1"/>
  <c r="AA27" i="1"/>
  <c r="AD68" i="1"/>
  <c r="V55" i="1"/>
  <c r="Y67" i="1"/>
  <c r="Y84" i="1"/>
  <c r="V83" i="1"/>
  <c r="AA81" i="1"/>
  <c r="Y80" i="1"/>
  <c r="Y127" i="1"/>
  <c r="AA138" i="1"/>
  <c r="Y137" i="1"/>
  <c r="AA157" i="1"/>
  <c r="V155" i="1"/>
  <c r="V29" i="1"/>
  <c r="Y27" i="1"/>
  <c r="AD69" i="1"/>
  <c r="AD55" i="1"/>
  <c r="AA54" i="1"/>
  <c r="V53" i="1"/>
  <c r="V67" i="1"/>
  <c r="V70" i="1"/>
  <c r="V66" i="1"/>
  <c r="V63" i="1"/>
  <c r="V84" i="1"/>
  <c r="AA82" i="1"/>
  <c r="V80" i="1"/>
  <c r="Y78" i="1"/>
  <c r="V91" i="1"/>
  <c r="V263" i="1"/>
  <c r="AA135" i="1"/>
  <c r="Y134" i="1"/>
  <c r="V133" i="1"/>
  <c r="Y128" i="1"/>
  <c r="V127" i="1"/>
  <c r="AA139" i="1"/>
  <c r="Y138" i="1"/>
  <c r="V137" i="1"/>
  <c r="Y157" i="1"/>
  <c r="V156" i="1"/>
  <c r="AD155" i="1"/>
  <c r="AA29" i="1"/>
  <c r="Y69" i="1"/>
  <c r="V68" i="1"/>
  <c r="V54" i="1"/>
  <c r="AA53" i="1"/>
  <c r="AA66" i="1"/>
  <c r="AA263" i="1"/>
  <c r="AA133" i="1"/>
  <c r="AD128" i="1"/>
  <c r="V139" i="1"/>
  <c r="AD138" i="1"/>
  <c r="AA156" i="1"/>
  <c r="Y155" i="1"/>
  <c r="V69" i="1"/>
  <c r="AA71" i="1"/>
  <c r="V79" i="1"/>
  <c r="AA78" i="1"/>
  <c r="AA264" i="1"/>
  <c r="V136" i="1"/>
  <c r="AA134" i="1"/>
  <c r="AA128" i="1"/>
  <c r="AA68" i="1"/>
  <c r="AD29" i="1"/>
  <c r="AA28" i="1"/>
  <c r="V27" i="1"/>
  <c r="AA69" i="1"/>
  <c r="Y68" i="1"/>
  <c r="AA55" i="1"/>
  <c r="AD53" i="1"/>
  <c r="V71" i="1"/>
  <c r="AD70" i="1"/>
  <c r="AD66" i="1"/>
  <c r="AD63" i="1"/>
  <c r="AA83" i="1"/>
  <c r="Y82" i="1"/>
  <c r="V81" i="1"/>
  <c r="AA79" i="1"/>
  <c r="V78" i="1"/>
  <c r="AD91" i="1"/>
  <c r="V264" i="1"/>
  <c r="AD263" i="1"/>
  <c r="AA136" i="1"/>
  <c r="Y135" i="1"/>
  <c r="V134" i="1"/>
  <c r="V128" i="1"/>
  <c r="AD127" i="1"/>
  <c r="Y139" i="1"/>
  <c r="V138" i="1"/>
  <c r="AD137" i="1"/>
  <c r="V157" i="1"/>
  <c r="AA155" i="1"/>
  <c r="T27" i="1"/>
  <c r="O69" i="1"/>
  <c r="Q67" i="1"/>
  <c r="Q70" i="1"/>
  <c r="Q84" i="1"/>
  <c r="L82" i="1"/>
  <c r="T78" i="1"/>
  <c r="Q91" i="1"/>
  <c r="Q263" i="1"/>
  <c r="L135" i="1"/>
  <c r="T128" i="1"/>
  <c r="Q127" i="1"/>
  <c r="L28" i="1"/>
  <c r="Q27" i="1"/>
  <c r="L69" i="1"/>
  <c r="L55" i="1"/>
  <c r="O67" i="1"/>
  <c r="T82" i="1"/>
  <c r="Q81" i="1"/>
  <c r="L79" i="1"/>
  <c r="Q78" i="1"/>
  <c r="Q264" i="1"/>
  <c r="L136" i="1"/>
  <c r="Q134" i="1"/>
  <c r="O133" i="1"/>
  <c r="Q128" i="1"/>
  <c r="O127" i="1"/>
  <c r="Q138" i="1"/>
  <c r="O137" i="1"/>
  <c r="Q157" i="1"/>
  <c r="O156" i="1"/>
  <c r="L155" i="1"/>
  <c r="L29" i="1"/>
  <c r="Q68" i="1"/>
  <c r="Q54" i="1"/>
  <c r="L53" i="1"/>
  <c r="L67" i="1"/>
  <c r="L70" i="1"/>
  <c r="L66" i="1"/>
  <c r="L63" i="1"/>
  <c r="L84" i="1"/>
  <c r="Q82" i="1"/>
  <c r="L80" i="1"/>
  <c r="O78" i="1"/>
  <c r="L91" i="1"/>
  <c r="L263" i="1"/>
  <c r="T136" i="1"/>
  <c r="Q135" i="1"/>
  <c r="O134" i="1"/>
  <c r="L133" i="1"/>
  <c r="O128" i="1"/>
  <c r="L127" i="1"/>
  <c r="Q139" i="1"/>
  <c r="O138" i="1"/>
  <c r="L137" i="1"/>
  <c r="O157" i="1"/>
  <c r="L156" i="1"/>
  <c r="Q29" i="1"/>
  <c r="L68" i="1"/>
  <c r="L54" i="1"/>
  <c r="Q53" i="1"/>
  <c r="T71" i="1"/>
  <c r="Q66" i="1"/>
  <c r="Q63" i="1"/>
  <c r="Q80" i="1"/>
  <c r="T264" i="1"/>
  <c r="O136" i="1"/>
  <c r="T134" i="1"/>
  <c r="Q133" i="1"/>
  <c r="L139" i="1"/>
  <c r="T138" i="1"/>
  <c r="Q137" i="1"/>
  <c r="T157" i="1"/>
  <c r="Q156" i="1"/>
  <c r="Q71" i="1"/>
  <c r="O84" i="1"/>
  <c r="L83" i="1"/>
  <c r="T29" i="1"/>
  <c r="Q28" i="1"/>
  <c r="L27" i="1"/>
  <c r="Q69" i="1"/>
  <c r="Q55" i="1"/>
  <c r="L71" i="1"/>
  <c r="T84" i="1"/>
  <c r="Q83" i="1"/>
  <c r="O82" i="1"/>
  <c r="L81" i="1"/>
  <c r="T80" i="1"/>
  <c r="Q79" i="1"/>
  <c r="L78" i="1"/>
  <c r="L264" i="1"/>
  <c r="Q136" i="1"/>
  <c r="O135" i="1"/>
  <c r="L134" i="1"/>
  <c r="L128" i="1"/>
  <c r="T127" i="1"/>
  <c r="L138" i="1"/>
  <c r="T137" i="1"/>
  <c r="L157" i="1"/>
  <c r="T156" i="1"/>
  <c r="Q155" i="1"/>
  <c r="Y263" i="1"/>
  <c r="T139" i="1"/>
  <c r="Y156" i="1"/>
  <c r="AX156" i="1"/>
  <c r="AS156" i="1"/>
  <c r="AN139" i="1"/>
  <c r="BC84" i="1"/>
  <c r="AD156" i="1"/>
  <c r="BW155" i="1"/>
  <c r="BH155" i="1"/>
  <c r="BC155" i="1"/>
  <c r="AN155" i="1"/>
  <c r="AI155" i="1"/>
  <c r="T155" i="1"/>
  <c r="O155" i="1"/>
  <c r="AS263" i="1"/>
  <c r="AX157" i="1"/>
  <c r="AD157" i="1"/>
  <c r="BM53" i="1"/>
  <c r="AN84" i="1"/>
  <c r="BM133" i="1"/>
  <c r="BC139" i="1"/>
  <c r="AI139" i="1"/>
  <c r="O139" i="1"/>
  <c r="AX80" i="1"/>
  <c r="BR139" i="1"/>
  <c r="AX139" i="1"/>
  <c r="AD139" i="1"/>
  <c r="AD82" i="1"/>
  <c r="AD80" i="1"/>
  <c r="AI78" i="1"/>
  <c r="BC264" i="1"/>
  <c r="O264" i="1"/>
  <c r="BW134" i="1"/>
  <c r="BH84" i="1"/>
  <c r="T91" i="1"/>
  <c r="AX264" i="1"/>
  <c r="BH128" i="1"/>
  <c r="Y91" i="1"/>
  <c r="AD264" i="1"/>
  <c r="BM263" i="1"/>
  <c r="AX136" i="1"/>
  <c r="BR133" i="1"/>
  <c r="BR136" i="1"/>
  <c r="AI136" i="1"/>
  <c r="BH135" i="1"/>
  <c r="AN135" i="1"/>
  <c r="AN134" i="1"/>
  <c r="AI134" i="1"/>
  <c r="AD133" i="1"/>
  <c r="Y133" i="1"/>
  <c r="BR134" i="1"/>
  <c r="AX134" i="1"/>
  <c r="AD134" i="1"/>
  <c r="BH133" i="1"/>
  <c r="AN133" i="1"/>
  <c r="T133" i="1"/>
  <c r="AN136" i="1"/>
  <c r="AD135" i="1"/>
  <c r="AD136" i="1"/>
  <c r="T135" i="1"/>
  <c r="AI264" i="1"/>
  <c r="AN82" i="1"/>
  <c r="AI82" i="1"/>
  <c r="AN78" i="1"/>
  <c r="T263" i="1"/>
  <c r="AX82" i="1"/>
  <c r="BR80" i="1"/>
  <c r="BM264" i="1"/>
  <c r="AS264" i="1"/>
  <c r="Y264" i="1"/>
  <c r="BC263" i="1"/>
  <c r="AI263" i="1"/>
  <c r="O263" i="1"/>
  <c r="O80" i="1"/>
  <c r="Y70" i="1"/>
  <c r="BC91" i="1"/>
  <c r="AI91" i="1"/>
  <c r="O91" i="1"/>
  <c r="BR84" i="1"/>
  <c r="AD84" i="1"/>
  <c r="BR82" i="1"/>
  <c r="BR78" i="1"/>
  <c r="AX78" i="1"/>
  <c r="AD78" i="1"/>
  <c r="AN63" i="1"/>
  <c r="T63" i="1"/>
  <c r="AI71" i="1"/>
  <c r="T66" i="1"/>
  <c r="Y63" i="1"/>
  <c r="AS70" i="1"/>
  <c r="AN70" i="1"/>
  <c r="BR71" i="1"/>
  <c r="Y66" i="1"/>
  <c r="AD71" i="1"/>
  <c r="AS63" i="1"/>
  <c r="AN53" i="1"/>
  <c r="AX71" i="1"/>
  <c r="BH66" i="1"/>
  <c r="BM63" i="1"/>
  <c r="BH63" i="1"/>
  <c r="Y55" i="1"/>
  <c r="AS53" i="1"/>
  <c r="BC71" i="1"/>
  <c r="O71" i="1"/>
  <c r="T70" i="1"/>
  <c r="AS66" i="1"/>
  <c r="AX69" i="1"/>
  <c r="BM66" i="1"/>
  <c r="BC63" i="1"/>
  <c r="AI63" i="1"/>
  <c r="O63" i="1"/>
  <c r="BC68" i="1"/>
  <c r="BM55" i="1"/>
  <c r="Y53" i="1"/>
  <c r="T53" i="1"/>
  <c r="AX67" i="1"/>
  <c r="AI67" i="1"/>
  <c r="AD67" i="1"/>
  <c r="AS69" i="1"/>
  <c r="T55" i="1"/>
  <c r="BC66" i="1"/>
  <c r="AI66" i="1"/>
  <c r="O66" i="1"/>
  <c r="AS71" i="1"/>
  <c r="Y71" i="1"/>
  <c r="BC70" i="1"/>
  <c r="AI70" i="1"/>
  <c r="O70" i="1"/>
  <c r="BR69" i="1"/>
  <c r="BM69" i="1"/>
  <c r="T68" i="1"/>
  <c r="O68" i="1"/>
  <c r="AN55" i="1"/>
  <c r="AS55" i="1"/>
  <c r="AN67" i="1"/>
  <c r="T67" i="1"/>
  <c r="BC55" i="1"/>
  <c r="AI55" i="1"/>
  <c r="O55" i="1"/>
  <c r="BC53" i="1"/>
  <c r="AI53" i="1"/>
  <c r="O53" i="1"/>
  <c r="T69" i="1"/>
  <c r="BC29" i="1"/>
  <c r="AI29" i="1"/>
  <c r="O29" i="1"/>
  <c r="BC27" i="1"/>
  <c r="AI27" i="1"/>
  <c r="O27" i="1"/>
  <c r="J80" i="1" l="1"/>
  <c r="BV80" i="1" l="1"/>
  <c r="J29" i="1"/>
  <c r="J69" i="1"/>
  <c r="J55" i="1"/>
  <c r="J128" i="1"/>
  <c r="J134" i="1"/>
  <c r="J127" i="1"/>
  <c r="J136" i="1"/>
  <c r="J82" i="1"/>
  <c r="BV82" i="1" s="1"/>
  <c r="J264" i="1"/>
  <c r="J263" i="1"/>
  <c r="J91" i="1"/>
  <c r="J156" i="1"/>
  <c r="J133" i="1"/>
  <c r="J155" i="1"/>
  <c r="BW80" i="1" l="1"/>
  <c r="BV91" i="1"/>
  <c r="BG91" i="1"/>
  <c r="BV29" i="1"/>
  <c r="BG29" i="1"/>
  <c r="BG263" i="1"/>
  <c r="AM263" i="1"/>
  <c r="BQ263" i="1"/>
  <c r="BV263" i="1"/>
  <c r="BG55" i="1"/>
  <c r="BV55" i="1"/>
  <c r="BQ264" i="1"/>
  <c r="AM264" i="1"/>
  <c r="BV264" i="1"/>
  <c r="BG264" i="1"/>
  <c r="BV69" i="1"/>
  <c r="BG69" i="1"/>
  <c r="J66" i="1"/>
  <c r="BW82" i="1"/>
  <c r="J70" i="1"/>
  <c r="J27" i="1"/>
  <c r="J67" i="1"/>
  <c r="BV67" i="1" s="1"/>
  <c r="J53" i="1"/>
  <c r="BM91" i="1"/>
  <c r="BM67" i="1"/>
  <c r="BR67" i="1"/>
  <c r="BH67" i="1"/>
  <c r="J137" i="1"/>
  <c r="J78" i="1"/>
  <c r="BV78" i="1" s="1"/>
  <c r="J71" i="1"/>
  <c r="BV71" i="1" s="1"/>
  <c r="J139" i="1"/>
  <c r="J135" i="1"/>
  <c r="J84" i="1"/>
  <c r="BV84" i="1" s="1"/>
  <c r="J138" i="1"/>
  <c r="J63" i="1"/>
  <c r="BV63" i="1" s="1"/>
  <c r="J68" i="1"/>
  <c r="J157" i="1"/>
  <c r="BW91" i="1" l="1"/>
  <c r="BR264" i="1"/>
  <c r="BW263" i="1"/>
  <c r="BV137" i="1"/>
  <c r="BG137" i="1"/>
  <c r="BH264" i="1"/>
  <c r="BR263" i="1"/>
  <c r="BG68" i="1"/>
  <c r="BV68" i="1"/>
  <c r="BV138" i="1"/>
  <c r="BG138" i="1"/>
  <c r="BG139" i="1"/>
  <c r="BV139" i="1"/>
  <c r="BV27" i="1"/>
  <c r="BG27" i="1"/>
  <c r="BV66" i="1"/>
  <c r="BW264" i="1"/>
  <c r="AN263" i="1"/>
  <c r="BV53" i="1"/>
  <c r="BG53" i="1"/>
  <c r="BV70" i="1"/>
  <c r="AN264" i="1"/>
  <c r="BH263" i="1"/>
  <c r="BW63" i="1"/>
  <c r="BM71" i="1"/>
  <c r="BW84" i="1"/>
  <c r="BW78" i="1"/>
  <c r="BW67" i="1"/>
  <c r="BM70" i="1"/>
  <c r="BH91" i="1"/>
  <c r="BW66" i="1" l="1"/>
  <c r="BH138" i="1"/>
  <c r="BH27" i="1"/>
  <c r="BH68" i="1"/>
  <c r="BH139" i="1"/>
  <c r="BH137" i="1"/>
  <c r="BH53" i="1"/>
  <c r="BH55" i="1"/>
  <c r="BH69" i="1"/>
  <c r="BH29" i="1"/>
  <c r="BW70" i="1"/>
  <c r="BW138" i="1"/>
  <c r="BW29" i="1"/>
  <c r="BW27" i="1"/>
  <c r="BW68" i="1"/>
  <c r="BW139" i="1"/>
  <c r="BW137" i="1"/>
  <c r="BW69" i="1"/>
  <c r="BW53" i="1"/>
  <c r="BW55" i="1"/>
  <c r="BW71" i="1"/>
  <c r="BR17" i="1" l="1"/>
  <c r="BO17" i="1"/>
  <c r="BT17" i="1"/>
  <c r="BE17" i="1"/>
  <c r="BJ17" i="1"/>
  <c r="AZ17" i="1"/>
  <c r="AU17" i="1"/>
  <c r="AP17" i="1"/>
  <c r="AK17" i="1"/>
  <c r="AF17" i="1"/>
  <c r="AA17" i="1"/>
  <c r="AD17" i="1"/>
  <c r="V17" i="1"/>
  <c r="Q17" i="1"/>
  <c r="L17" i="1"/>
  <c r="AN17" i="1"/>
  <c r="T17" i="1"/>
  <c r="Y17" i="1"/>
  <c r="BC17" i="1"/>
  <c r="AI17" i="1"/>
  <c r="O17" i="1"/>
  <c r="J203" i="1" l="1"/>
  <c r="BO72" i="1" l="1"/>
  <c r="BR72" i="1"/>
  <c r="BT72" i="1"/>
  <c r="BE72" i="1"/>
  <c r="BJ72" i="1"/>
  <c r="AZ72" i="1"/>
  <c r="AP72" i="1"/>
  <c r="AU72" i="1"/>
  <c r="AK72" i="1"/>
  <c r="AF72" i="1"/>
  <c r="AN72" i="1"/>
  <c r="AA72" i="1"/>
  <c r="V72" i="1"/>
  <c r="Y72" i="1"/>
  <c r="L72" i="1"/>
  <c r="Q72" i="1"/>
  <c r="T72" i="1"/>
  <c r="BC72" i="1"/>
  <c r="O72" i="1"/>
  <c r="BO287" i="1" l="1"/>
  <c r="BT287" i="1"/>
  <c r="AZ287" i="1"/>
  <c r="BJ287" i="1"/>
  <c r="BE287" i="1"/>
  <c r="BM287" i="1"/>
  <c r="AU287" i="1"/>
  <c r="AP287" i="1"/>
  <c r="AS287" i="1"/>
  <c r="AF287" i="1"/>
  <c r="AK287" i="1"/>
  <c r="AN287" i="1"/>
  <c r="V287" i="1"/>
  <c r="AA287" i="1"/>
  <c r="Y287" i="1"/>
  <c r="L287" i="1"/>
  <c r="Q287" i="1"/>
  <c r="BW287" i="1"/>
  <c r="AX287" i="1"/>
  <c r="AD287" i="1"/>
  <c r="O287" i="1"/>
  <c r="BR287" i="1"/>
  <c r="BC287" i="1"/>
  <c r="AI287" i="1"/>
  <c r="T287" i="1"/>
  <c r="BH287" i="1"/>
  <c r="BT114" i="1" l="1"/>
  <c r="BT119" i="1"/>
  <c r="BT106" i="1"/>
  <c r="BO114" i="1"/>
  <c r="BO119" i="1"/>
  <c r="BO106" i="1"/>
  <c r="BJ114" i="1"/>
  <c r="BJ119" i="1"/>
  <c r="BJ106" i="1"/>
  <c r="BE114" i="1"/>
  <c r="BE119" i="1"/>
  <c r="BE106" i="1"/>
  <c r="AZ119" i="1"/>
  <c r="AZ114" i="1"/>
  <c r="AZ106" i="1"/>
  <c r="AU114" i="1"/>
  <c r="AU119" i="1"/>
  <c r="AU106" i="1"/>
  <c r="AP114" i="1"/>
  <c r="AP119" i="1"/>
  <c r="AP106" i="1"/>
  <c r="AK114" i="1"/>
  <c r="AK119" i="1"/>
  <c r="AK106" i="1"/>
  <c r="AF106" i="1"/>
  <c r="AF114" i="1"/>
  <c r="AF119" i="1"/>
  <c r="AA114" i="1"/>
  <c r="AA119" i="1"/>
  <c r="AA106" i="1"/>
  <c r="V114" i="1"/>
  <c r="V119" i="1"/>
  <c r="V106" i="1"/>
  <c r="L114" i="1"/>
  <c r="L119" i="1"/>
  <c r="L106" i="1"/>
  <c r="Q114" i="1"/>
  <c r="Q119" i="1"/>
  <c r="Q106" i="1"/>
  <c r="BQ297" i="1" l="1"/>
  <c r="BG297" i="1"/>
  <c r="AW297" i="1"/>
  <c r="AM297" i="1"/>
  <c r="AC297" i="1"/>
  <c r="BV297" i="1"/>
  <c r="BL297" i="1"/>
  <c r="BB297" i="1"/>
  <c r="AR297" i="1"/>
  <c r="AH297" i="1"/>
  <c r="X297" i="1"/>
  <c r="BT186" i="1" l="1"/>
  <c r="BO186" i="1"/>
  <c r="BJ186" i="1"/>
  <c r="BE186" i="1"/>
  <c r="AZ186" i="1"/>
  <c r="AU186" i="1"/>
  <c r="AP186" i="1"/>
  <c r="AK186" i="1"/>
  <c r="AF186" i="1"/>
  <c r="AA186" i="1"/>
  <c r="V186" i="1"/>
  <c r="Q186" i="1"/>
  <c r="L186" i="1"/>
  <c r="BT50" i="1" l="1"/>
  <c r="BT48" i="1"/>
  <c r="BT57" i="1"/>
  <c r="BT45" i="1"/>
  <c r="BT37" i="1"/>
  <c r="BT52" i="1"/>
  <c r="BT49" i="1"/>
  <c r="BT46" i="1"/>
  <c r="BT42" i="1"/>
  <c r="BT47" i="1"/>
  <c r="BT44" i="1"/>
  <c r="BT115" i="1"/>
  <c r="BT20" i="1"/>
  <c r="BT9" i="1"/>
  <c r="BT36" i="1"/>
  <c r="BT56" i="1"/>
  <c r="BT51" i="1"/>
  <c r="BO20" i="1"/>
  <c r="BO37" i="1"/>
  <c r="BO49" i="1"/>
  <c r="BO45" i="1"/>
  <c r="BO115" i="1"/>
  <c r="BO9" i="1"/>
  <c r="BO36" i="1"/>
  <c r="BO42" i="1"/>
  <c r="BO56" i="1"/>
  <c r="BO51" i="1"/>
  <c r="BO50" i="1"/>
  <c r="BO46" i="1"/>
  <c r="BO57" i="1"/>
  <c r="BO47" i="1"/>
  <c r="BO52" i="1"/>
  <c r="BO48" i="1"/>
  <c r="BO44" i="1"/>
  <c r="BJ57" i="1"/>
  <c r="BJ47" i="1"/>
  <c r="BJ20" i="1"/>
  <c r="BJ37" i="1"/>
  <c r="BJ49" i="1"/>
  <c r="BJ52" i="1"/>
  <c r="BJ48" i="1"/>
  <c r="BJ44" i="1"/>
  <c r="BJ45" i="1"/>
  <c r="BJ115" i="1"/>
  <c r="BJ9" i="1"/>
  <c r="BJ36" i="1"/>
  <c r="BJ42" i="1"/>
  <c r="BJ56" i="1"/>
  <c r="BJ51" i="1"/>
  <c r="BJ50" i="1"/>
  <c r="BJ46" i="1"/>
  <c r="BE57" i="1"/>
  <c r="BE20" i="1"/>
  <c r="BE49" i="1"/>
  <c r="BE45" i="1"/>
  <c r="BE115" i="1"/>
  <c r="BE47" i="1"/>
  <c r="BE52" i="1"/>
  <c r="BE48" i="1"/>
  <c r="BE44" i="1"/>
  <c r="BE37" i="1"/>
  <c r="BE9" i="1"/>
  <c r="BE36" i="1"/>
  <c r="BE42" i="1"/>
  <c r="BE56" i="1"/>
  <c r="BE51" i="1"/>
  <c r="BE50" i="1"/>
  <c r="BE46" i="1"/>
  <c r="AZ57" i="1"/>
  <c r="AZ47" i="1"/>
  <c r="AZ52" i="1"/>
  <c r="AZ48" i="1"/>
  <c r="AZ20" i="1"/>
  <c r="AZ37" i="1"/>
  <c r="AZ49" i="1"/>
  <c r="AZ45" i="1"/>
  <c r="AZ115" i="1"/>
  <c r="AZ44" i="1"/>
  <c r="AZ9" i="1"/>
  <c r="AZ36" i="1"/>
  <c r="AZ42" i="1"/>
  <c r="AZ56" i="1"/>
  <c r="AZ51" i="1"/>
  <c r="AZ50" i="1"/>
  <c r="AZ46" i="1"/>
  <c r="AU37" i="1"/>
  <c r="AU9" i="1"/>
  <c r="AU36" i="1"/>
  <c r="AU42" i="1"/>
  <c r="AU56" i="1"/>
  <c r="AU51" i="1"/>
  <c r="AU50" i="1"/>
  <c r="AU46" i="1"/>
  <c r="AU20" i="1"/>
  <c r="AU49" i="1"/>
  <c r="AU45" i="1"/>
  <c r="AU115" i="1"/>
  <c r="AU57" i="1"/>
  <c r="AU47" i="1"/>
  <c r="AU52" i="1"/>
  <c r="AU48" i="1"/>
  <c r="AU44" i="1"/>
  <c r="AP47" i="1"/>
  <c r="AP52" i="1"/>
  <c r="AP48" i="1"/>
  <c r="AP44" i="1"/>
  <c r="AP20" i="1"/>
  <c r="AP37" i="1"/>
  <c r="AP49" i="1"/>
  <c r="AP45" i="1"/>
  <c r="AP115" i="1"/>
  <c r="AP57" i="1"/>
  <c r="AP9" i="1"/>
  <c r="AP36" i="1"/>
  <c r="AP42" i="1"/>
  <c r="AP56" i="1"/>
  <c r="AP51" i="1"/>
  <c r="AP50" i="1"/>
  <c r="AP46" i="1"/>
  <c r="AK56" i="1"/>
  <c r="AK51" i="1"/>
  <c r="AK46" i="1"/>
  <c r="AK20" i="1"/>
  <c r="AK37" i="1"/>
  <c r="AK49" i="1"/>
  <c r="AK45" i="1"/>
  <c r="AK115" i="1"/>
  <c r="AK9" i="1"/>
  <c r="AK42" i="1"/>
  <c r="AK57" i="1"/>
  <c r="AK47" i="1"/>
  <c r="AK36" i="1"/>
  <c r="AK50" i="1"/>
  <c r="AK52" i="1"/>
  <c r="AK48" i="1"/>
  <c r="AK44" i="1"/>
  <c r="AF47" i="1"/>
  <c r="AF48" i="1"/>
  <c r="AF44" i="1"/>
  <c r="AF20" i="1"/>
  <c r="AF37" i="1"/>
  <c r="AF49" i="1"/>
  <c r="AF45" i="1"/>
  <c r="AF115" i="1"/>
  <c r="AF57" i="1"/>
  <c r="AF52" i="1"/>
  <c r="AF9" i="1"/>
  <c r="AF36" i="1"/>
  <c r="AF42" i="1"/>
  <c r="AF56" i="1"/>
  <c r="AF51" i="1"/>
  <c r="AF50" i="1"/>
  <c r="AF46" i="1"/>
  <c r="AA20" i="1"/>
  <c r="AA37" i="1"/>
  <c r="AA49" i="1"/>
  <c r="AA45" i="1"/>
  <c r="AA115" i="1"/>
  <c r="AA9" i="1"/>
  <c r="AA36" i="1"/>
  <c r="AA42" i="1"/>
  <c r="AA56" i="1"/>
  <c r="AA51" i="1"/>
  <c r="AA50" i="1"/>
  <c r="AA46" i="1"/>
  <c r="AA57" i="1"/>
  <c r="AA47" i="1"/>
  <c r="AA52" i="1"/>
  <c r="AA48" i="1"/>
  <c r="AA44" i="1"/>
  <c r="V52" i="1"/>
  <c r="V48" i="1"/>
  <c r="V44" i="1"/>
  <c r="V47" i="1"/>
  <c r="V20" i="1"/>
  <c r="V49" i="1"/>
  <c r="V45" i="1"/>
  <c r="V115" i="1"/>
  <c r="V57" i="1"/>
  <c r="V37" i="1"/>
  <c r="V9" i="1"/>
  <c r="V36" i="1"/>
  <c r="V42" i="1"/>
  <c r="V56" i="1"/>
  <c r="V51" i="1"/>
  <c r="V50" i="1"/>
  <c r="V46" i="1"/>
  <c r="Q49" i="1"/>
  <c r="Q9" i="1"/>
  <c r="Q36" i="1"/>
  <c r="Q42" i="1"/>
  <c r="Q56" i="1"/>
  <c r="Q51" i="1"/>
  <c r="Q50" i="1"/>
  <c r="Q46" i="1"/>
  <c r="Q20" i="1"/>
  <c r="Q37" i="1"/>
  <c r="Q45" i="1"/>
  <c r="Q115" i="1"/>
  <c r="Q57" i="1"/>
  <c r="Q47" i="1"/>
  <c r="L115" i="1"/>
  <c r="Q52" i="1"/>
  <c r="Q48" i="1"/>
  <c r="Q44" i="1"/>
  <c r="L57" i="1"/>
  <c r="L47" i="1"/>
  <c r="L52" i="1"/>
  <c r="L48" i="1"/>
  <c r="L44" i="1"/>
  <c r="L20" i="1"/>
  <c r="L37" i="1"/>
  <c r="L49" i="1"/>
  <c r="L45" i="1"/>
  <c r="L9" i="1"/>
  <c r="L36" i="1"/>
  <c r="L42" i="1"/>
  <c r="L56" i="1"/>
  <c r="L51" i="1"/>
  <c r="L50" i="1"/>
  <c r="L46" i="1"/>
  <c r="AN20" i="1"/>
  <c r="AN9" i="1"/>
  <c r="AX36" i="1"/>
  <c r="BR56" i="1"/>
  <c r="BR51" i="1"/>
  <c r="BM9" i="1"/>
  <c r="AS9" i="1"/>
  <c r="BM36" i="1"/>
  <c r="BW56" i="1"/>
  <c r="BW51" i="1"/>
  <c r="BC51" i="1"/>
  <c r="AI51" i="1"/>
  <c r="BM56" i="1"/>
  <c r="Y9" i="1"/>
  <c r="T20" i="1"/>
  <c r="T36" i="1"/>
  <c r="O51" i="1"/>
  <c r="BH56" i="1"/>
  <c r="AN56" i="1"/>
  <c r="AN51" i="1"/>
  <c r="Y51" i="1"/>
  <c r="AD51" i="1"/>
  <c r="AX51" i="1"/>
  <c r="AS51" i="1"/>
  <c r="BM51" i="1"/>
  <c r="BH51" i="1"/>
  <c r="T51" i="1"/>
  <c r="BR20" i="1"/>
  <c r="BC20" i="1"/>
  <c r="O20" i="1"/>
  <c r="Y20" i="1"/>
  <c r="BW9" i="1"/>
  <c r="AI9" i="1"/>
  <c r="BH9" i="1"/>
  <c r="BC9" i="1"/>
  <c r="T9" i="1"/>
  <c r="O9" i="1"/>
  <c r="BR9" i="1"/>
  <c r="AX9" i="1"/>
  <c r="AD9" i="1"/>
  <c r="J115" i="1" l="1"/>
  <c r="BV115" i="1" l="1"/>
  <c r="BQ115" i="1"/>
  <c r="BG115" i="1"/>
  <c r="N115" i="1"/>
  <c r="AR115" i="1"/>
  <c r="AC115" i="1"/>
  <c r="T114" i="1"/>
  <c r="BC114" i="1"/>
  <c r="Y114" i="1"/>
  <c r="AI114" i="1"/>
  <c r="BM114" i="1"/>
  <c r="AX114" i="1"/>
  <c r="J114" i="1"/>
  <c r="J186" i="1"/>
  <c r="J9" i="1"/>
  <c r="J72" i="1"/>
  <c r="BV186" i="1" l="1"/>
  <c r="N186" i="1"/>
  <c r="AR186" i="1"/>
  <c r="BG186" i="1"/>
  <c r="AC186" i="1"/>
  <c r="BV72" i="1"/>
  <c r="AR72" i="1"/>
  <c r="BG72" i="1"/>
  <c r="AC72" i="1"/>
  <c r="BG114" i="1"/>
  <c r="AC114" i="1"/>
  <c r="N114" i="1"/>
  <c r="BV114" i="1"/>
  <c r="BQ114" i="1"/>
  <c r="BR114" i="1" s="1"/>
  <c r="AR114" i="1"/>
  <c r="T106" i="1"/>
  <c r="Y119" i="1"/>
  <c r="AN114" i="1"/>
  <c r="AI72" i="1"/>
  <c r="AX72" i="1"/>
  <c r="BM72" i="1"/>
  <c r="AX106" i="1"/>
  <c r="BM106" i="1"/>
  <c r="BM119" i="1"/>
  <c r="BC106" i="1"/>
  <c r="AI106" i="1"/>
  <c r="AX119" i="1"/>
  <c r="T119" i="1"/>
  <c r="AI119" i="1"/>
  <c r="BC119" i="1"/>
  <c r="AI186" i="1"/>
  <c r="Y115" i="1"/>
  <c r="BW114" i="1" l="1"/>
  <c r="BW72" i="1"/>
  <c r="AD114" i="1"/>
  <c r="O114" i="1"/>
  <c r="AS114" i="1"/>
  <c r="BH114" i="1"/>
  <c r="BH72" i="1"/>
  <c r="AS72" i="1"/>
  <c r="AN115" i="1"/>
  <c r="AD72" i="1"/>
  <c r="O115" i="1"/>
  <c r="O106" i="1"/>
  <c r="AX17" i="1"/>
  <c r="BM186" i="1"/>
  <c r="Y186" i="1"/>
  <c r="BM17" i="1"/>
  <c r="AX186" i="1"/>
  <c r="T186" i="1"/>
  <c r="AN186" i="1"/>
  <c r="BC186" i="1"/>
  <c r="T115" i="1"/>
  <c r="AD115" i="1"/>
  <c r="AI115" i="1"/>
  <c r="BR186" i="1"/>
  <c r="AS115" i="1"/>
  <c r="BW115" i="1"/>
  <c r="BR115" i="1"/>
  <c r="BM115" i="1"/>
  <c r="BH115" i="1"/>
  <c r="BC115" i="1"/>
  <c r="AX115" i="1"/>
  <c r="BW186" i="1" l="1"/>
  <c r="BH186" i="1"/>
  <c r="AS186" i="1"/>
  <c r="AD186" i="1"/>
  <c r="O186" i="1"/>
  <c r="BT92" i="1" l="1"/>
  <c r="BO92" i="1"/>
  <c r="BJ92" i="1"/>
  <c r="BE92" i="1"/>
  <c r="AZ92" i="1"/>
  <c r="AU92" i="1"/>
  <c r="AP92" i="1"/>
  <c r="AK92" i="1"/>
  <c r="AF92" i="1"/>
  <c r="AA92" i="1"/>
  <c r="V92" i="1"/>
  <c r="Q92" i="1"/>
  <c r="L92" i="1"/>
  <c r="BM92" i="1"/>
  <c r="BT293" i="1" l="1"/>
  <c r="BT294" i="1"/>
  <c r="BO293" i="1"/>
  <c r="BO294" i="1"/>
  <c r="BJ293" i="1"/>
  <c r="BJ294" i="1"/>
  <c r="BE293" i="1"/>
  <c r="BE294" i="1"/>
  <c r="AZ293" i="1"/>
  <c r="AZ294" i="1"/>
  <c r="AU293" i="1"/>
  <c r="AU294" i="1"/>
  <c r="AP293" i="1"/>
  <c r="AP294" i="1"/>
  <c r="AK293" i="1"/>
  <c r="AK294" i="1"/>
  <c r="AF293" i="1"/>
  <c r="AF294" i="1"/>
  <c r="AA293" i="1"/>
  <c r="AA294" i="1"/>
  <c r="V293" i="1"/>
  <c r="V294" i="1"/>
  <c r="Q293" i="1"/>
  <c r="Q294" i="1"/>
  <c r="L293" i="1"/>
  <c r="L294" i="1"/>
  <c r="AI293" i="1"/>
  <c r="AS293" i="1"/>
  <c r="BM293" i="1"/>
  <c r="BW293" i="1"/>
  <c r="AI294" i="1"/>
  <c r="AS294" i="1"/>
  <c r="BC294" i="1"/>
  <c r="BM294" i="1"/>
  <c r="AN293" i="1"/>
  <c r="BH293" i="1"/>
  <c r="AX294" i="1"/>
  <c r="Y294" i="1"/>
  <c r="Y293" i="1"/>
  <c r="T293" i="1"/>
  <c r="O294" i="1"/>
  <c r="AD294" i="1"/>
  <c r="BW294" i="1"/>
  <c r="BC293" i="1"/>
  <c r="O293" i="1"/>
  <c r="AD293" i="1"/>
  <c r="BR293" i="1"/>
  <c r="AX293" i="1"/>
  <c r="BR294" i="1"/>
  <c r="T294" i="1"/>
  <c r="AN294" i="1"/>
  <c r="BH294" i="1"/>
  <c r="J36" i="1" l="1"/>
  <c r="BB36" i="1" l="1"/>
  <c r="AM36" i="1"/>
  <c r="BQ36" i="1"/>
  <c r="X36" i="1"/>
  <c r="J20" i="1"/>
  <c r="AX92" i="1"/>
  <c r="BG20" i="1" l="1"/>
  <c r="AR20" i="1"/>
  <c r="BV20" i="1"/>
  <c r="AC20" i="1"/>
  <c r="Y36" i="1"/>
  <c r="BW36" i="1"/>
  <c r="BH36" i="1"/>
  <c r="O36" i="1"/>
  <c r="AI36" i="1"/>
  <c r="AD36" i="1"/>
  <c r="AX37" i="1"/>
  <c r="AS36" i="1"/>
  <c r="BR36" i="1" l="1"/>
  <c r="BW20" i="1"/>
  <c r="BC36" i="1"/>
  <c r="AN36" i="1"/>
  <c r="AI20" i="1"/>
  <c r="Y37" i="1"/>
  <c r="BM20" i="1"/>
  <c r="AX20" i="1"/>
  <c r="AN37" i="1"/>
  <c r="AI37" i="1"/>
  <c r="BM37" i="1"/>
  <c r="T37" i="1"/>
  <c r="BR37" i="1"/>
  <c r="BC37" i="1"/>
  <c r="BH20" i="1" l="1"/>
  <c r="AS20" i="1"/>
  <c r="AD20" i="1"/>
  <c r="BT15" i="1" l="1"/>
  <c r="BO15" i="1"/>
  <c r="BJ15" i="1"/>
  <c r="BE15" i="1"/>
  <c r="AZ15" i="1"/>
  <c r="AU15" i="1"/>
  <c r="AP15" i="1"/>
  <c r="AK15" i="1"/>
  <c r="AF15" i="1"/>
  <c r="AA15" i="1"/>
  <c r="V15" i="1"/>
  <c r="Q15" i="1"/>
  <c r="L15" i="1"/>
  <c r="BM15" i="1"/>
  <c r="AS15" i="1"/>
  <c r="BR15" i="1"/>
  <c r="BH15" i="1"/>
  <c r="AX15" i="1"/>
  <c r="AN15" i="1"/>
  <c r="Y15" i="1"/>
  <c r="T15" i="1"/>
  <c r="BW15" i="1"/>
  <c r="BC15" i="1"/>
  <c r="AI15" i="1"/>
  <c r="O15" i="1"/>
  <c r="AD15" i="1"/>
  <c r="AK59" i="1" l="1"/>
  <c r="Q59" i="1"/>
  <c r="AN59" i="1"/>
  <c r="AS59" i="1"/>
  <c r="BM59" i="1"/>
  <c r="Y59" i="1"/>
  <c r="T59" i="1"/>
  <c r="O59" i="1"/>
  <c r="BR59" i="1"/>
  <c r="BE59" i="1"/>
  <c r="BW59" i="1"/>
  <c r="AI59" i="1"/>
  <c r="AD59" i="1"/>
  <c r="BC59" i="1"/>
  <c r="AX59" i="1"/>
  <c r="AF59" i="1"/>
  <c r="BT59" i="1"/>
  <c r="V59" i="1"/>
  <c r="AP59" i="1"/>
  <c r="BH59" i="1"/>
  <c r="BJ59" i="1"/>
  <c r="L59" i="1"/>
  <c r="AZ59" i="1"/>
  <c r="AA59" i="1"/>
  <c r="AU59" i="1"/>
  <c r="BO59" i="1"/>
  <c r="BT32" i="24" l="1"/>
  <c r="BO32" i="24" l="1"/>
  <c r="BJ32" i="24"/>
  <c r="BE32" i="24"/>
  <c r="AZ32" i="24"/>
  <c r="AU32" i="24"/>
  <c r="AP32" i="24"/>
  <c r="AK32" i="24"/>
  <c r="AA32" i="24"/>
  <c r="AF32" i="24"/>
  <c r="V32" i="24"/>
  <c r="Q32" i="24"/>
  <c r="L32" i="24"/>
  <c r="AD193" i="1"/>
  <c r="AX193" i="1"/>
  <c r="BR193" i="1"/>
  <c r="V193" i="1"/>
  <c r="BJ188" i="1"/>
  <c r="BT193" i="1"/>
  <c r="BJ193" i="1"/>
  <c r="AP188" i="1"/>
  <c r="L193" i="1"/>
  <c r="V188" i="1"/>
  <c r="AP193" i="1"/>
  <c r="BH193" i="1"/>
  <c r="AZ193" i="1"/>
  <c r="AF193" i="1"/>
  <c r="AF188" i="1"/>
  <c r="BT188" i="1"/>
  <c r="L188" i="1"/>
  <c r="AZ188" i="1"/>
  <c r="Y193" i="1"/>
  <c r="AS193" i="1"/>
  <c r="BM193" i="1"/>
  <c r="O193" i="1"/>
  <c r="Q193" i="1"/>
  <c r="AK193" i="1"/>
  <c r="BC193" i="1"/>
  <c r="BE193" i="1"/>
  <c r="BW193" i="1"/>
  <c r="AA193" i="1"/>
  <c r="AU193" i="1"/>
  <c r="BO193" i="1"/>
  <c r="Q188" i="1"/>
  <c r="AK188" i="1"/>
  <c r="BE188" i="1"/>
  <c r="AA188" i="1"/>
  <c r="AU188" i="1"/>
  <c r="BO188" i="1"/>
  <c r="AN193" i="1" l="1"/>
  <c r="BT37" i="24" l="1"/>
  <c r="BT30" i="24"/>
  <c r="BT29" i="24"/>
  <c r="BT27" i="24"/>
  <c r="BT25" i="24"/>
  <c r="BT23" i="24"/>
  <c r="BT22" i="24"/>
  <c r="J20" i="24"/>
  <c r="BT19" i="24"/>
  <c r="BT16" i="24"/>
  <c r="BW297" i="1"/>
  <c r="BT297" i="1"/>
  <c r="BR297" i="1"/>
  <c r="BO297" i="1"/>
  <c r="BM297" i="1"/>
  <c r="BJ297" i="1"/>
  <c r="BH297" i="1"/>
  <c r="BE297" i="1"/>
  <c r="BC297" i="1"/>
  <c r="AZ297" i="1"/>
  <c r="AX297" i="1"/>
  <c r="AU297" i="1"/>
  <c r="AS297" i="1"/>
  <c r="AP297" i="1"/>
  <c r="AN297" i="1"/>
  <c r="AK297" i="1"/>
  <c r="AI297" i="1"/>
  <c r="AF297" i="1"/>
  <c r="AD297" i="1"/>
  <c r="AA297" i="1"/>
  <c r="Y297" i="1"/>
  <c r="V297" i="1"/>
  <c r="O297" i="1"/>
  <c r="N297" i="1"/>
  <c r="L297" i="1"/>
  <c r="J297" i="1"/>
  <c r="BT8" i="24" l="1"/>
  <c r="BT9" i="24"/>
  <c r="BT10" i="24"/>
  <c r="BT12" i="24"/>
  <c r="BT13" i="24"/>
  <c r="BT14" i="24"/>
  <c r="BT17" i="24"/>
  <c r="BT18" i="24"/>
  <c r="BT20" i="24"/>
  <c r="BT21" i="24"/>
  <c r="BT24" i="24"/>
  <c r="BT26" i="24"/>
  <c r="BT28" i="24"/>
  <c r="BT31" i="24"/>
  <c r="BT33" i="24"/>
  <c r="BT34" i="24"/>
  <c r="BT35" i="24"/>
  <c r="BT36" i="24"/>
  <c r="BT38" i="24"/>
  <c r="BO14" i="24"/>
  <c r="BO19" i="24"/>
  <c r="BO26" i="24"/>
  <c r="BO29" i="24"/>
  <c r="BO31" i="24"/>
  <c r="BO33" i="24"/>
  <c r="BO9" i="24"/>
  <c r="BO12" i="24"/>
  <c r="BO17" i="24"/>
  <c r="BO20" i="24"/>
  <c r="BO22" i="24"/>
  <c r="BO25" i="24"/>
  <c r="BO28" i="24"/>
  <c r="BO36" i="24"/>
  <c r="BO38" i="24"/>
  <c r="BO13" i="24"/>
  <c r="BO16" i="24"/>
  <c r="BO18" i="24"/>
  <c r="BO24" i="24"/>
  <c r="BO27" i="24"/>
  <c r="BO30" i="24"/>
  <c r="BO35" i="24"/>
  <c r="BO8" i="24"/>
  <c r="BO10" i="24"/>
  <c r="BO21" i="24"/>
  <c r="BO23" i="24"/>
  <c r="BO34" i="24"/>
  <c r="BO37" i="24"/>
  <c r="BT161" i="1"/>
  <c r="BT162" i="1"/>
  <c r="BT123" i="1"/>
  <c r="BT160" i="1"/>
  <c r="BT171" i="1"/>
  <c r="BT184" i="1"/>
  <c r="BT253" i="1"/>
  <c r="BT35" i="1"/>
  <c r="BT21" i="1"/>
  <c r="BT24" i="1"/>
  <c r="BT31" i="1"/>
  <c r="BT40" i="1"/>
  <c r="BT93" i="1"/>
  <c r="BT124" i="1"/>
  <c r="BT150" i="1"/>
  <c r="BT152" i="1"/>
  <c r="BT254" i="1"/>
  <c r="BT33" i="1"/>
  <c r="BT101" i="1"/>
  <c r="BT23" i="1"/>
  <c r="BT100" i="1"/>
  <c r="BT125" i="1"/>
  <c r="BT261" i="1"/>
  <c r="BT266" i="1"/>
  <c r="BT267" i="1"/>
  <c r="BT19" i="1"/>
  <c r="BT22" i="1"/>
  <c r="BT148" i="1"/>
  <c r="BT110" i="1"/>
  <c r="BT151" i="1"/>
  <c r="BT75" i="1"/>
  <c r="BT108" i="1"/>
  <c r="BT163" i="1"/>
  <c r="BT165" i="1"/>
  <c r="BT172" i="1"/>
  <c r="BT183" i="1"/>
  <c r="BT191" i="1"/>
  <c r="BT239" i="1"/>
  <c r="BT245" i="1"/>
  <c r="BT270" i="1"/>
  <c r="BJ8" i="24"/>
  <c r="BJ9" i="24"/>
  <c r="BJ10" i="24"/>
  <c r="BJ12" i="24"/>
  <c r="BJ13" i="24"/>
  <c r="BJ14" i="24"/>
  <c r="BJ16" i="24"/>
  <c r="BJ17" i="24"/>
  <c r="BJ18" i="24"/>
  <c r="BJ19" i="24"/>
  <c r="BJ20" i="24"/>
  <c r="BJ21" i="24"/>
  <c r="BJ22" i="24"/>
  <c r="BJ23" i="24"/>
  <c r="BJ24" i="24"/>
  <c r="BJ25" i="24"/>
  <c r="BJ26" i="24"/>
  <c r="BJ27" i="24"/>
  <c r="BJ28" i="24"/>
  <c r="BJ29" i="24"/>
  <c r="BJ30" i="24"/>
  <c r="BJ31" i="24"/>
  <c r="BJ33" i="24"/>
  <c r="BJ34" i="24"/>
  <c r="BJ35" i="24"/>
  <c r="BJ36" i="24"/>
  <c r="BJ37" i="24"/>
  <c r="BJ38" i="24"/>
  <c r="AZ8" i="24"/>
  <c r="AZ10" i="24"/>
  <c r="AZ21" i="24"/>
  <c r="BE28" i="24"/>
  <c r="AZ34" i="24"/>
  <c r="BE36" i="24"/>
  <c r="AZ13" i="24"/>
  <c r="BE14" i="24"/>
  <c r="AZ16" i="24"/>
  <c r="AZ18" i="24"/>
  <c r="BE19" i="24"/>
  <c r="AZ24" i="24"/>
  <c r="BE26" i="24"/>
  <c r="AZ27" i="24"/>
  <c r="BE29" i="24"/>
  <c r="AZ30" i="24"/>
  <c r="BE31" i="24"/>
  <c r="BE33" i="24"/>
  <c r="AZ35" i="24"/>
  <c r="BE12" i="24"/>
  <c r="BE17" i="24"/>
  <c r="BE20" i="24"/>
  <c r="BE22" i="24"/>
  <c r="AZ23" i="24"/>
  <c r="AZ37" i="24"/>
  <c r="BE13" i="24"/>
  <c r="AZ14" i="24"/>
  <c r="BE16" i="24"/>
  <c r="BE18" i="24"/>
  <c r="AZ19" i="24"/>
  <c r="BE24" i="24"/>
  <c r="AZ26" i="24"/>
  <c r="BE27" i="24"/>
  <c r="AZ29" i="24"/>
  <c r="BE30" i="24"/>
  <c r="AZ31" i="24"/>
  <c r="AZ33" i="24"/>
  <c r="BE35" i="24"/>
  <c r="BE9" i="24"/>
  <c r="BE25" i="24"/>
  <c r="BE38" i="24"/>
  <c r="BE8" i="24"/>
  <c r="AZ9" i="24"/>
  <c r="BE10" i="24"/>
  <c r="AZ12" i="24"/>
  <c r="AZ17" i="24"/>
  <c r="AZ20" i="24"/>
  <c r="BE21" i="24"/>
  <c r="AZ22" i="24"/>
  <c r="BE23" i="24"/>
  <c r="AZ25" i="24"/>
  <c r="AZ28" i="24"/>
  <c r="BE34" i="24"/>
  <c r="AZ36" i="24"/>
  <c r="BE37" i="24"/>
  <c r="AZ38" i="24"/>
  <c r="AU14" i="24"/>
  <c r="AU19" i="24"/>
  <c r="AU26" i="24"/>
  <c r="AU29" i="24"/>
  <c r="AU31" i="24"/>
  <c r="AU33" i="24"/>
  <c r="AU9" i="24"/>
  <c r="AU12" i="24"/>
  <c r="AU17" i="24"/>
  <c r="AU20" i="24"/>
  <c r="AU22" i="24"/>
  <c r="AU25" i="24"/>
  <c r="AU28" i="24"/>
  <c r="AU36" i="24"/>
  <c r="AU38" i="24"/>
  <c r="AU13" i="24"/>
  <c r="AU16" i="24"/>
  <c r="AU18" i="24"/>
  <c r="AU24" i="24"/>
  <c r="AU27" i="24"/>
  <c r="AU30" i="24"/>
  <c r="AU35" i="24"/>
  <c r="AU8" i="24"/>
  <c r="AU10" i="24"/>
  <c r="AU21" i="24"/>
  <c r="AU23" i="24"/>
  <c r="AU34" i="24"/>
  <c r="AU37" i="24"/>
  <c r="AP8" i="24"/>
  <c r="AP13" i="24"/>
  <c r="AP16" i="24"/>
  <c r="AP18" i="24"/>
  <c r="AP24" i="24"/>
  <c r="AP27" i="24"/>
  <c r="AP30" i="24"/>
  <c r="AP35" i="24"/>
  <c r="AP10" i="24"/>
  <c r="AP21" i="24"/>
  <c r="AP34" i="24"/>
  <c r="AP37" i="24"/>
  <c r="AP14" i="24"/>
  <c r="AP19" i="24"/>
  <c r="AP26" i="24"/>
  <c r="AP29" i="24"/>
  <c r="AP31" i="24"/>
  <c r="AP33" i="24"/>
  <c r="AP23" i="24"/>
  <c r="AP9" i="24"/>
  <c r="AP12" i="24"/>
  <c r="AP17" i="24"/>
  <c r="AP20" i="24"/>
  <c r="AP22" i="24"/>
  <c r="AP25" i="24"/>
  <c r="AP28" i="24"/>
  <c r="AP36" i="24"/>
  <c r="AP38" i="24"/>
  <c r="AK27" i="24"/>
  <c r="AK30" i="24"/>
  <c r="AK14" i="24"/>
  <c r="AK19" i="24"/>
  <c r="AK26" i="24"/>
  <c r="AK29" i="24"/>
  <c r="AK31" i="24"/>
  <c r="AK33" i="24"/>
  <c r="AK13" i="24"/>
  <c r="AK16" i="24"/>
  <c r="AK35" i="24"/>
  <c r="AK9" i="24"/>
  <c r="AK12" i="24"/>
  <c r="AK17" i="24"/>
  <c r="AK20" i="24"/>
  <c r="AK22" i="24"/>
  <c r="AK25" i="24"/>
  <c r="AK28" i="24"/>
  <c r="AK36" i="24"/>
  <c r="AK38" i="24"/>
  <c r="AK18" i="24"/>
  <c r="AK24" i="24"/>
  <c r="AK8" i="24"/>
  <c r="AK10" i="24"/>
  <c r="AK21" i="24"/>
  <c r="AK23" i="24"/>
  <c r="AK34" i="24"/>
  <c r="AK37" i="24"/>
  <c r="AA8" i="24"/>
  <c r="AF9" i="24"/>
  <c r="AA10" i="24"/>
  <c r="AF20" i="24"/>
  <c r="AA23" i="24"/>
  <c r="AF28" i="24"/>
  <c r="AF13" i="24"/>
  <c r="AA14" i="24"/>
  <c r="AF16" i="24"/>
  <c r="AF18" i="24"/>
  <c r="AA19" i="24"/>
  <c r="AF24" i="24"/>
  <c r="AA26" i="24"/>
  <c r="AF27" i="24"/>
  <c r="AA29" i="24"/>
  <c r="AF30" i="24"/>
  <c r="AA31" i="24"/>
  <c r="AA33" i="24"/>
  <c r="AF35" i="24"/>
  <c r="AF8" i="24"/>
  <c r="AA9" i="24"/>
  <c r="AF10" i="24"/>
  <c r="AA12" i="24"/>
  <c r="AA17" i="24"/>
  <c r="AA20" i="24"/>
  <c r="AF21" i="24"/>
  <c r="AA22" i="24"/>
  <c r="AF23" i="24"/>
  <c r="AA25" i="24"/>
  <c r="AA28" i="24"/>
  <c r="AF34" i="24"/>
  <c r="AA36" i="24"/>
  <c r="AF37" i="24"/>
  <c r="AA38" i="24"/>
  <c r="AF12" i="24"/>
  <c r="AF17" i="24"/>
  <c r="AA21" i="24"/>
  <c r="AF22" i="24"/>
  <c r="AF25" i="24"/>
  <c r="AA13" i="24"/>
  <c r="AF14" i="24"/>
  <c r="AA16" i="24"/>
  <c r="AA18" i="24"/>
  <c r="AF19" i="24"/>
  <c r="AA24" i="24"/>
  <c r="AF26" i="24"/>
  <c r="AA27" i="24"/>
  <c r="AF29" i="24"/>
  <c r="AA30" i="24"/>
  <c r="AF31" i="24"/>
  <c r="AF33" i="24"/>
  <c r="AA35" i="24"/>
  <c r="AA34" i="24"/>
  <c r="AF36" i="24"/>
  <c r="AA37" i="24"/>
  <c r="AF38" i="24"/>
  <c r="Q12" i="24"/>
  <c r="V13" i="24"/>
  <c r="Q14" i="24"/>
  <c r="V16" i="24"/>
  <c r="V18" i="24"/>
  <c r="Q19" i="24"/>
  <c r="V24" i="24"/>
  <c r="Q26" i="24"/>
  <c r="V27" i="24"/>
  <c r="Q29" i="24"/>
  <c r="V30" i="24"/>
  <c r="Q31" i="24"/>
  <c r="Q33" i="24"/>
  <c r="V35" i="24"/>
  <c r="V8" i="24"/>
  <c r="Q9" i="24"/>
  <c r="V10" i="24"/>
  <c r="Q17" i="24"/>
  <c r="V21" i="24"/>
  <c r="Q22" i="24"/>
  <c r="Q25" i="24"/>
  <c r="T33" i="24"/>
  <c r="V37" i="24"/>
  <c r="Q38" i="24"/>
  <c r="Q13" i="24"/>
  <c r="V14" i="24"/>
  <c r="Q16" i="24"/>
  <c r="Q18" i="24"/>
  <c r="V19" i="24"/>
  <c r="Q24" i="24"/>
  <c r="V26" i="24"/>
  <c r="Q27" i="24"/>
  <c r="V29" i="24"/>
  <c r="Q30" i="24"/>
  <c r="V31" i="24"/>
  <c r="V33" i="24"/>
  <c r="Q35" i="24"/>
  <c r="Q20" i="24"/>
  <c r="V23" i="24"/>
  <c r="Q28" i="24"/>
  <c r="V34" i="24"/>
  <c r="Q36" i="24"/>
  <c r="Q8" i="24"/>
  <c r="V9" i="24"/>
  <c r="Q10" i="24"/>
  <c r="V12" i="24"/>
  <c r="V17" i="24"/>
  <c r="V20" i="24"/>
  <c r="Q21" i="24"/>
  <c r="V22" i="24"/>
  <c r="Q23" i="24"/>
  <c r="V25" i="24"/>
  <c r="V28" i="24"/>
  <c r="Q34" i="24"/>
  <c r="V36" i="24"/>
  <c r="Q37" i="24"/>
  <c r="V38" i="24"/>
  <c r="L19" i="24"/>
  <c r="L26" i="24"/>
  <c r="L13" i="24"/>
  <c r="L16" i="24"/>
  <c r="L18" i="24"/>
  <c r="L24" i="24"/>
  <c r="L27" i="24"/>
  <c r="L30" i="24"/>
  <c r="L35" i="24"/>
  <c r="L14" i="24"/>
  <c r="L29" i="24"/>
  <c r="L31" i="24"/>
  <c r="L33" i="24"/>
  <c r="L8" i="24"/>
  <c r="L10" i="24"/>
  <c r="L21" i="24"/>
  <c r="L23" i="24"/>
  <c r="L34" i="24"/>
  <c r="L37" i="24"/>
  <c r="L9" i="24"/>
  <c r="L12" i="24"/>
  <c r="L17" i="24"/>
  <c r="L20" i="24"/>
  <c r="L22" i="24"/>
  <c r="L25" i="24"/>
  <c r="L28" i="24"/>
  <c r="L36" i="24"/>
  <c r="L38" i="24"/>
  <c r="BT89" i="1"/>
  <c r="BT90" i="1"/>
  <c r="BT103" i="1"/>
  <c r="BT109" i="1"/>
  <c r="BT198" i="1"/>
  <c r="BT214" i="1"/>
  <c r="BT265" i="1"/>
  <c r="BT268" i="1"/>
  <c r="BT291" i="1"/>
  <c r="BT196" i="1"/>
  <c r="BT60" i="1"/>
  <c r="BT61" i="1"/>
  <c r="BT131" i="1"/>
  <c r="BT200" i="1"/>
  <c r="BT201" i="1"/>
  <c r="BT204" i="1"/>
  <c r="BT216" i="1"/>
  <c r="BT217" i="1"/>
  <c r="BT229" i="1"/>
  <c r="BT14" i="1"/>
  <c r="BT34" i="1"/>
  <c r="BT177" i="1"/>
  <c r="BT218" i="1"/>
  <c r="BT275" i="1"/>
  <c r="BO32" i="1"/>
  <c r="BO87" i="1"/>
  <c r="BO107" i="1"/>
  <c r="BO111" i="1"/>
  <c r="BO160" i="1"/>
  <c r="BO168" i="1"/>
  <c r="BO187" i="1"/>
  <c r="BO215" i="1"/>
  <c r="BO229" i="1"/>
  <c r="BO232" i="1"/>
  <c r="BO243" i="1"/>
  <c r="BO253" i="1"/>
  <c r="BO262" i="1"/>
  <c r="BO277" i="1"/>
  <c r="BO278" i="1"/>
  <c r="BO11" i="1"/>
  <c r="BO13" i="1"/>
  <c r="BO30" i="1"/>
  <c r="BO95" i="1"/>
  <c r="BO105" i="1"/>
  <c r="BO142" i="1"/>
  <c r="BO148" i="1"/>
  <c r="BO185" i="1"/>
  <c r="BO190" i="1"/>
  <c r="BO21" i="1"/>
  <c r="BO40" i="1"/>
  <c r="BO41" i="1"/>
  <c r="BO58" i="1"/>
  <c r="BO62" i="1"/>
  <c r="BO73" i="1"/>
  <c r="BO74" i="1"/>
  <c r="BO86" i="1"/>
  <c r="BO108" i="1"/>
  <c r="BO121" i="1"/>
  <c r="BO126" i="1"/>
  <c r="BO131" i="1"/>
  <c r="BO146" i="1"/>
  <c r="BO159" i="1"/>
  <c r="BO165" i="1"/>
  <c r="BO166" i="1"/>
  <c r="BO10" i="1"/>
  <c r="BO14" i="1"/>
  <c r="BO16" i="1"/>
  <c r="BO19" i="1"/>
  <c r="BO22" i="1"/>
  <c r="BO64" i="1"/>
  <c r="BO65" i="1"/>
  <c r="BO93" i="1"/>
  <c r="BO104" i="1"/>
  <c r="BO118" i="1"/>
  <c r="BO122" i="1"/>
  <c r="BO147" i="1"/>
  <c r="BO158" i="1"/>
  <c r="BO164" i="1"/>
  <c r="BO167" i="1"/>
  <c r="BO172" i="1"/>
  <c r="BO176" i="1"/>
  <c r="BO177" i="1"/>
  <c r="BO178" i="1"/>
  <c r="BO250" i="1"/>
  <c r="BO251" i="1"/>
  <c r="BO252" i="1"/>
  <c r="BO261" i="1"/>
  <c r="BO275" i="1"/>
  <c r="BO276" i="1"/>
  <c r="BO123" i="1"/>
  <c r="BO141" i="1"/>
  <c r="BO143" i="1"/>
  <c r="BO144" i="1"/>
  <c r="BO163" i="1"/>
  <c r="BO214" i="1"/>
  <c r="BO235" i="1"/>
  <c r="BO236" i="1"/>
  <c r="BO240" i="1"/>
  <c r="BO241" i="1"/>
  <c r="BO245" i="1"/>
  <c r="BO246" i="1"/>
  <c r="BO249" i="1"/>
  <c r="BO255" i="1"/>
  <c r="BO256" i="1"/>
  <c r="BO257" i="1"/>
  <c r="BO258" i="1"/>
  <c r="BO259" i="1"/>
  <c r="BO260" i="1"/>
  <c r="BO265" i="1"/>
  <c r="BO266" i="1"/>
  <c r="BO274" i="1"/>
  <c r="BO280" i="1"/>
  <c r="BO286" i="1"/>
  <c r="BO94" i="1"/>
  <c r="BO117" i="1"/>
  <c r="BO120" i="1"/>
  <c r="BO124" i="1"/>
  <c r="BO145" i="1"/>
  <c r="BO170" i="1"/>
  <c r="BO171" i="1"/>
  <c r="BO191" i="1"/>
  <c r="BO192" i="1"/>
  <c r="BO198" i="1"/>
  <c r="BO35" i="1"/>
  <c r="BO25" i="1"/>
  <c r="BO38" i="1"/>
  <c r="BO39" i="1"/>
  <c r="BO75" i="1"/>
  <c r="BO76" i="1"/>
  <c r="BO77" i="1"/>
  <c r="BO88" i="1"/>
  <c r="BO96" i="1"/>
  <c r="BO110" i="1"/>
  <c r="BO112" i="1"/>
  <c r="BO113" i="1"/>
  <c r="BO129" i="1"/>
  <c r="BO132" i="1"/>
  <c r="BO140" i="1"/>
  <c r="BO162" i="1"/>
  <c r="BO169" i="1"/>
  <c r="BO175" i="1"/>
  <c r="BO189" i="1"/>
  <c r="BO199" i="1"/>
  <c r="BO230" i="1"/>
  <c r="BO231" i="1"/>
  <c r="BO233" i="1"/>
  <c r="BO234" i="1"/>
  <c r="BO237" i="1"/>
  <c r="BO238" i="1"/>
  <c r="BO239" i="1"/>
  <c r="BO242" i="1"/>
  <c r="BO244" i="1"/>
  <c r="BO247" i="1"/>
  <c r="BO248" i="1"/>
  <c r="BO254" i="1"/>
  <c r="BO270" i="1"/>
  <c r="BO271" i="1"/>
  <c r="BO272" i="1"/>
  <c r="BO273" i="1"/>
  <c r="BO279" i="1"/>
  <c r="BJ30" i="1"/>
  <c r="BJ32" i="1"/>
  <c r="BJ98" i="1"/>
  <c r="BJ120" i="1"/>
  <c r="BJ143" i="1"/>
  <c r="BJ144" i="1"/>
  <c r="BJ145" i="1"/>
  <c r="BJ148" i="1"/>
  <c r="BJ170" i="1"/>
  <c r="BJ171" i="1"/>
  <c r="BJ192" i="1"/>
  <c r="BJ214" i="1"/>
  <c r="BJ249" i="1"/>
  <c r="BJ274" i="1"/>
  <c r="BJ23" i="1"/>
  <c r="BJ25" i="1"/>
  <c r="BJ76" i="1"/>
  <c r="BJ110" i="1"/>
  <c r="BJ112" i="1"/>
  <c r="BJ113" i="1"/>
  <c r="BJ169" i="1"/>
  <c r="BJ230" i="1"/>
  <c r="BJ233" i="1"/>
  <c r="BJ238" i="1"/>
  <c r="BJ168" i="1"/>
  <c r="BJ174" i="1"/>
  <c r="BJ182" i="1"/>
  <c r="BJ200" i="1"/>
  <c r="BJ204" i="1"/>
  <c r="BJ202" i="1"/>
  <c r="BJ13" i="1"/>
  <c r="BJ62" i="1"/>
  <c r="BJ85" i="1"/>
  <c r="BJ108" i="1"/>
  <c r="BJ146" i="1"/>
  <c r="BJ159" i="1"/>
  <c r="BJ160" i="1"/>
  <c r="BJ16" i="1"/>
  <c r="BJ64" i="1"/>
  <c r="BJ65" i="1"/>
  <c r="BJ122" i="1"/>
  <c r="BJ147" i="1"/>
  <c r="BJ158" i="1"/>
  <c r="BJ164" i="1"/>
  <c r="BJ167" i="1"/>
  <c r="BJ172" i="1"/>
  <c r="BE216" i="1"/>
  <c r="BE217" i="1"/>
  <c r="BE229" i="1"/>
  <c r="BE277" i="1"/>
  <c r="BE278" i="1"/>
  <c r="BE298" i="1"/>
  <c r="BE24" i="1"/>
  <c r="BE95" i="1"/>
  <c r="BE124" i="1"/>
  <c r="BE194" i="1"/>
  <c r="BE236" i="1"/>
  <c r="BE268" i="1"/>
  <c r="BE291" i="1"/>
  <c r="BE31" i="1"/>
  <c r="BE40" i="1"/>
  <c r="BE60" i="1"/>
  <c r="BE61" i="1"/>
  <c r="BE86" i="1"/>
  <c r="BE87" i="1"/>
  <c r="BE130" i="1"/>
  <c r="BE146" i="1"/>
  <c r="BE166" i="1"/>
  <c r="BE179" i="1"/>
  <c r="BE182" i="1"/>
  <c r="BE200" i="1"/>
  <c r="BE201" i="1"/>
  <c r="BE204" i="1"/>
  <c r="BE18" i="1"/>
  <c r="BE19" i="1"/>
  <c r="BE34" i="1"/>
  <c r="BE43" i="1"/>
  <c r="BE65" i="1"/>
  <c r="BE122" i="1"/>
  <c r="BE125" i="1"/>
  <c r="BE149" i="1"/>
  <c r="BE177" i="1"/>
  <c r="BE218" i="1"/>
  <c r="BE13" i="1"/>
  <c r="BE89" i="1"/>
  <c r="BE90" i="1"/>
  <c r="BE163" i="1"/>
  <c r="BE185" i="1"/>
  <c r="BE214" i="1"/>
  <c r="BE240" i="1"/>
  <c r="BE260" i="1"/>
  <c r="BE265" i="1"/>
  <c r="BE266" i="1"/>
  <c r="BE267" i="1"/>
  <c r="BE274" i="1"/>
  <c r="BE23" i="1"/>
  <c r="BE25" i="1"/>
  <c r="BE38" i="1"/>
  <c r="BE88" i="1"/>
  <c r="BE100" i="1"/>
  <c r="BE101" i="1"/>
  <c r="BE113" i="1"/>
  <c r="BE161" i="1"/>
  <c r="BE162" i="1"/>
  <c r="BE195" i="1"/>
  <c r="BE230" i="1"/>
  <c r="BE271" i="1"/>
  <c r="BE272" i="1"/>
  <c r="AZ257" i="1"/>
  <c r="AZ258" i="1"/>
  <c r="AZ30" i="1"/>
  <c r="AZ32" i="1"/>
  <c r="AZ105" i="1"/>
  <c r="AZ109" i="1"/>
  <c r="AZ117" i="1"/>
  <c r="AZ124" i="1"/>
  <c r="AZ141" i="1"/>
  <c r="AZ249" i="1"/>
  <c r="AZ35" i="1"/>
  <c r="AZ38" i="1"/>
  <c r="AZ96" i="1"/>
  <c r="AZ169" i="1"/>
  <c r="AZ189" i="1"/>
  <c r="AZ195" i="1"/>
  <c r="AZ199" i="1"/>
  <c r="AZ230" i="1"/>
  <c r="AZ231" i="1"/>
  <c r="AZ233" i="1"/>
  <c r="AZ234" i="1"/>
  <c r="AZ237" i="1"/>
  <c r="AZ238" i="1"/>
  <c r="AZ239" i="1"/>
  <c r="AZ242" i="1"/>
  <c r="AZ244" i="1"/>
  <c r="AZ247" i="1"/>
  <c r="AZ248" i="1"/>
  <c r="AZ254" i="1"/>
  <c r="AZ270" i="1"/>
  <c r="AZ271" i="1"/>
  <c r="AZ272" i="1"/>
  <c r="AZ279" i="1"/>
  <c r="AZ11" i="1"/>
  <c r="AZ94" i="1"/>
  <c r="AZ123" i="1"/>
  <c r="AZ142" i="1"/>
  <c r="AZ185" i="1"/>
  <c r="AZ190" i="1"/>
  <c r="AZ192" i="1"/>
  <c r="AZ214" i="1"/>
  <c r="AZ236" i="1"/>
  <c r="AZ241" i="1"/>
  <c r="AZ256" i="1"/>
  <c r="AZ259" i="1"/>
  <c r="AZ260" i="1"/>
  <c r="AZ39" i="1"/>
  <c r="AZ77" i="1"/>
  <c r="AZ113" i="1"/>
  <c r="AZ31" i="1"/>
  <c r="AZ58" i="1"/>
  <c r="AZ73" i="1"/>
  <c r="AZ74" i="1"/>
  <c r="AZ165" i="1"/>
  <c r="AZ166" i="1"/>
  <c r="AZ187" i="1"/>
  <c r="AZ215" i="1"/>
  <c r="AZ216" i="1"/>
  <c r="AZ217" i="1"/>
  <c r="AZ229" i="1"/>
  <c r="AZ253" i="1"/>
  <c r="AZ262" i="1"/>
  <c r="AZ277" i="1"/>
  <c r="AZ278" i="1"/>
  <c r="AZ95" i="1"/>
  <c r="AZ191" i="1"/>
  <c r="AZ235" i="1"/>
  <c r="AZ240" i="1"/>
  <c r="AZ245" i="1"/>
  <c r="AZ246" i="1"/>
  <c r="AZ255" i="1"/>
  <c r="AZ274" i="1"/>
  <c r="AZ280" i="1"/>
  <c r="AZ25" i="1"/>
  <c r="AZ88" i="1"/>
  <c r="AZ110" i="1"/>
  <c r="AZ140" i="1"/>
  <c r="AZ21" i="1"/>
  <c r="AZ40" i="1"/>
  <c r="AZ41" i="1"/>
  <c r="AZ60" i="1"/>
  <c r="AZ62" i="1"/>
  <c r="AZ108" i="1"/>
  <c r="AZ8" i="1"/>
  <c r="AZ10" i="1"/>
  <c r="AZ16" i="1"/>
  <c r="AZ19" i="1"/>
  <c r="AZ22" i="1"/>
  <c r="AZ64" i="1"/>
  <c r="AZ65" i="1"/>
  <c r="AZ93" i="1"/>
  <c r="AZ104" i="1"/>
  <c r="AZ118" i="1"/>
  <c r="AZ164" i="1"/>
  <c r="AZ167" i="1"/>
  <c r="AZ176" i="1"/>
  <c r="AZ177" i="1"/>
  <c r="AZ178" i="1"/>
  <c r="AZ183" i="1"/>
  <c r="AZ250" i="1"/>
  <c r="AZ251" i="1"/>
  <c r="AZ252" i="1"/>
  <c r="AZ261" i="1"/>
  <c r="AZ275" i="1"/>
  <c r="AZ276" i="1"/>
  <c r="AZ285" i="1"/>
  <c r="AZ288" i="1"/>
  <c r="AU87" i="1"/>
  <c r="AU93" i="1"/>
  <c r="AU122" i="1"/>
  <c r="AU177" i="1"/>
  <c r="AU283" i="1"/>
  <c r="AU289" i="1"/>
  <c r="AU60" i="1"/>
  <c r="AU126" i="1"/>
  <c r="AU215" i="1"/>
  <c r="AU24" i="1"/>
  <c r="AU30" i="1"/>
  <c r="AU89" i="1"/>
  <c r="AU90" i="1"/>
  <c r="AU94" i="1"/>
  <c r="AU95" i="1"/>
  <c r="AU109" i="1"/>
  <c r="AU152" i="1"/>
  <c r="AU153" i="1"/>
  <c r="AU163" i="1"/>
  <c r="AU190" i="1"/>
  <c r="AU198" i="1"/>
  <c r="AU214" i="1"/>
  <c r="AU235" i="1"/>
  <c r="AU245" i="1"/>
  <c r="AU249" i="1"/>
  <c r="AU257" i="1"/>
  <c r="AU258" i="1"/>
  <c r="AU265" i="1"/>
  <c r="AU266" i="1"/>
  <c r="AU267" i="1"/>
  <c r="AU268" i="1"/>
  <c r="AU292" i="1"/>
  <c r="AU61" i="1"/>
  <c r="AU86" i="1"/>
  <c r="AU159" i="1"/>
  <c r="AU200" i="1"/>
  <c r="AU201" i="1"/>
  <c r="AU204" i="1"/>
  <c r="AU216" i="1"/>
  <c r="AU217" i="1"/>
  <c r="AU229" i="1"/>
  <c r="AU277" i="1"/>
  <c r="AU278" i="1"/>
  <c r="AU16" i="1"/>
  <c r="AU34" i="1"/>
  <c r="AU178" i="1"/>
  <c r="AU218" i="1"/>
  <c r="AU11" i="1"/>
  <c r="AU77" i="1"/>
  <c r="AU88" i="1"/>
  <c r="AU96" i="1"/>
  <c r="AU100" i="1"/>
  <c r="AU101" i="1"/>
  <c r="AU113" i="1"/>
  <c r="AU161" i="1"/>
  <c r="AU162" i="1"/>
  <c r="AU175" i="1"/>
  <c r="AU197" i="1"/>
  <c r="AU199" i="1"/>
  <c r="AU230" i="1"/>
  <c r="AU231" i="1"/>
  <c r="AU233" i="1"/>
  <c r="AU234" i="1"/>
  <c r="AU237" i="1"/>
  <c r="AU238" i="1"/>
  <c r="AU244" i="1"/>
  <c r="AU270" i="1"/>
  <c r="AU273" i="1"/>
  <c r="AU279" i="1"/>
  <c r="AP120" i="1"/>
  <c r="AP144" i="1"/>
  <c r="AP145" i="1"/>
  <c r="AP185" i="1"/>
  <c r="AP257" i="1"/>
  <c r="AP260" i="1"/>
  <c r="AP140" i="1"/>
  <c r="AP199" i="1"/>
  <c r="AP231" i="1"/>
  <c r="AP248" i="1"/>
  <c r="AP245" i="1"/>
  <c r="AP274" i="1"/>
  <c r="AP25" i="1"/>
  <c r="AP58" i="1"/>
  <c r="AP130" i="1"/>
  <c r="AP146" i="1"/>
  <c r="AP282" i="1"/>
  <c r="AP298" i="1"/>
  <c r="AP143" i="1"/>
  <c r="AP148" i="1"/>
  <c r="AP249" i="1"/>
  <c r="AP180" i="1"/>
  <c r="AP10" i="1"/>
  <c r="AP16" i="1"/>
  <c r="AP26" i="1"/>
  <c r="AP43" i="1"/>
  <c r="AP93" i="1"/>
  <c r="AP147" i="1"/>
  <c r="AP164" i="1"/>
  <c r="AP218" i="1"/>
  <c r="AP283" i="1"/>
  <c r="AP289" i="1"/>
  <c r="AK33" i="1"/>
  <c r="AK166" i="1"/>
  <c r="AK182" i="1"/>
  <c r="AK201" i="1"/>
  <c r="AK202" i="1"/>
  <c r="AK217" i="1"/>
  <c r="AK277" i="1"/>
  <c r="AK298" i="1"/>
  <c r="AK86" i="1"/>
  <c r="AK19" i="1"/>
  <c r="AK22" i="1"/>
  <c r="AK158" i="1"/>
  <c r="AK172" i="1"/>
  <c r="AK8" i="1"/>
  <c r="AK122" i="1"/>
  <c r="AK24" i="1"/>
  <c r="AK32" i="1"/>
  <c r="AK94" i="1"/>
  <c r="AK124" i="1"/>
  <c r="AK141" i="1"/>
  <c r="AK185" i="1"/>
  <c r="AK192" i="1"/>
  <c r="AK194" i="1"/>
  <c r="AK214" i="1"/>
  <c r="AK236" i="1"/>
  <c r="AK245" i="1"/>
  <c r="AK260" i="1"/>
  <c r="AK268" i="1"/>
  <c r="AK274" i="1"/>
  <c r="AK10" i="1"/>
  <c r="AK26" i="1"/>
  <c r="AK43" i="1"/>
  <c r="AK104" i="1"/>
  <c r="AK13" i="1"/>
  <c r="AK25" i="1"/>
  <c r="AK38" i="1"/>
  <c r="AK100" i="1"/>
  <c r="AK101" i="1"/>
  <c r="AK113" i="1"/>
  <c r="AK116" i="1"/>
  <c r="AK132" i="1"/>
  <c r="AK169" i="1"/>
  <c r="AK244" i="1"/>
  <c r="AK272" i="1"/>
  <c r="AF11" i="1"/>
  <c r="AF24" i="1"/>
  <c r="AF32" i="1"/>
  <c r="AF89" i="1"/>
  <c r="AF94" i="1"/>
  <c r="AF95" i="1"/>
  <c r="AF103" i="1"/>
  <c r="AF105" i="1"/>
  <c r="AF109" i="1"/>
  <c r="AF117" i="1"/>
  <c r="AF123" i="1"/>
  <c r="AF124" i="1"/>
  <c r="AF185" i="1"/>
  <c r="AF191" i="1"/>
  <c r="AF192" i="1"/>
  <c r="AF240" i="1"/>
  <c r="AF256" i="1"/>
  <c r="AF267" i="1"/>
  <c r="AF38" i="1"/>
  <c r="AF75" i="1"/>
  <c r="AF96" i="1"/>
  <c r="AF100" i="1"/>
  <c r="AF110" i="1"/>
  <c r="AF129" i="1"/>
  <c r="AF189" i="1"/>
  <c r="AF195" i="1"/>
  <c r="AF196" i="1"/>
  <c r="AF197" i="1"/>
  <c r="AF199" i="1"/>
  <c r="AF230" i="1"/>
  <c r="AF231" i="1"/>
  <c r="AF233" i="1"/>
  <c r="AF234" i="1"/>
  <c r="AF237" i="1"/>
  <c r="AF238" i="1"/>
  <c r="AF239" i="1"/>
  <c r="AF242" i="1"/>
  <c r="AF244" i="1"/>
  <c r="AF247" i="1"/>
  <c r="AF248" i="1"/>
  <c r="AF254" i="1"/>
  <c r="AF269" i="1"/>
  <c r="AF270" i="1"/>
  <c r="AF271" i="1"/>
  <c r="AF272" i="1"/>
  <c r="AF279" i="1"/>
  <c r="AF30" i="1"/>
  <c r="AF190" i="1"/>
  <c r="AF235" i="1"/>
  <c r="AF255" i="1"/>
  <c r="AF268" i="1"/>
  <c r="AF25" i="1"/>
  <c r="AF39" i="1"/>
  <c r="AF101" i="1"/>
  <c r="AF151" i="1"/>
  <c r="AF21" i="1"/>
  <c r="AF31" i="1"/>
  <c r="AF40" i="1"/>
  <c r="AF41" i="1"/>
  <c r="AF62" i="1"/>
  <c r="AF73" i="1"/>
  <c r="AF74" i="1"/>
  <c r="AF86" i="1"/>
  <c r="AF87" i="1"/>
  <c r="AF108" i="1"/>
  <c r="AF126" i="1"/>
  <c r="AF131" i="1"/>
  <c r="AF150" i="1"/>
  <c r="AF159" i="1"/>
  <c r="AF160" i="1"/>
  <c r="AF165" i="1"/>
  <c r="AF184" i="1"/>
  <c r="AF187" i="1"/>
  <c r="AF204" i="1"/>
  <c r="AF215" i="1"/>
  <c r="AF216" i="1"/>
  <c r="AF229" i="1"/>
  <c r="AF253" i="1"/>
  <c r="AF262" i="1"/>
  <c r="AF277" i="1"/>
  <c r="AF278" i="1"/>
  <c r="AF214" i="1"/>
  <c r="AF236" i="1"/>
  <c r="AF241" i="1"/>
  <c r="AF245" i="1"/>
  <c r="AF246" i="1"/>
  <c r="AF249" i="1"/>
  <c r="AF257" i="1"/>
  <c r="AF258" i="1"/>
  <c r="AF259" i="1"/>
  <c r="AF260" i="1"/>
  <c r="AF266" i="1"/>
  <c r="AF274" i="1"/>
  <c r="AF280" i="1"/>
  <c r="AF35" i="1"/>
  <c r="AF77" i="1"/>
  <c r="AF88" i="1"/>
  <c r="AF113" i="1"/>
  <c r="AF132" i="1"/>
  <c r="AF8" i="1"/>
  <c r="AF10" i="1"/>
  <c r="AF14" i="1"/>
  <c r="AF16" i="1"/>
  <c r="AF19" i="1"/>
  <c r="AF22" i="1"/>
  <c r="AF43" i="1"/>
  <c r="AF64" i="1"/>
  <c r="AF65" i="1"/>
  <c r="AF93" i="1"/>
  <c r="AF104" i="1"/>
  <c r="AF118" i="1"/>
  <c r="AF122" i="1"/>
  <c r="AF158" i="1"/>
  <c r="AF172" i="1"/>
  <c r="AF176" i="1"/>
  <c r="AF177" i="1"/>
  <c r="AF178" i="1"/>
  <c r="AF173" i="1"/>
  <c r="AF183" i="1"/>
  <c r="AF218" i="1"/>
  <c r="AF250" i="1"/>
  <c r="AF251" i="1"/>
  <c r="AF252" i="1"/>
  <c r="AF261" i="1"/>
  <c r="AF276" i="1"/>
  <c r="AA61" i="1"/>
  <c r="AA108" i="1"/>
  <c r="AA181" i="1"/>
  <c r="AA200" i="1"/>
  <c r="AA204" i="1"/>
  <c r="AA216" i="1"/>
  <c r="AA217" i="1"/>
  <c r="AA34" i="1"/>
  <c r="AA43" i="1"/>
  <c r="AA122" i="1"/>
  <c r="AA250" i="1"/>
  <c r="AA252" i="1"/>
  <c r="AA60" i="1"/>
  <c r="AA74" i="1"/>
  <c r="AA86" i="1"/>
  <c r="AA87" i="1"/>
  <c r="AA107" i="1"/>
  <c r="AA126" i="1"/>
  <c r="AA201" i="1"/>
  <c r="AA229" i="1"/>
  <c r="AA253" i="1"/>
  <c r="AA14" i="1"/>
  <c r="AA16" i="1"/>
  <c r="AA218" i="1"/>
  <c r="AA11" i="1"/>
  <c r="AA30" i="1"/>
  <c r="AA123" i="1"/>
  <c r="AA163" i="1"/>
  <c r="AA198" i="1"/>
  <c r="AA214" i="1"/>
  <c r="AA241" i="1"/>
  <c r="AA255" i="1"/>
  <c r="AA265" i="1"/>
  <c r="AA266" i="1"/>
  <c r="AA267" i="1"/>
  <c r="AA268" i="1"/>
  <c r="AA277" i="1"/>
  <c r="AA278" i="1"/>
  <c r="AA89" i="1"/>
  <c r="AA90" i="1"/>
  <c r="AA25" i="1"/>
  <c r="AA96" i="1"/>
  <c r="AA100" i="1"/>
  <c r="AA101" i="1"/>
  <c r="AA112" i="1"/>
  <c r="AA113" i="1"/>
  <c r="AA161" i="1"/>
  <c r="AA162" i="1"/>
  <c r="AA180" i="1"/>
  <c r="AA230" i="1"/>
  <c r="AA237" i="1"/>
  <c r="AA242" i="1"/>
  <c r="AA270" i="1"/>
  <c r="V13" i="1"/>
  <c r="V98" i="1"/>
  <c r="V141" i="1"/>
  <c r="V142" i="1"/>
  <c r="V274" i="1"/>
  <c r="V39" i="1"/>
  <c r="V100" i="1"/>
  <c r="V101" i="1"/>
  <c r="V112" i="1"/>
  <c r="V113" i="1"/>
  <c r="V140" i="1"/>
  <c r="V213" i="1"/>
  <c r="V231" i="1"/>
  <c r="V237" i="1"/>
  <c r="V273" i="1"/>
  <c r="V24" i="1"/>
  <c r="V41" i="1"/>
  <c r="V61" i="1"/>
  <c r="V62" i="1"/>
  <c r="V111" i="1"/>
  <c r="V126" i="1"/>
  <c r="V174" i="1"/>
  <c r="V229" i="1"/>
  <c r="V170" i="1"/>
  <c r="V192" i="1"/>
  <c r="V236" i="1"/>
  <c r="V249" i="1"/>
  <c r="V257" i="1"/>
  <c r="V33" i="1"/>
  <c r="V85" i="1"/>
  <c r="V108" i="1"/>
  <c r="V16" i="1"/>
  <c r="V26" i="1"/>
  <c r="V290" i="1"/>
  <c r="Q33" i="1"/>
  <c r="Q86" i="1"/>
  <c r="Q108" i="1"/>
  <c r="L109" i="1"/>
  <c r="L117" i="1"/>
  <c r="L148" i="1"/>
  <c r="Q182" i="1"/>
  <c r="L256" i="1"/>
  <c r="L267" i="1"/>
  <c r="L274" i="1"/>
  <c r="Q31" i="1"/>
  <c r="Q40" i="1"/>
  <c r="Q87" i="1"/>
  <c r="L124" i="1"/>
  <c r="L214" i="1"/>
  <c r="L235" i="1"/>
  <c r="L240" i="1"/>
  <c r="L241" i="1"/>
  <c r="L249" i="1"/>
  <c r="L258" i="1"/>
  <c r="L259" i="1"/>
  <c r="L260" i="1"/>
  <c r="L268" i="1"/>
  <c r="L280" i="1"/>
  <c r="Q281" i="1"/>
  <c r="L110" i="1"/>
  <c r="L199" i="1"/>
  <c r="L230" i="1"/>
  <c r="L231" i="1"/>
  <c r="L233" i="1"/>
  <c r="L234" i="1"/>
  <c r="L237" i="1"/>
  <c r="L238" i="1"/>
  <c r="L239" i="1"/>
  <c r="L242" i="1"/>
  <c r="L105" i="1"/>
  <c r="L123" i="1"/>
  <c r="L141" i="1"/>
  <c r="L143" i="1"/>
  <c r="L144" i="1"/>
  <c r="L145" i="1"/>
  <c r="L190" i="1"/>
  <c r="L191" i="1"/>
  <c r="L192" i="1"/>
  <c r="L236" i="1"/>
  <c r="L245" i="1"/>
  <c r="L266" i="1"/>
  <c r="Q19" i="1"/>
  <c r="L101" i="1"/>
  <c r="Q125" i="1"/>
  <c r="L189" i="1"/>
  <c r="L108" i="1"/>
  <c r="Q124" i="1"/>
  <c r="O8" i="1"/>
  <c r="Q130" i="1"/>
  <c r="L142" i="1"/>
  <c r="L185" i="1"/>
  <c r="Q201" i="1"/>
  <c r="L220" i="1"/>
  <c r="L246" i="1"/>
  <c r="L255" i="1"/>
  <c r="L257" i="1"/>
  <c r="Q8" i="1"/>
  <c r="Q10" i="1"/>
  <c r="L100" i="1"/>
  <c r="L113" i="1"/>
  <c r="Q122" i="1"/>
  <c r="L140" i="1"/>
  <c r="Q149" i="1"/>
  <c r="Q177" i="1"/>
  <c r="Q178" i="1"/>
  <c r="L196" i="1"/>
  <c r="Q24" i="1"/>
  <c r="L244" i="1"/>
  <c r="L247" i="1"/>
  <c r="L248" i="1"/>
  <c r="Q251" i="1"/>
  <c r="L254" i="1"/>
  <c r="L270" i="1"/>
  <c r="L271" i="1"/>
  <c r="L272" i="1"/>
  <c r="L279" i="1"/>
  <c r="Q290" i="1"/>
  <c r="L146" i="1"/>
  <c r="L159" i="1"/>
  <c r="L160" i="1"/>
  <c r="L165" i="1"/>
  <c r="L166" i="1"/>
  <c r="L184" i="1"/>
  <c r="Q185" i="1"/>
  <c r="L187" i="1"/>
  <c r="Q192" i="1"/>
  <c r="Q194" i="1"/>
  <c r="L204" i="1"/>
  <c r="Q214" i="1"/>
  <c r="L215" i="1"/>
  <c r="L216" i="1"/>
  <c r="Q220" i="1"/>
  <c r="L229" i="1"/>
  <c r="Q236" i="1"/>
  <c r="Q245" i="1"/>
  <c r="L253" i="1"/>
  <c r="L262" i="1"/>
  <c r="Q266" i="1"/>
  <c r="L277" i="1"/>
  <c r="L278" i="1"/>
  <c r="L281" i="1"/>
  <c r="Q23" i="1"/>
  <c r="Q38" i="1"/>
  <c r="Q77" i="1"/>
  <c r="Q96" i="1"/>
  <c r="L104" i="1"/>
  <c r="Q110" i="1"/>
  <c r="Q113" i="1"/>
  <c r="L118" i="1"/>
  <c r="Q129" i="1"/>
  <c r="L147" i="1"/>
  <c r="L158" i="1"/>
  <c r="L164" i="1"/>
  <c r="L176" i="1"/>
  <c r="L177" i="1"/>
  <c r="L178" i="1"/>
  <c r="L218" i="1"/>
  <c r="Q231" i="1"/>
  <c r="Q248" i="1"/>
  <c r="L250" i="1"/>
  <c r="L251" i="1"/>
  <c r="L252" i="1"/>
  <c r="Q254" i="1"/>
  <c r="L261" i="1"/>
  <c r="Q272" i="1"/>
  <c r="L276" i="1"/>
  <c r="L288" i="1"/>
  <c r="L10" i="1"/>
  <c r="L25" i="1"/>
  <c r="L88" i="1"/>
  <c r="L96" i="1"/>
  <c r="L16" i="1"/>
  <c r="L64" i="1"/>
  <c r="L65" i="1"/>
  <c r="L93" i="1"/>
  <c r="L35" i="1"/>
  <c r="L38" i="1"/>
  <c r="L39" i="1"/>
  <c r="L77" i="1"/>
  <c r="L21" i="1"/>
  <c r="L31" i="1"/>
  <c r="L33" i="1"/>
  <c r="L40" i="1"/>
  <c r="L41" i="1"/>
  <c r="L60" i="1"/>
  <c r="L62" i="1"/>
  <c r="L73" i="1"/>
  <c r="L74" i="1"/>
  <c r="L87" i="1"/>
  <c r="L18" i="1"/>
  <c r="L19" i="1"/>
  <c r="L22" i="1"/>
  <c r="L43" i="1"/>
  <c r="L11" i="1"/>
  <c r="L24" i="1"/>
  <c r="L30" i="1"/>
  <c r="L32" i="1"/>
  <c r="L94" i="1"/>
  <c r="L95" i="1"/>
  <c r="J18" i="24"/>
  <c r="Y12" i="24"/>
  <c r="AI12" i="24"/>
  <c r="BM12" i="24"/>
  <c r="BW12" i="24"/>
  <c r="AX33" i="24"/>
  <c r="T8" i="1"/>
  <c r="Y34" i="24"/>
  <c r="BR35" i="24"/>
  <c r="AN34" i="24"/>
  <c r="J109" i="1"/>
  <c r="AD36" i="24"/>
  <c r="BM36" i="24"/>
  <c r="BH298" i="1"/>
  <c r="AS275" i="1"/>
  <c r="BW281" i="1"/>
  <c r="AX286" i="1"/>
  <c r="AD291" i="1"/>
  <c r="BH8" i="1"/>
  <c r="AN14" i="1"/>
  <c r="AN18" i="1"/>
  <c r="BC85" i="1"/>
  <c r="AN98" i="1"/>
  <c r="AI8" i="1"/>
  <c r="AI18" i="1"/>
  <c r="BM18" i="1"/>
  <c r="AD116" i="1"/>
  <c r="BW178" i="1"/>
  <c r="BR195" i="1"/>
  <c r="AN213" i="1"/>
  <c r="BW283" i="1"/>
  <c r="AS288" i="1"/>
  <c r="AX8" i="1"/>
  <c r="AI116" i="1"/>
  <c r="AX12" i="1"/>
  <c r="BR103" i="1"/>
  <c r="AI202" i="1"/>
  <c r="BR85" i="1"/>
  <c r="AS103" i="1"/>
  <c r="BH107" i="1"/>
  <c r="AI109" i="1"/>
  <c r="AS109" i="1"/>
  <c r="BC194" i="1"/>
  <c r="BR275" i="1"/>
  <c r="AI291" i="1"/>
  <c r="Y283" i="1"/>
  <c r="Y12" i="1"/>
  <c r="Y275" i="1"/>
  <c r="Y195" i="1"/>
  <c r="T107" i="1"/>
  <c r="T273" i="1"/>
  <c r="O14" i="1"/>
  <c r="O85" i="1"/>
  <c r="O290" i="1"/>
  <c r="J51" i="1"/>
  <c r="J56" i="1"/>
  <c r="J9" i="24"/>
  <c r="N9" i="24" s="1"/>
  <c r="J163" i="1"/>
  <c r="J176" i="1"/>
  <c r="J30" i="1"/>
  <c r="J32" i="1"/>
  <c r="J260" i="1"/>
  <c r="J256" i="1"/>
  <c r="J266" i="1"/>
  <c r="J87" i="1"/>
  <c r="J257" i="1"/>
  <c r="J258" i="1"/>
  <c r="J201" i="1"/>
  <c r="J239" i="1"/>
  <c r="J178" i="1"/>
  <c r="J122" i="1"/>
  <c r="J116" i="1"/>
  <c r="L167" i="1"/>
  <c r="AN36" i="24"/>
  <c r="T18" i="24"/>
  <c r="Q199" i="1"/>
  <c r="AA58" i="1"/>
  <c r="AU286" i="1"/>
  <c r="BO60" i="1"/>
  <c r="V95" i="1"/>
  <c r="AA284" i="1"/>
  <c r="L58" i="1"/>
  <c r="BO89" i="1"/>
  <c r="AA145" i="1"/>
  <c r="AN198" i="1"/>
  <c r="Q165" i="1"/>
  <c r="L150" i="1"/>
  <c r="BJ154" i="1"/>
  <c r="AU170" i="1"/>
  <c r="AK200" i="1"/>
  <c r="AP272" i="1"/>
  <c r="BT62" i="1"/>
  <c r="AZ267" i="1"/>
  <c r="BC195" i="1"/>
  <c r="AU275" i="1"/>
  <c r="BE77" i="1"/>
  <c r="AZ197" i="1"/>
  <c r="BH109" i="1"/>
  <c r="AU282" i="1"/>
  <c r="BH20" i="24"/>
  <c r="BR20" i="24"/>
  <c r="AP98" i="1"/>
  <c r="AP125" i="1"/>
  <c r="BJ125" i="1"/>
  <c r="AU168" i="1"/>
  <c r="AX198" i="1"/>
  <c r="AX197" i="1"/>
  <c r="AP244" i="1"/>
  <c r="BT280" i="1"/>
  <c r="BJ285" i="1"/>
  <c r="BC18" i="24"/>
  <c r="AK189" i="1"/>
  <c r="AD12" i="24"/>
  <c r="V285" i="1"/>
  <c r="Q26" i="1"/>
  <c r="Q167" i="1"/>
  <c r="Q259" i="1"/>
  <c r="Q76" i="1"/>
  <c r="T290" i="1"/>
  <c r="O195" i="1"/>
  <c r="L13" i="1"/>
  <c r="T116" i="1"/>
  <c r="BE116" i="1"/>
  <c r="AZ151" i="1"/>
  <c r="AZ160" i="1"/>
  <c r="AA175" i="1"/>
  <c r="Q213" i="1"/>
  <c r="AA213" i="1"/>
  <c r="BT220" i="1"/>
  <c r="BJ229" i="1"/>
  <c r="BC34" i="24"/>
  <c r="BM34" i="24"/>
  <c r="BW34" i="24"/>
  <c r="AF18" i="1"/>
  <c r="V23" i="1"/>
  <c r="AP23" i="1"/>
  <c r="BO31" i="1"/>
  <c r="AK40" i="1"/>
  <c r="AA95" i="1"/>
  <c r="L171" i="1"/>
  <c r="AU252" i="1"/>
  <c r="Q256" i="1"/>
  <c r="AS289" i="1"/>
  <c r="AU75" i="1"/>
  <c r="AX109" i="1"/>
  <c r="AU110" i="1"/>
  <c r="AK151" i="1"/>
  <c r="BE151" i="1"/>
  <c r="L152" i="1"/>
  <c r="BE160" i="1"/>
  <c r="L175" i="1"/>
  <c r="AP192" i="1"/>
  <c r="V200" i="1"/>
  <c r="BR213" i="1"/>
  <c r="AK229" i="1"/>
  <c r="AP268" i="1"/>
  <c r="BC12" i="24"/>
  <c r="BH33" i="24"/>
  <c r="BR34" i="24"/>
  <c r="BW35" i="24"/>
  <c r="Q13" i="1"/>
  <c r="BO24" i="1"/>
  <c r="AP33" i="1"/>
  <c r="AU40" i="1"/>
  <c r="BW85" i="1"/>
  <c r="L97" i="1"/>
  <c r="AA142" i="1"/>
  <c r="AP200" i="1"/>
  <c r="BE232" i="1"/>
  <c r="AA247" i="1"/>
  <c r="AU247" i="1"/>
  <c r="AP252" i="1"/>
  <c r="AP258" i="1"/>
  <c r="BE237" i="1"/>
  <c r="BW275" i="1"/>
  <c r="AA276" i="1"/>
  <c r="AU276" i="1"/>
  <c r="BJ279" i="1"/>
  <c r="BM18" i="24"/>
  <c r="AS198" i="1"/>
  <c r="BJ237" i="1"/>
  <c r="AP265" i="1"/>
  <c r="AX288" i="1"/>
  <c r="BM291" i="1"/>
  <c r="T20" i="24"/>
  <c r="AN33" i="24"/>
  <c r="AS35" i="24"/>
  <c r="AX36" i="24"/>
  <c r="AD35" i="24"/>
  <c r="BT8" i="1"/>
  <c r="BC12" i="1"/>
  <c r="BJ12" i="1"/>
  <c r="BC14" i="1"/>
  <c r="Q22" i="1"/>
  <c r="AK12" i="1"/>
  <c r="AZ13" i="1"/>
  <c r="AK31" i="1"/>
  <c r="BE8" i="1"/>
  <c r="BJ11" i="1"/>
  <c r="AP34" i="1"/>
  <c r="AZ24" i="1"/>
  <c r="BJ26" i="1"/>
  <c r="AZ33" i="1"/>
  <c r="AA39" i="1"/>
  <c r="AU41" i="1"/>
  <c r="AA41" i="1"/>
  <c r="AA18" i="1"/>
  <c r="L8" i="1"/>
  <c r="AU8" i="1"/>
  <c r="AP11" i="1"/>
  <c r="V25" i="1"/>
  <c r="AP41" i="1"/>
  <c r="Q100" i="1"/>
  <c r="AK120" i="1"/>
  <c r="AZ148" i="1"/>
  <c r="BT167" i="1"/>
  <c r="O213" i="1"/>
  <c r="AK216" i="1"/>
  <c r="AF220" i="1"/>
  <c r="AA258" i="1"/>
  <c r="BE259" i="1"/>
  <c r="BT278" i="1"/>
  <c r="AK281" i="1"/>
  <c r="O298" i="1"/>
  <c r="Q18" i="1"/>
  <c r="V38" i="1"/>
  <c r="AP38" i="1"/>
  <c r="AZ43" i="1"/>
  <c r="BJ58" i="1"/>
  <c r="Q65" i="1"/>
  <c r="AP73" i="1"/>
  <c r="AU73" i="1"/>
  <c r="AP76" i="1"/>
  <c r="AI85" i="1"/>
  <c r="BT94" i="1"/>
  <c r="AU98" i="1"/>
  <c r="BE104" i="1"/>
  <c r="BJ107" i="1"/>
  <c r="BJ123" i="1"/>
  <c r="AK131" i="1"/>
  <c r="AU145" i="1"/>
  <c r="L161" i="1"/>
  <c r="BJ166" i="1"/>
  <c r="V189" i="1"/>
  <c r="T97" i="1"/>
  <c r="AK111" i="1"/>
  <c r="AU148" i="1"/>
  <c r="Q151" i="1"/>
  <c r="Q173" i="1"/>
  <c r="BT181" i="1"/>
  <c r="AP182" i="1"/>
  <c r="V60" i="1"/>
  <c r="BO61" i="1"/>
  <c r="BE64" i="1"/>
  <c r="AU74" i="1"/>
  <c r="AK93" i="1"/>
  <c r="AS98" i="1"/>
  <c r="BM107" i="1"/>
  <c r="Q109" i="1"/>
  <c r="AU121" i="1"/>
  <c r="AU123" i="1"/>
  <c r="AP132" i="1"/>
  <c r="AA140" i="1"/>
  <c r="BE158" i="1"/>
  <c r="Q161" i="1"/>
  <c r="AZ161" i="1"/>
  <c r="AU187" i="1"/>
  <c r="L173" i="1"/>
  <c r="AP194" i="1"/>
  <c r="AP277" i="1"/>
  <c r="Q283" i="1"/>
  <c r="L290" i="1"/>
  <c r="BJ290" i="1"/>
  <c r="AK173" i="1"/>
  <c r="BO181" i="1"/>
  <c r="AD198" i="1"/>
  <c r="L243" i="1"/>
  <c r="BT272" i="1"/>
  <c r="O273" i="1"/>
  <c r="BJ298" i="1"/>
  <c r="O20" i="24"/>
  <c r="AS36" i="24"/>
  <c r="AU176" i="1"/>
  <c r="BJ189" i="1"/>
  <c r="AU259" i="1"/>
  <c r="BJ265" i="1"/>
  <c r="BC298" i="1"/>
  <c r="AS33" i="24"/>
  <c r="AA262" i="1"/>
  <c r="AA289" i="1"/>
  <c r="AN292" i="1"/>
  <c r="Y298" i="1"/>
  <c r="AX298" i="1"/>
  <c r="BC33" i="24"/>
  <c r="BC35" i="24"/>
  <c r="BC36" i="24"/>
  <c r="AA273" i="1"/>
  <c r="BR283" i="1"/>
  <c r="AZ292" i="1"/>
  <c r="AN12" i="24"/>
  <c r="Y18" i="24"/>
  <c r="BW18" i="24"/>
  <c r="AP241" i="1"/>
  <c r="BE245" i="1"/>
  <c r="BJ248" i="1"/>
  <c r="AU250" i="1"/>
  <c r="AK256" i="1"/>
  <c r="BT259" i="1"/>
  <c r="BE261" i="1"/>
  <c r="AP279" i="1"/>
  <c r="L282" i="1"/>
  <c r="Y282" i="1"/>
  <c r="AI284" i="1"/>
  <c r="AN284" i="1"/>
  <c r="AN286" i="1"/>
  <c r="Y288" i="1"/>
  <c r="BH12" i="24"/>
  <c r="BH18" i="24"/>
  <c r="BH35" i="24"/>
  <c r="BM275" i="1"/>
  <c r="O34" i="24"/>
  <c r="O35" i="24"/>
  <c r="Y36" i="24"/>
  <c r="AN289" i="1"/>
  <c r="AI298" i="1"/>
  <c r="V10" i="1"/>
  <c r="V11" i="1"/>
  <c r="BW12" i="1"/>
  <c r="AZ18" i="1"/>
  <c r="BR18" i="1"/>
  <c r="AA19" i="1"/>
  <c r="BJ19" i="1"/>
  <c r="L34" i="1"/>
  <c r="Q34" i="1"/>
  <c r="BE22" i="1"/>
  <c r="AF23" i="1"/>
  <c r="Q39" i="1"/>
  <c r="BJ41" i="1"/>
  <c r="AK62" i="1"/>
  <c r="BH85" i="1"/>
  <c r="BH99" i="1"/>
  <c r="AK103" i="1"/>
  <c r="O107" i="1"/>
  <c r="AU108" i="1"/>
  <c r="V130" i="1"/>
  <c r="BJ140" i="1"/>
  <c r="Q143" i="1"/>
  <c r="BE144" i="1"/>
  <c r="Q150" i="1"/>
  <c r="AF163" i="1"/>
  <c r="AZ175" i="1"/>
  <c r="BR197" i="1"/>
  <c r="BM198" i="1"/>
  <c r="BE199" i="1"/>
  <c r="V201" i="1"/>
  <c r="AU213" i="1"/>
  <c r="BT235" i="1"/>
  <c r="AU64" i="1"/>
  <c r="BE99" i="1"/>
  <c r="AZ103" i="1"/>
  <c r="V105" i="1"/>
  <c r="AU107" i="1"/>
  <c r="AD109" i="1"/>
  <c r="BE117" i="1"/>
  <c r="AF181" i="1"/>
  <c r="AZ14" i="1"/>
  <c r="AZ34" i="1"/>
  <c r="BW25" i="1"/>
  <c r="AZ26" i="1"/>
  <c r="AA73" i="1"/>
  <c r="AZ75" i="1"/>
  <c r="V77" i="1"/>
  <c r="BT97" i="1"/>
  <c r="BE102" i="1"/>
  <c r="AI103" i="1"/>
  <c r="Q104" i="1"/>
  <c r="AP105" i="1"/>
  <c r="BJ105" i="1"/>
  <c r="BW113" i="1"/>
  <c r="AP116" i="1"/>
  <c r="AP118" i="1"/>
  <c r="AA121" i="1"/>
  <c r="AK125" i="1"/>
  <c r="BT141" i="1"/>
  <c r="V185" i="1"/>
  <c r="BM8" i="1"/>
  <c r="AI12" i="1"/>
  <c r="BR12" i="1"/>
  <c r="L14" i="1"/>
  <c r="V64" i="1"/>
  <c r="V73" i="1"/>
  <c r="AA77" i="1"/>
  <c r="T85" i="1"/>
  <c r="AP95" i="1"/>
  <c r="BJ95" i="1"/>
  <c r="BO97" i="1"/>
  <c r="BJ99" i="1"/>
  <c r="AP101" i="1"/>
  <c r="AZ102" i="1"/>
  <c r="BT102" i="1"/>
  <c r="BW103" i="1"/>
  <c r="Q105" i="1"/>
  <c r="AK105" i="1"/>
  <c r="BE105" i="1"/>
  <c r="AA118" i="1"/>
  <c r="BW122" i="1"/>
  <c r="L129" i="1"/>
  <c r="AU140" i="1"/>
  <c r="AF141" i="1"/>
  <c r="AF145" i="1"/>
  <c r="BE154" i="1"/>
  <c r="AU181" i="1"/>
  <c r="AS8" i="1"/>
  <c r="BT11" i="1"/>
  <c r="V12" i="1"/>
  <c r="AP12" i="1"/>
  <c r="BM12" i="1"/>
  <c r="Y18" i="1"/>
  <c r="AX18" i="1"/>
  <c r="BE32" i="1"/>
  <c r="BE33" i="1"/>
  <c r="BJ38" i="1"/>
  <c r="BT38" i="1"/>
  <c r="BJ43" i="1"/>
  <c r="BT43" i="1"/>
  <c r="AF58" i="1"/>
  <c r="Q61" i="1"/>
  <c r="AK65" i="1"/>
  <c r="BT74" i="1"/>
  <c r="V76" i="1"/>
  <c r="AD85" i="1"/>
  <c r="BR97" i="1"/>
  <c r="O99" i="1"/>
  <c r="AN116" i="1"/>
  <c r="Q117" i="1"/>
  <c r="V118" i="1"/>
  <c r="AU118" i="1"/>
  <c r="BJ121" i="1"/>
  <c r="AZ145" i="1"/>
  <c r="AK150" i="1"/>
  <c r="L151" i="1"/>
  <c r="AK165" i="1"/>
  <c r="L172" i="1"/>
  <c r="BJ179" i="1"/>
  <c r="AA197" i="1"/>
  <c r="BC202" i="1"/>
  <c r="BO213" i="1"/>
  <c r="V120" i="1"/>
  <c r="L122" i="1"/>
  <c r="BJ130" i="1"/>
  <c r="Q131" i="1"/>
  <c r="BO152" i="1"/>
  <c r="AP153" i="1"/>
  <c r="AF167" i="1"/>
  <c r="V168" i="1"/>
  <c r="BE169" i="1"/>
  <c r="Q172" i="1"/>
  <c r="Q176" i="1"/>
  <c r="AF175" i="1"/>
  <c r="BT195" i="1"/>
  <c r="BT215" i="1"/>
  <c r="Y97" i="1"/>
  <c r="BM109" i="1"/>
  <c r="AZ159" i="1"/>
  <c r="AF162" i="1"/>
  <c r="AK167" i="1"/>
  <c r="Q168" i="1"/>
  <c r="BT176" i="1"/>
  <c r="V177" i="1"/>
  <c r="AZ181" i="1"/>
  <c r="BE183" i="1"/>
  <c r="AA191" i="1"/>
  <c r="V194" i="1"/>
  <c r="BW194" i="1"/>
  <c r="BM196" i="1"/>
  <c r="V202" i="1"/>
  <c r="Q170" i="1"/>
  <c r="V180" i="1"/>
  <c r="V187" i="1"/>
  <c r="AP187" i="1"/>
  <c r="AA190" i="1"/>
  <c r="BJ194" i="1"/>
  <c r="BR198" i="1"/>
  <c r="AP202" i="1"/>
  <c r="Q215" i="1"/>
  <c r="BJ241" i="1"/>
  <c r="Q243" i="1"/>
  <c r="AK243" i="1"/>
  <c r="BE243" i="1"/>
  <c r="Q246" i="1"/>
  <c r="AK261" i="1"/>
  <c r="BJ262" i="1"/>
  <c r="V265" i="1"/>
  <c r="AP266" i="1"/>
  <c r="V267" i="1"/>
  <c r="AK271" i="1"/>
  <c r="BT279" i="1"/>
  <c r="AP288" i="1"/>
  <c r="Q169" i="1"/>
  <c r="BW195" i="1"/>
  <c r="AZ196" i="1"/>
  <c r="BR196" i="1"/>
  <c r="V199" i="1"/>
  <c r="BJ201" i="1"/>
  <c r="AK240" i="1"/>
  <c r="AU241" i="1"/>
  <c r="AZ243" i="1"/>
  <c r="AK259" i="1"/>
  <c r="Q267" i="1"/>
  <c r="Q269" i="1"/>
  <c r="Q273" i="1"/>
  <c r="Q232" i="1"/>
  <c r="BJ232" i="1"/>
  <c r="AA234" i="1"/>
  <c r="AA238" i="1"/>
  <c r="AA239" i="1"/>
  <c r="BE244" i="1"/>
  <c r="BT247" i="1"/>
  <c r="V248" i="1"/>
  <c r="BT251" i="1"/>
  <c r="V260" i="1"/>
  <c r="AA279" i="1"/>
  <c r="AS281" i="1"/>
  <c r="BM286" i="1"/>
  <c r="BT288" i="1"/>
  <c r="BE290" i="1"/>
  <c r="BM292" i="1"/>
  <c r="AD195" i="1"/>
  <c r="Y198" i="1"/>
  <c r="Q230" i="1"/>
  <c r="AK231" i="1"/>
  <c r="BT244" i="1"/>
  <c r="AK251" i="1"/>
  <c r="BE251" i="1"/>
  <c r="AU253" i="1"/>
  <c r="AK254" i="1"/>
  <c r="V258" i="1"/>
  <c r="AA259" i="1"/>
  <c r="BJ260" i="1"/>
  <c r="Y281" i="1"/>
  <c r="BT282" i="1"/>
  <c r="BW285" i="1"/>
  <c r="AF286" i="1"/>
  <c r="AP292" i="1"/>
  <c r="BJ268" i="1"/>
  <c r="L275" i="1"/>
  <c r="Q284" i="1"/>
  <c r="BM288" i="1"/>
  <c r="BO291" i="1"/>
  <c r="BJ273" i="1"/>
  <c r="BE280" i="1"/>
  <c r="AF282" i="1"/>
  <c r="AU284" i="1"/>
  <c r="AK286" i="1"/>
  <c r="BE286" i="1"/>
  <c r="BT290" i="1"/>
  <c r="AK291" i="1"/>
  <c r="BT292" i="1"/>
  <c r="V298" i="1"/>
  <c r="Q280" i="1"/>
  <c r="Q286" i="1"/>
  <c r="BJ278" i="1"/>
  <c r="AK280" i="1"/>
  <c r="AF281" i="1"/>
  <c r="O283" i="1"/>
  <c r="AA283" i="1"/>
  <c r="BH283" i="1"/>
  <c r="AK39" i="1"/>
  <c r="BO90" i="1"/>
  <c r="V94" i="1"/>
  <c r="AA97" i="1"/>
  <c r="AA98" i="1"/>
  <c r="BW98" i="1"/>
  <c r="Q103" i="1"/>
  <c r="Y107" i="1"/>
  <c r="AA110" i="1"/>
  <c r="Q116" i="1"/>
  <c r="V121" i="1"/>
  <c r="Q144" i="1"/>
  <c r="AA153" i="1"/>
  <c r="BE167" i="1"/>
  <c r="BJ283" i="1"/>
  <c r="BO284" i="1"/>
  <c r="Q285" i="1"/>
  <c r="AD8" i="1"/>
  <c r="BR8" i="1"/>
  <c r="BJ10" i="1"/>
  <c r="Q12" i="1"/>
  <c r="BE12" i="1"/>
  <c r="AP13" i="1"/>
  <c r="AS14" i="1"/>
  <c r="AD18" i="1"/>
  <c r="AK18" i="1"/>
  <c r="BO18" i="1"/>
  <c r="BW18" i="1"/>
  <c r="AU19" i="1"/>
  <c r="V34" i="1"/>
  <c r="AF34" i="1"/>
  <c r="BJ34" i="1"/>
  <c r="AP35" i="1"/>
  <c r="AA21" i="1"/>
  <c r="AU22" i="1"/>
  <c r="BT25" i="1"/>
  <c r="AF26" i="1"/>
  <c r="V30" i="1"/>
  <c r="AK30" i="1"/>
  <c r="AA31" i="1"/>
  <c r="AU31" i="1"/>
  <c r="Q32" i="1"/>
  <c r="BT32" i="1"/>
  <c r="BJ33" i="1"/>
  <c r="AP39" i="1"/>
  <c r="AU39" i="1"/>
  <c r="AA40" i="1"/>
  <c r="Q41" i="1"/>
  <c r="V43" i="1"/>
  <c r="AF60" i="1"/>
  <c r="AK61" i="1"/>
  <c r="BE62" i="1"/>
  <c r="T98" i="1"/>
  <c r="BO98" i="1"/>
  <c r="BC99" i="1"/>
  <c r="AZ100" i="1"/>
  <c r="BO100" i="1"/>
  <c r="Q43" i="1"/>
  <c r="AP61" i="1"/>
  <c r="L75" i="1"/>
  <c r="BJ77" i="1"/>
  <c r="Y14" i="1"/>
  <c r="BE76" i="1"/>
  <c r="BT86" i="1"/>
  <c r="BH98" i="1"/>
  <c r="O12" i="1"/>
  <c r="BH14" i="1"/>
  <c r="BM14" i="1"/>
  <c r="BC8" i="1"/>
  <c r="BT10" i="1"/>
  <c r="L12" i="1"/>
  <c r="T12" i="1"/>
  <c r="BT13" i="1"/>
  <c r="AU14" i="1"/>
  <c r="BT18" i="1"/>
  <c r="AK34" i="1"/>
  <c r="V35" i="1"/>
  <c r="BJ35" i="1"/>
  <c r="AU21" i="1"/>
  <c r="AA22" i="1"/>
  <c r="L23" i="1"/>
  <c r="Q30" i="1"/>
  <c r="AP30" i="1"/>
  <c r="BE30" i="1"/>
  <c r="AA32" i="1"/>
  <c r="BJ39" i="1"/>
  <c r="AK41" i="1"/>
  <c r="BT58" i="1"/>
  <c r="AP62" i="1"/>
  <c r="AA64" i="1"/>
  <c r="AK76" i="1"/>
  <c r="AP85" i="1"/>
  <c r="AI98" i="1"/>
  <c r="V99" i="1"/>
  <c r="AN99" i="1"/>
  <c r="AP60" i="1"/>
  <c r="BJ60" i="1"/>
  <c r="Q64" i="1"/>
  <c r="AP77" i="1"/>
  <c r="Q88" i="1"/>
  <c r="BJ88" i="1"/>
  <c r="AZ89" i="1"/>
  <c r="AP90" i="1"/>
  <c r="BJ90" i="1"/>
  <c r="V93" i="1"/>
  <c r="Q94" i="1"/>
  <c r="BE94" i="1"/>
  <c r="AD97" i="1"/>
  <c r="AU97" i="1"/>
  <c r="AP99" i="1"/>
  <c r="AX99" i="1"/>
  <c r="AZ101" i="1"/>
  <c r="L102" i="1"/>
  <c r="AK102" i="1"/>
  <c r="AS107" i="1"/>
  <c r="BR109" i="1"/>
  <c r="BJ116" i="1"/>
  <c r="BT129" i="1"/>
  <c r="Q158" i="1"/>
  <c r="AS196" i="1"/>
  <c r="BO196" i="1"/>
  <c r="AS197" i="1"/>
  <c r="BO197" i="1"/>
  <c r="AF198" i="1"/>
  <c r="BJ61" i="1"/>
  <c r="Q85" i="1"/>
  <c r="BE85" i="1"/>
  <c r="V86" i="1"/>
  <c r="AZ86" i="1"/>
  <c r="AP94" i="1"/>
  <c r="AF97" i="1"/>
  <c r="AX97" i="1"/>
  <c r="Q99" i="1"/>
  <c r="BW99" i="1"/>
  <c r="L103" i="1"/>
  <c r="O109" i="1"/>
  <c r="AU112" i="1"/>
  <c r="BJ118" i="1"/>
  <c r="AP123" i="1"/>
  <c r="V125" i="1"/>
  <c r="AK129" i="1"/>
  <c r="AK130" i="1"/>
  <c r="L162" i="1"/>
  <c r="BT169" i="1"/>
  <c r="AA171" i="1"/>
  <c r="AK178" i="1"/>
  <c r="AZ173" i="1"/>
  <c r="AP179" i="1"/>
  <c r="AU58" i="1"/>
  <c r="Q62" i="1"/>
  <c r="AP64" i="1"/>
  <c r="BT65" i="1"/>
  <c r="BJ73" i="1"/>
  <c r="AA75" i="1"/>
  <c r="AN85" i="1"/>
  <c r="BJ87" i="1"/>
  <c r="L89" i="1"/>
  <c r="V90" i="1"/>
  <c r="Q93" i="1"/>
  <c r="BE93" i="1"/>
  <c r="BJ96" i="1"/>
  <c r="AZ97" i="1"/>
  <c r="BH97" i="1"/>
  <c r="BM97" i="1"/>
  <c r="Y98" i="1"/>
  <c r="BM98" i="1"/>
  <c r="T99" i="1"/>
  <c r="AK99" i="1"/>
  <c r="Q102" i="1"/>
  <c r="AF102" i="1"/>
  <c r="BE103" i="1"/>
  <c r="AN107" i="1"/>
  <c r="AP112" i="1"/>
  <c r="V116" i="1"/>
  <c r="BW116" i="1"/>
  <c r="BJ126" i="1"/>
  <c r="BE129" i="1"/>
  <c r="BC130" i="1"/>
  <c r="V147" i="1"/>
  <c r="AA148" i="1"/>
  <c r="V154" i="1"/>
  <c r="AU164" i="1"/>
  <c r="Q166" i="1"/>
  <c r="AS97" i="1"/>
  <c r="AI99" i="1"/>
  <c r="AD103" i="1"/>
  <c r="BR116" i="1"/>
  <c r="BE132" i="1"/>
  <c r="Q141" i="1"/>
  <c r="BE141" i="1"/>
  <c r="AP142" i="1"/>
  <c r="AK143" i="1"/>
  <c r="AZ143" i="1"/>
  <c r="BT143" i="1"/>
  <c r="AK144" i="1"/>
  <c r="BT145" i="1"/>
  <c r="Q146" i="1"/>
  <c r="V149" i="1"/>
  <c r="AK149" i="1"/>
  <c r="AZ150" i="1"/>
  <c r="AA152" i="1"/>
  <c r="V153" i="1"/>
  <c r="BO153" i="1"/>
  <c r="AP158" i="1"/>
  <c r="BT159" i="1"/>
  <c r="AF161" i="1"/>
  <c r="AZ162" i="1"/>
  <c r="L163" i="1"/>
  <c r="AA164" i="1"/>
  <c r="AP166" i="1"/>
  <c r="L169" i="1"/>
  <c r="BE172" i="1"/>
  <c r="AK177" i="1"/>
  <c r="V178" i="1"/>
  <c r="AU174" i="1"/>
  <c r="BJ180" i="1"/>
  <c r="AX194" i="1"/>
  <c r="BE202" i="1"/>
  <c r="Q271" i="1"/>
  <c r="AI273" i="1"/>
  <c r="Q274" i="1"/>
  <c r="BC107" i="1"/>
  <c r="AP108" i="1"/>
  <c r="Q120" i="1"/>
  <c r="V132" i="1"/>
  <c r="BJ142" i="1"/>
  <c r="V144" i="1"/>
  <c r="AU147" i="1"/>
  <c r="AF148" i="1"/>
  <c r="BJ149" i="1"/>
  <c r="AZ152" i="1"/>
  <c r="BJ153" i="1"/>
  <c r="Q154" i="1"/>
  <c r="Q160" i="1"/>
  <c r="AK160" i="1"/>
  <c r="AZ163" i="1"/>
  <c r="BE165" i="1"/>
  <c r="V166" i="1"/>
  <c r="AA168" i="1"/>
  <c r="AF171" i="1"/>
  <c r="AU171" i="1"/>
  <c r="BE173" i="1"/>
  <c r="BT175" i="1"/>
  <c r="V179" i="1"/>
  <c r="AK179" i="1"/>
  <c r="AK184" i="1"/>
  <c r="AZ184" i="1"/>
  <c r="AX196" i="1"/>
  <c r="L197" i="1"/>
  <c r="AZ198" i="1"/>
  <c r="AF217" i="1"/>
  <c r="BJ246" i="1"/>
  <c r="O103" i="1"/>
  <c r="AX103" i="1"/>
  <c r="BC103" i="1"/>
  <c r="BT104" i="1"/>
  <c r="V107" i="1"/>
  <c r="AP107" i="1"/>
  <c r="BO109" i="1"/>
  <c r="AP111" i="1"/>
  <c r="BJ111" i="1"/>
  <c r="O116" i="1"/>
  <c r="BC116" i="1"/>
  <c r="BH116" i="1"/>
  <c r="AK117" i="1"/>
  <c r="BT117" i="1"/>
  <c r="BE120" i="1"/>
  <c r="BC122" i="1"/>
  <c r="V123" i="1"/>
  <c r="L131" i="1"/>
  <c r="AZ131" i="1"/>
  <c r="BE131" i="1"/>
  <c r="BJ132" i="1"/>
  <c r="AU142" i="1"/>
  <c r="AF143" i="1"/>
  <c r="BE143" i="1"/>
  <c r="V146" i="1"/>
  <c r="AA147" i="1"/>
  <c r="AP149" i="1"/>
  <c r="BE150" i="1"/>
  <c r="AF152" i="1"/>
  <c r="AP154" i="1"/>
  <c r="V158" i="1"/>
  <c r="AK161" i="1"/>
  <c r="V164" i="1"/>
  <c r="AF169" i="1"/>
  <c r="AA170" i="1"/>
  <c r="AZ172" i="1"/>
  <c r="BW177" i="1"/>
  <c r="AA174" i="1"/>
  <c r="BO180" i="1"/>
  <c r="AK183" i="1"/>
  <c r="AA187" i="1"/>
  <c r="BJ187" i="1"/>
  <c r="AP190" i="1"/>
  <c r="AU191" i="1"/>
  <c r="BE192" i="1"/>
  <c r="L195" i="1"/>
  <c r="BM195" i="1"/>
  <c r="BO204" i="1"/>
  <c r="AP213" i="1"/>
  <c r="BJ213" i="1"/>
  <c r="AP237" i="1"/>
  <c r="AZ171" i="1"/>
  <c r="AA178" i="1"/>
  <c r="AP178" i="1"/>
  <c r="BJ178" i="1"/>
  <c r="BO174" i="1"/>
  <c r="AU180" i="1"/>
  <c r="L181" i="1"/>
  <c r="Q183" i="1"/>
  <c r="BE184" i="1"/>
  <c r="BJ185" i="1"/>
  <c r="AP189" i="1"/>
  <c r="BH194" i="1"/>
  <c r="Q195" i="1"/>
  <c r="AU196" i="1"/>
  <c r="L198" i="1"/>
  <c r="AP201" i="1"/>
  <c r="Q202" i="1"/>
  <c r="Y213" i="1"/>
  <c r="AP236" i="1"/>
  <c r="BJ236" i="1"/>
  <c r="BJ252" i="1"/>
  <c r="T213" i="1"/>
  <c r="Q217" i="1"/>
  <c r="V218" i="1"/>
  <c r="AP232" i="1"/>
  <c r="BT243" i="1"/>
  <c r="BE246" i="1"/>
  <c r="AK267" i="1"/>
  <c r="AN273" i="1"/>
  <c r="BO283" i="1"/>
  <c r="L285" i="1"/>
  <c r="BH285" i="1"/>
  <c r="Q298" i="1"/>
  <c r="AD298" i="1"/>
  <c r="BE178" i="1"/>
  <c r="BT173" i="1"/>
  <c r="AP174" i="1"/>
  <c r="V182" i="1"/>
  <c r="L183" i="1"/>
  <c r="Q184" i="1"/>
  <c r="BE189" i="1"/>
  <c r="AK195" i="1"/>
  <c r="AN195" i="1" s="1"/>
  <c r="AD196" i="1"/>
  <c r="AD197" i="1"/>
  <c r="BM197" i="1"/>
  <c r="BT197" i="1"/>
  <c r="Q200" i="1"/>
  <c r="AP204" i="1"/>
  <c r="BE220" i="1"/>
  <c r="BT250" i="1"/>
  <c r="V255" i="1"/>
  <c r="Q189" i="1"/>
  <c r="O194" i="1"/>
  <c r="AN196" i="1"/>
  <c r="AN197" i="1"/>
  <c r="BH213" i="1"/>
  <c r="Q216" i="1"/>
  <c r="BE231" i="1"/>
  <c r="V232" i="1"/>
  <c r="AU239" i="1"/>
  <c r="V241" i="1"/>
  <c r="AK246" i="1"/>
  <c r="AK248" i="1"/>
  <c r="AU255" i="1"/>
  <c r="BT256" i="1"/>
  <c r="AP262" i="1"/>
  <c r="Q278" i="1"/>
  <c r="AN283" i="1"/>
  <c r="BH284" i="1"/>
  <c r="AF288" i="1"/>
  <c r="AN288" i="1"/>
  <c r="L291" i="1"/>
  <c r="AX195" i="1"/>
  <c r="Y196" i="1"/>
  <c r="Y197" i="1"/>
  <c r="AK199" i="1"/>
  <c r="BT199" i="1"/>
  <c r="AI213" i="1"/>
  <c r="V214" i="1"/>
  <c r="AK215" i="1"/>
  <c r="BJ218" i="1"/>
  <c r="AK220" i="1"/>
  <c r="BC220" i="1"/>
  <c r="Q229" i="1"/>
  <c r="BT231" i="1"/>
  <c r="Q240" i="1"/>
  <c r="AF243" i="1"/>
  <c r="V245" i="1"/>
  <c r="AA249" i="1"/>
  <c r="BE256" i="1"/>
  <c r="AA257" i="1"/>
  <c r="Q260" i="1"/>
  <c r="Q261" i="1"/>
  <c r="V262" i="1"/>
  <c r="AU262" i="1"/>
  <c r="BJ276" i="1"/>
  <c r="BE281" i="1"/>
  <c r="AS282" i="1"/>
  <c r="V283" i="1"/>
  <c r="T284" i="1"/>
  <c r="BR286" i="1"/>
  <c r="BR290" i="1"/>
  <c r="Q291" i="1"/>
  <c r="AA291" i="1"/>
  <c r="AZ220" i="1"/>
  <c r="BT242" i="1"/>
  <c r="V246" i="1"/>
  <c r="BE254" i="1"/>
  <c r="AP255" i="1"/>
  <c r="BT258" i="1"/>
  <c r="AU269" i="1"/>
  <c r="AZ269" i="1"/>
  <c r="BE269" i="1"/>
  <c r="BJ272" i="1"/>
  <c r="AF275" i="1"/>
  <c r="AZ282" i="1"/>
  <c r="T283" i="1"/>
  <c r="AS284" i="1"/>
  <c r="AK285" i="1"/>
  <c r="BW286" i="1"/>
  <c r="AK289" i="1"/>
  <c r="BW290" i="1"/>
  <c r="AK218" i="1"/>
  <c r="AK232" i="1"/>
  <c r="AA233" i="1"/>
  <c r="BJ234" i="1"/>
  <c r="BT240" i="1"/>
  <c r="V244" i="1"/>
  <c r="AP246" i="1"/>
  <c r="AZ266" i="1"/>
  <c r="AK269" i="1"/>
  <c r="V272" i="1"/>
  <c r="AA275" i="1"/>
  <c r="BC283" i="1"/>
  <c r="AD286" i="1"/>
  <c r="O288" i="1"/>
  <c r="T289" i="1"/>
  <c r="BO289" i="1"/>
  <c r="BM290" i="1"/>
  <c r="V268" i="1"/>
  <c r="L269" i="1"/>
  <c r="BJ270" i="1"/>
  <c r="Y273" i="1"/>
  <c r="BH273" i="1"/>
  <c r="BT274" i="1"/>
  <c r="V277" i="1"/>
  <c r="AK284" i="1"/>
  <c r="AP285" i="1"/>
  <c r="BH289" i="1"/>
  <c r="AI290" i="1"/>
  <c r="AP290" i="1"/>
  <c r="AX290" i="1"/>
  <c r="Y292" i="1"/>
  <c r="AF292" i="1"/>
  <c r="AX292" i="1"/>
  <c r="AZ298" i="1"/>
  <c r="Q244" i="1"/>
  <c r="V252" i="1"/>
  <c r="BJ258" i="1"/>
  <c r="BR273" i="1"/>
  <c r="T275" i="1"/>
  <c r="BC275" i="1"/>
  <c r="BT277" i="1"/>
  <c r="V279" i="1"/>
  <c r="BO281" i="1"/>
  <c r="AD283" i="1"/>
  <c r="BR291" i="1"/>
  <c r="BW291" i="1"/>
  <c r="L292" i="1"/>
  <c r="T292" i="1"/>
  <c r="BW298" i="1"/>
  <c r="AP273" i="1"/>
  <c r="BE285" i="1"/>
  <c r="Y286" i="1"/>
  <c r="V288" i="1"/>
  <c r="O289" i="1"/>
  <c r="AI289" i="1"/>
  <c r="BC290" i="1"/>
  <c r="AX291" i="1"/>
  <c r="O292" i="1"/>
  <c r="AS292" i="1"/>
  <c r="BM298" i="1"/>
  <c r="BW289" i="1"/>
  <c r="AF291" i="1"/>
  <c r="AN291" i="1"/>
  <c r="AS291" i="1"/>
  <c r="AF298" i="1"/>
  <c r="AX12" i="24"/>
  <c r="BR12" i="24"/>
  <c r="AN18" i="24"/>
  <c r="AD33" i="24"/>
  <c r="T34" i="24"/>
  <c r="T36" i="24"/>
  <c r="Y20" i="24"/>
  <c r="AN20" i="24"/>
  <c r="BM35" i="24"/>
  <c r="O12" i="24"/>
  <c r="AX18" i="24"/>
  <c r="BW20" i="24"/>
  <c r="Y33" i="24"/>
  <c r="BM33" i="24"/>
  <c r="AI36" i="24"/>
  <c r="O18" i="24"/>
  <c r="BR18" i="24"/>
  <c r="AI33" i="24"/>
  <c r="AX35" i="24"/>
  <c r="BR36" i="24"/>
  <c r="AS12" i="24"/>
  <c r="O33" i="24"/>
  <c r="AI34" i="24"/>
  <c r="BH36" i="24"/>
  <c r="AN35" i="24"/>
  <c r="O36" i="24"/>
  <c r="J107" i="1"/>
  <c r="J259" i="1"/>
  <c r="J10" i="24"/>
  <c r="J298" i="1"/>
  <c r="J86" i="1"/>
  <c r="J177" i="1"/>
  <c r="J216" i="1"/>
  <c r="J25" i="1"/>
  <c r="BW8" i="1"/>
  <c r="AA10" i="1"/>
  <c r="AA33" i="1"/>
  <c r="AU129" i="1"/>
  <c r="AA8" i="1"/>
  <c r="BE10" i="1"/>
  <c r="AD12" i="1"/>
  <c r="AN12" i="1"/>
  <c r="AU12" i="1"/>
  <c r="AF13" i="1"/>
  <c r="T14" i="1"/>
  <c r="AD14" i="1"/>
  <c r="AK14" i="1"/>
  <c r="Q16" i="1"/>
  <c r="AP18" i="1"/>
  <c r="AU18" i="1"/>
  <c r="V19" i="1"/>
  <c r="BO34" i="1"/>
  <c r="Q35" i="1"/>
  <c r="AA35" i="1"/>
  <c r="AK35" i="1"/>
  <c r="AU35" i="1"/>
  <c r="BE35" i="1"/>
  <c r="V21" i="1"/>
  <c r="BJ21" i="1"/>
  <c r="BJ22" i="1"/>
  <c r="AA23" i="1"/>
  <c r="AK23" i="1"/>
  <c r="AA24" i="1"/>
  <c r="Q25" i="1"/>
  <c r="AU25" i="1"/>
  <c r="AU26" i="1"/>
  <c r="BE26" i="1"/>
  <c r="AP32" i="1"/>
  <c r="AU32" i="1"/>
  <c r="BE39" i="1"/>
  <c r="Q58" i="1"/>
  <c r="AU62" i="1"/>
  <c r="BT85" i="1"/>
  <c r="AD99" i="1"/>
  <c r="AZ111" i="1"/>
  <c r="BE111" i="1"/>
  <c r="AK126" i="1"/>
  <c r="AP126" i="1"/>
  <c r="L132" i="1"/>
  <c r="Q132" i="1"/>
  <c r="AF144" i="1"/>
  <c r="BE41" i="1"/>
  <c r="BJ74" i="1"/>
  <c r="T103" i="1"/>
  <c r="AA103" i="1"/>
  <c r="T109" i="1"/>
  <c r="AP109" i="1"/>
  <c r="AZ129" i="1"/>
  <c r="Q140" i="1"/>
  <c r="AF154" i="1"/>
  <c r="Q190" i="1"/>
  <c r="BJ8" i="1"/>
  <c r="AU10" i="1"/>
  <c r="Q11" i="1"/>
  <c r="BE11" i="1"/>
  <c r="AS12" i="1"/>
  <c r="AZ12" i="1"/>
  <c r="BH12" i="1"/>
  <c r="AI14" i="1"/>
  <c r="BR14" i="1"/>
  <c r="AK16" i="1"/>
  <c r="Q21" i="1"/>
  <c r="BE21" i="1"/>
  <c r="AP22" i="1"/>
  <c r="AZ23" i="1"/>
  <c r="BO23" i="1"/>
  <c r="BT26" i="1"/>
  <c r="AA62" i="1"/>
  <c r="AK64" i="1"/>
  <c r="V74" i="1"/>
  <c r="AF85" i="1"/>
  <c r="AK85" i="1"/>
  <c r="L111" i="1"/>
  <c r="Q111" i="1"/>
  <c r="AK121" i="1"/>
  <c r="AP121" i="1"/>
  <c r="AF168" i="1"/>
  <c r="AP168" i="1"/>
  <c r="AF170" i="1"/>
  <c r="AP170" i="1"/>
  <c r="BW176" i="1"/>
  <c r="BE213" i="1"/>
  <c r="L217" i="1"/>
  <c r="AN8" i="1"/>
  <c r="BH18" i="1"/>
  <c r="AK21" i="1"/>
  <c r="AF33" i="1"/>
  <c r="BR99" i="1"/>
  <c r="Q101" i="1"/>
  <c r="AP122" i="1"/>
  <c r="BR130" i="1"/>
  <c r="AK154" i="1"/>
  <c r="V190" i="1"/>
  <c r="BO8" i="1"/>
  <c r="AK11" i="1"/>
  <c r="AP14" i="1"/>
  <c r="AX14" i="1"/>
  <c r="BW14" i="1"/>
  <c r="V18" i="1"/>
  <c r="Y8" i="1"/>
  <c r="AP8" i="1"/>
  <c r="AA12" i="1"/>
  <c r="AF12" i="1"/>
  <c r="BT12" i="1"/>
  <c r="AU13" i="1"/>
  <c r="Q14" i="1"/>
  <c r="V14" i="1"/>
  <c r="BJ14" i="1"/>
  <c r="BE16" i="1"/>
  <c r="O18" i="1"/>
  <c r="T18" i="1"/>
  <c r="AS18" i="1"/>
  <c r="BC18" i="1"/>
  <c r="BJ18" i="1"/>
  <c r="AP19" i="1"/>
  <c r="AP21" i="1"/>
  <c r="V22" i="1"/>
  <c r="AU23" i="1"/>
  <c r="L26" i="1"/>
  <c r="BO26" i="1"/>
  <c r="BT30" i="1"/>
  <c r="BJ31" i="1"/>
  <c r="BT95" i="1"/>
  <c r="BH103" i="1"/>
  <c r="BO103" i="1"/>
  <c r="BW109" i="1"/>
  <c r="AF146" i="1"/>
  <c r="AK146" i="1"/>
  <c r="BT154" i="1"/>
  <c r="BT158" i="1"/>
  <c r="V159" i="1"/>
  <c r="AA159" i="1"/>
  <c r="BT192" i="1"/>
  <c r="O196" i="1"/>
  <c r="V196" i="1"/>
  <c r="AA196" i="1"/>
  <c r="BJ24" i="1"/>
  <c r="AP31" i="1"/>
  <c r="BO33" i="1"/>
  <c r="AA38" i="1"/>
  <c r="BT39" i="1"/>
  <c r="AP40" i="1"/>
  <c r="BT41" i="1"/>
  <c r="BO43" i="1"/>
  <c r="BT64" i="1"/>
  <c r="AP74" i="1"/>
  <c r="AS85" i="1"/>
  <c r="AP87" i="1"/>
  <c r="V89" i="1"/>
  <c r="AN97" i="1"/>
  <c r="Q98" i="1"/>
  <c r="AX98" i="1"/>
  <c r="BE98" i="1"/>
  <c r="AI107" i="1"/>
  <c r="BW107" i="1"/>
  <c r="Q112" i="1"/>
  <c r="BE112" i="1"/>
  <c r="BT111" i="1"/>
  <c r="AX116" i="1"/>
  <c r="AA117" i="1"/>
  <c r="BT122" i="1"/>
  <c r="Q126" i="1"/>
  <c r="AA131" i="1"/>
  <c r="AZ144" i="1"/>
  <c r="AA150" i="1"/>
  <c r="BO150" i="1"/>
  <c r="AP152" i="1"/>
  <c r="AA167" i="1"/>
  <c r="AD202" i="1"/>
  <c r="BJ235" i="1"/>
  <c r="Q237" i="1"/>
  <c r="V256" i="1"/>
  <c r="BC273" i="1"/>
  <c r="BC289" i="1"/>
  <c r="AU38" i="1"/>
  <c r="V40" i="1"/>
  <c r="V58" i="1"/>
  <c r="L76" i="1"/>
  <c r="AZ76" i="1"/>
  <c r="BT76" i="1"/>
  <c r="AP88" i="1"/>
  <c r="AI97" i="1"/>
  <c r="AP97" i="1"/>
  <c r="BW97" i="1"/>
  <c r="Y103" i="1"/>
  <c r="BM103" i="1"/>
  <c r="AD107" i="1"/>
  <c r="AK107" i="1"/>
  <c r="BR107" i="1"/>
  <c r="BE108" i="1"/>
  <c r="Y109" i="1"/>
  <c r="AN109" i="1"/>
  <c r="BC113" i="1"/>
  <c r="AS116" i="1"/>
  <c r="AF120" i="1"/>
  <c r="L125" i="1"/>
  <c r="AZ125" i="1"/>
  <c r="L130" i="1"/>
  <c r="AZ130" i="1"/>
  <c r="AK140" i="1"/>
  <c r="AZ146" i="1"/>
  <c r="L149" i="1"/>
  <c r="AZ149" i="1"/>
  <c r="AA151" i="1"/>
  <c r="BO151" i="1"/>
  <c r="AA169" i="1"/>
  <c r="AK174" i="1"/>
  <c r="L179" i="1"/>
  <c r="Q179" i="1"/>
  <c r="BT182" i="1"/>
  <c r="BE190" i="1"/>
  <c r="BJ190" i="1"/>
  <c r="AD194" i="1"/>
  <c r="AS195" i="1"/>
  <c r="BC196" i="1"/>
  <c r="BJ196" i="1"/>
  <c r="AK204" i="1"/>
  <c r="AP242" i="1"/>
  <c r="AU242" i="1"/>
  <c r="V271" i="1"/>
  <c r="AX289" i="1"/>
  <c r="BJ250" i="1"/>
  <c r="AS285" i="1"/>
  <c r="L286" i="1"/>
  <c r="BT286" i="1"/>
  <c r="T288" i="1"/>
  <c r="V8" i="1"/>
  <c r="BO12" i="1"/>
  <c r="AA13" i="1"/>
  <c r="BE14" i="1"/>
  <c r="BT16" i="1"/>
  <c r="AP24" i="1"/>
  <c r="AA26" i="1"/>
  <c r="V31" i="1"/>
  <c r="V32" i="1"/>
  <c r="AU33" i="1"/>
  <c r="BJ40" i="1"/>
  <c r="AU43" i="1"/>
  <c r="L61" i="1"/>
  <c r="AF61" i="1"/>
  <c r="AZ61" i="1"/>
  <c r="AP75" i="1"/>
  <c r="AX85" i="1"/>
  <c r="BJ86" i="1"/>
  <c r="AP89" i="1"/>
  <c r="O98" i="1"/>
  <c r="BC98" i="1"/>
  <c r="Y99" i="1"/>
  <c r="AF99" i="1"/>
  <c r="BM99" i="1"/>
  <c r="BT99" i="1"/>
  <c r="AA102" i="1"/>
  <c r="BO102" i="1"/>
  <c r="AK108" i="1"/>
  <c r="AF116" i="1"/>
  <c r="BT116" i="1"/>
  <c r="AU117" i="1"/>
  <c r="Q123" i="1"/>
  <c r="AK123" i="1"/>
  <c r="BE123" i="1"/>
  <c r="AA129" i="1"/>
  <c r="AU131" i="1"/>
  <c r="BE140" i="1"/>
  <c r="AU141" i="1"/>
  <c r="Q147" i="1"/>
  <c r="Q153" i="1"/>
  <c r="BE153" i="1"/>
  <c r="AP159" i="1"/>
  <c r="AU184" i="1"/>
  <c r="BM194" i="1"/>
  <c r="BT194" i="1"/>
  <c r="BC198" i="1"/>
  <c r="BJ198" i="1"/>
  <c r="AK237" i="1"/>
  <c r="BE248" i="1"/>
  <c r="BT257" i="1"/>
  <c r="BJ261" i="1"/>
  <c r="BT262" i="1"/>
  <c r="V284" i="1"/>
  <c r="BH291" i="1"/>
  <c r="BJ162" i="1"/>
  <c r="BJ163" i="1"/>
  <c r="BE164" i="1"/>
  <c r="BT166" i="1"/>
  <c r="AP171" i="1"/>
  <c r="AA172" i="1"/>
  <c r="AF182" i="1"/>
  <c r="AF194" i="1"/>
  <c r="V198" i="1"/>
  <c r="AF202" i="1"/>
  <c r="BT202" i="1"/>
  <c r="BJ215" i="1"/>
  <c r="AA235" i="1"/>
  <c r="V250" i="1"/>
  <c r="AU272" i="1"/>
  <c r="AK275" i="1"/>
  <c r="Y285" i="1"/>
  <c r="BO288" i="1"/>
  <c r="AK164" i="1"/>
  <c r="AA165" i="1"/>
  <c r="AF166" i="1"/>
  <c r="BE168" i="1"/>
  <c r="V169" i="1"/>
  <c r="BE170" i="1"/>
  <c r="BH176" i="1"/>
  <c r="BO173" i="1"/>
  <c r="BJ175" i="1"/>
  <c r="AU183" i="1"/>
  <c r="Y194" i="1"/>
  <c r="AU195" i="1"/>
  <c r="BH197" i="1"/>
  <c r="O198" i="1"/>
  <c r="AZ213" i="1"/>
  <c r="AP234" i="1"/>
  <c r="V235" i="1"/>
  <c r="BJ255" i="1"/>
  <c r="BJ269" i="1"/>
  <c r="AA272" i="1"/>
  <c r="AX273" i="1"/>
  <c r="AX275" i="1"/>
  <c r="AP276" i="1"/>
  <c r="O284" i="1"/>
  <c r="AU288" i="1"/>
  <c r="BJ288" i="1"/>
  <c r="AF289" i="1"/>
  <c r="BC291" i="1"/>
  <c r="BE58" i="1"/>
  <c r="Q60" i="1"/>
  <c r="AK60" i="1"/>
  <c r="Q73" i="1"/>
  <c r="AK73" i="1"/>
  <c r="BE73" i="1"/>
  <c r="V75" i="1"/>
  <c r="BJ75" i="1"/>
  <c r="AF76" i="1"/>
  <c r="BT77" i="1"/>
  <c r="Y85" i="1"/>
  <c r="BM85" i="1"/>
  <c r="L86" i="1"/>
  <c r="Q95" i="1"/>
  <c r="AK95" i="1"/>
  <c r="BE96" i="1"/>
  <c r="V97" i="1"/>
  <c r="BJ97" i="1"/>
  <c r="AK98" i="1"/>
  <c r="L99" i="1"/>
  <c r="AZ99" i="1"/>
  <c r="BJ100" i="1"/>
  <c r="BO101" i="1"/>
  <c r="AU102" i="1"/>
  <c r="AU103" i="1"/>
  <c r="AA104" i="1"/>
  <c r="AU104" i="1"/>
  <c r="BT105" i="1"/>
  <c r="Q107" i="1"/>
  <c r="BE107" i="1"/>
  <c r="BJ109" i="1"/>
  <c r="V110" i="1"/>
  <c r="AP110" i="1"/>
  <c r="Y116" i="1"/>
  <c r="BM116" i="1"/>
  <c r="Q118" i="1"/>
  <c r="AK118" i="1"/>
  <c r="BE118" i="1"/>
  <c r="AA124" i="1"/>
  <c r="AU124" i="1"/>
  <c r="Q142" i="1"/>
  <c r="AK142" i="1"/>
  <c r="BE142" i="1"/>
  <c r="AA143" i="1"/>
  <c r="AU143" i="1"/>
  <c r="BT144" i="1"/>
  <c r="V145" i="1"/>
  <c r="AZ158" i="1"/>
  <c r="AA160" i="1"/>
  <c r="AU160" i="1"/>
  <c r="AU167" i="1"/>
  <c r="AZ168" i="1"/>
  <c r="AU169" i="1"/>
  <c r="AZ170" i="1"/>
  <c r="AA173" i="1"/>
  <c r="V175" i="1"/>
  <c r="BJ181" i="1"/>
  <c r="Q187" i="1"/>
  <c r="AK187" i="1"/>
  <c r="BE187" i="1"/>
  <c r="AK190" i="1"/>
  <c r="T197" i="1"/>
  <c r="BC197" i="1"/>
  <c r="BJ197" i="1"/>
  <c r="AD213" i="1"/>
  <c r="Q218" i="1"/>
  <c r="BJ239" i="1"/>
  <c r="AP253" i="1"/>
  <c r="AP256" i="1"/>
  <c r="BJ257" i="1"/>
  <c r="AA269" i="1"/>
  <c r="BT269" i="1"/>
  <c r="BT271" i="1"/>
  <c r="AA274" i="1"/>
  <c r="AU274" i="1"/>
  <c r="AN275" i="1"/>
  <c r="BJ275" i="1"/>
  <c r="AA282" i="1"/>
  <c r="BM283" i="1"/>
  <c r="AK58" i="1"/>
  <c r="AA65" i="1"/>
  <c r="AU65" i="1"/>
  <c r="AK77" i="1"/>
  <c r="L85" i="1"/>
  <c r="AZ85" i="1"/>
  <c r="AA88" i="1"/>
  <c r="BT88" i="1"/>
  <c r="BJ89" i="1"/>
  <c r="Q90" i="1"/>
  <c r="AK90" i="1"/>
  <c r="AP96" i="1"/>
  <c r="O97" i="1"/>
  <c r="BC97" i="1"/>
  <c r="AD98" i="1"/>
  <c r="BR98" i="1"/>
  <c r="AS99" i="1"/>
  <c r="AN103" i="1"/>
  <c r="AX107" i="1"/>
  <c r="AA109" i="1"/>
  <c r="BC109" i="1"/>
  <c r="AK112" i="1"/>
  <c r="AF111" i="1"/>
  <c r="L116" i="1"/>
  <c r="AZ116" i="1"/>
  <c r="L120" i="1"/>
  <c r="AZ120" i="1"/>
  <c r="BT120" i="1"/>
  <c r="Q121" i="1"/>
  <c r="BE121" i="1"/>
  <c r="AF125" i="1"/>
  <c r="BE126" i="1"/>
  <c r="AF130" i="1"/>
  <c r="BT130" i="1"/>
  <c r="AZ132" i="1"/>
  <c r="BT132" i="1"/>
  <c r="AA141" i="1"/>
  <c r="BT146" i="1"/>
  <c r="AK147" i="1"/>
  <c r="BE147" i="1"/>
  <c r="V148" i="1"/>
  <c r="AF149" i="1"/>
  <c r="BT149" i="1"/>
  <c r="AU150" i="1"/>
  <c r="AU151" i="1"/>
  <c r="V152" i="1"/>
  <c r="BJ152" i="1"/>
  <c r="AK153" i="1"/>
  <c r="L154" i="1"/>
  <c r="AZ154" i="1"/>
  <c r="BO161" i="1"/>
  <c r="V162" i="1"/>
  <c r="AP162" i="1"/>
  <c r="V163" i="1"/>
  <c r="AP163" i="1"/>
  <c r="Q164" i="1"/>
  <c r="AU165" i="1"/>
  <c r="BT168" i="1"/>
  <c r="BT170" i="1"/>
  <c r="AZ179" i="1"/>
  <c r="AK180" i="1"/>
  <c r="V181" i="1"/>
  <c r="BR194" i="1"/>
  <c r="BH196" i="1"/>
  <c r="O197" i="1"/>
  <c r="V197" i="1"/>
  <c r="BH198" i="1"/>
  <c r="V204" i="1"/>
  <c r="BO217" i="1"/>
  <c r="V239" i="1"/>
  <c r="BT248" i="1"/>
  <c r="BT255" i="1"/>
  <c r="Q268" i="1"/>
  <c r="BM273" i="1"/>
  <c r="V276" i="1"/>
  <c r="AA280" i="1"/>
  <c r="BT281" i="1"/>
  <c r="L168" i="1"/>
  <c r="L170" i="1"/>
  <c r="AA176" i="1"/>
  <c r="Q174" i="1"/>
  <c r="BE174" i="1"/>
  <c r="AP175" i="1"/>
  <c r="L182" i="1"/>
  <c r="AZ182" i="1"/>
  <c r="AA183" i="1"/>
  <c r="BO183" i="1"/>
  <c r="AA184" i="1"/>
  <c r="BO184" i="1"/>
  <c r="BT185" i="1"/>
  <c r="L194" i="1"/>
  <c r="AZ194" i="1"/>
  <c r="AA195" i="1"/>
  <c r="BO195" i="1"/>
  <c r="AP196" i="1"/>
  <c r="AP197" i="1"/>
  <c r="AP198" i="1"/>
  <c r="L201" i="1"/>
  <c r="AF201" i="1"/>
  <c r="AZ201" i="1"/>
  <c r="L202" i="1"/>
  <c r="AZ202" i="1"/>
  <c r="AX213" i="1"/>
  <c r="BC213" i="1"/>
  <c r="BM213" i="1"/>
  <c r="AA215" i="1"/>
  <c r="AU220" i="1"/>
  <c r="AF232" i="1"/>
  <c r="V234" i="1"/>
  <c r="AP235" i="1"/>
  <c r="AP239" i="1"/>
  <c r="AA243" i="1"/>
  <c r="AP250" i="1"/>
  <c r="AU261" i="1"/>
  <c r="BJ267" i="1"/>
  <c r="AP271" i="1"/>
  <c r="BW273" i="1"/>
  <c r="AI275" i="1"/>
  <c r="BT276" i="1"/>
  <c r="BJ282" i="1"/>
  <c r="AS283" i="1"/>
  <c r="AP284" i="1"/>
  <c r="BE284" i="1"/>
  <c r="BJ284" i="1"/>
  <c r="AZ286" i="1"/>
  <c r="AN290" i="1"/>
  <c r="V65" i="1"/>
  <c r="AP65" i="1"/>
  <c r="BT73" i="1"/>
  <c r="Q74" i="1"/>
  <c r="AK74" i="1"/>
  <c r="BE74" i="1"/>
  <c r="Q75" i="1"/>
  <c r="AK75" i="1"/>
  <c r="BE75" i="1"/>
  <c r="AA76" i="1"/>
  <c r="AU76" i="1"/>
  <c r="AA85" i="1"/>
  <c r="AU85" i="1"/>
  <c r="BO85" i="1"/>
  <c r="AP86" i="1"/>
  <c r="V87" i="1"/>
  <c r="AK87" i="1"/>
  <c r="AZ87" i="1"/>
  <c r="BT87" i="1"/>
  <c r="V88" i="1"/>
  <c r="AK88" i="1"/>
  <c r="Q89" i="1"/>
  <c r="AK89" i="1"/>
  <c r="L90" i="1"/>
  <c r="AF90" i="1"/>
  <c r="AZ90" i="1"/>
  <c r="AA93" i="1"/>
  <c r="BJ93" i="1"/>
  <c r="AA94" i="1"/>
  <c r="BJ94" i="1"/>
  <c r="V96" i="1"/>
  <c r="AK96" i="1"/>
  <c r="BT96" i="1"/>
  <c r="Q97" i="1"/>
  <c r="AK97" i="1"/>
  <c r="BE97" i="1"/>
  <c r="L98" i="1"/>
  <c r="AF98" i="1"/>
  <c r="AZ98" i="1"/>
  <c r="BT98" i="1"/>
  <c r="AA99" i="1"/>
  <c r="AU99" i="1"/>
  <c r="BO99" i="1"/>
  <c r="AP100" i="1"/>
  <c r="BJ101" i="1"/>
  <c r="V102" i="1"/>
  <c r="AP102" i="1"/>
  <c r="BJ102" i="1"/>
  <c r="V103" i="1"/>
  <c r="AP103" i="1"/>
  <c r="BJ103" i="1"/>
  <c r="V104" i="1"/>
  <c r="AP104" i="1"/>
  <c r="BJ104" i="1"/>
  <c r="AA105" i="1"/>
  <c r="AU105" i="1"/>
  <c r="L107" i="1"/>
  <c r="AF107" i="1"/>
  <c r="AZ107" i="1"/>
  <c r="BT107" i="1"/>
  <c r="V109" i="1"/>
  <c r="AK109" i="1"/>
  <c r="BE109" i="1"/>
  <c r="AK110" i="1"/>
  <c r="BE110" i="1"/>
  <c r="L112" i="1"/>
  <c r="AF112" i="1"/>
  <c r="AZ112" i="1"/>
  <c r="BT112" i="1"/>
  <c r="AA111" i="1"/>
  <c r="AU111" i="1"/>
  <c r="AP113" i="1"/>
  <c r="BT113" i="1"/>
  <c r="AA116" i="1"/>
  <c r="AU116" i="1"/>
  <c r="BO116" i="1"/>
  <c r="V117" i="1"/>
  <c r="AP117" i="1"/>
  <c r="BJ117" i="1"/>
  <c r="BT118" i="1"/>
  <c r="AA120" i="1"/>
  <c r="AU120" i="1"/>
  <c r="L121" i="1"/>
  <c r="AF121" i="1"/>
  <c r="AZ121" i="1"/>
  <c r="BT121" i="1"/>
  <c r="V122" i="1"/>
  <c r="AZ122" i="1"/>
  <c r="V124" i="1"/>
  <c r="AP124" i="1"/>
  <c r="BJ124" i="1"/>
  <c r="AA125" i="1"/>
  <c r="AU125" i="1"/>
  <c r="BO125" i="1"/>
  <c r="L126" i="1"/>
  <c r="AZ126" i="1"/>
  <c r="BT126" i="1"/>
  <c r="V129" i="1"/>
  <c r="AP129" i="1"/>
  <c r="BJ129" i="1"/>
  <c r="AA130" i="1"/>
  <c r="AU130" i="1"/>
  <c r="BO130" i="1"/>
  <c r="V131" i="1"/>
  <c r="AP131" i="1"/>
  <c r="BJ131" i="1"/>
  <c r="AA132" i="1"/>
  <c r="AU132" i="1"/>
  <c r="AF140" i="1"/>
  <c r="BT140" i="1"/>
  <c r="AP141" i="1"/>
  <c r="BJ141" i="1"/>
  <c r="AF142" i="1"/>
  <c r="BT142" i="1"/>
  <c r="V143" i="1"/>
  <c r="AA144" i="1"/>
  <c r="AU144" i="1"/>
  <c r="Q145" i="1"/>
  <c r="AK145" i="1"/>
  <c r="BE145" i="1"/>
  <c r="AA146" i="1"/>
  <c r="AU146" i="1"/>
  <c r="AF147" i="1"/>
  <c r="AZ147" i="1"/>
  <c r="BT147" i="1"/>
  <c r="Q148" i="1"/>
  <c r="AK148" i="1"/>
  <c r="BE148" i="1"/>
  <c r="AA149" i="1"/>
  <c r="AU149" i="1"/>
  <c r="BO149" i="1"/>
  <c r="V150" i="1"/>
  <c r="AP150" i="1"/>
  <c r="BJ150" i="1"/>
  <c r="V151" i="1"/>
  <c r="AP151" i="1"/>
  <c r="BJ151" i="1"/>
  <c r="Q152" i="1"/>
  <c r="AK152" i="1"/>
  <c r="BE152" i="1"/>
  <c r="L153" i="1"/>
  <c r="AF153" i="1"/>
  <c r="AZ153" i="1"/>
  <c r="BT153" i="1"/>
  <c r="AA154" i="1"/>
  <c r="AU154" i="1"/>
  <c r="BO154" i="1"/>
  <c r="AA158" i="1"/>
  <c r="AU158" i="1"/>
  <c r="Q159" i="1"/>
  <c r="AK159" i="1"/>
  <c r="BE159" i="1"/>
  <c r="V160" i="1"/>
  <c r="AP160" i="1"/>
  <c r="V161" i="1"/>
  <c r="AP161" i="1"/>
  <c r="BJ161" i="1"/>
  <c r="Q162" i="1"/>
  <c r="AK162" i="1"/>
  <c r="Q163" i="1"/>
  <c r="AK163" i="1"/>
  <c r="AF164" i="1"/>
  <c r="BT164" i="1"/>
  <c r="V165" i="1"/>
  <c r="AP165" i="1"/>
  <c r="BJ165" i="1"/>
  <c r="AA166" i="1"/>
  <c r="AU166" i="1"/>
  <c r="V167" i="1"/>
  <c r="AP167" i="1"/>
  <c r="AK168" i="1"/>
  <c r="AP169" i="1"/>
  <c r="AK170" i="1"/>
  <c r="V171" i="1"/>
  <c r="AU172" i="1"/>
  <c r="AP176" i="1"/>
  <c r="BJ176" i="1"/>
  <c r="BT178" i="1"/>
  <c r="AU173" i="1"/>
  <c r="AF179" i="1"/>
  <c r="BT179" i="1"/>
  <c r="Q180" i="1"/>
  <c r="BE180" i="1"/>
  <c r="AP181" i="1"/>
  <c r="BT189" i="1"/>
  <c r="V191" i="1"/>
  <c r="AP191" i="1"/>
  <c r="BJ191" i="1"/>
  <c r="AS194" i="1"/>
  <c r="BH195" i="1"/>
  <c r="BW196" i="1"/>
  <c r="AI197" i="1"/>
  <c r="BW197" i="1"/>
  <c r="BW198" i="1"/>
  <c r="L200" i="1"/>
  <c r="AF200" i="1"/>
  <c r="AZ200" i="1"/>
  <c r="AF213" i="1"/>
  <c r="BW213" i="1"/>
  <c r="V242" i="1"/>
  <c r="BJ242" i="1"/>
  <c r="V253" i="1"/>
  <c r="BJ253" i="1"/>
  <c r="BJ256" i="1"/>
  <c r="AU260" i="1"/>
  <c r="BJ266" i="1"/>
  <c r="AP270" i="1"/>
  <c r="AA271" i="1"/>
  <c r="AF273" i="1"/>
  <c r="AK282" i="1"/>
  <c r="BO282" i="1"/>
  <c r="AI283" i="1"/>
  <c r="AA285" i="1"/>
  <c r="AS286" i="1"/>
  <c r="AA288" i="1"/>
  <c r="BJ292" i="1"/>
  <c r="BO292" i="1"/>
  <c r="AN298" i="1"/>
  <c r="L213" i="1"/>
  <c r="AP214" i="1"/>
  <c r="BO216" i="1"/>
  <c r="AP230" i="1"/>
  <c r="BE233" i="1"/>
  <c r="BT236" i="1"/>
  <c r="BE238" i="1"/>
  <c r="AA240" i="1"/>
  <c r="AU240" i="1"/>
  <c r="Q249" i="1"/>
  <c r="AK249" i="1"/>
  <c r="BE249" i="1"/>
  <c r="AA251" i="1"/>
  <c r="AU251" i="1"/>
  <c r="AA260" i="1"/>
  <c r="AA261" i="1"/>
  <c r="AP261" i="1"/>
  <c r="Q262" i="1"/>
  <c r="AK262" i="1"/>
  <c r="BE262" i="1"/>
  <c r="BO268" i="1"/>
  <c r="AD273" i="1"/>
  <c r="BE273" i="1"/>
  <c r="Q275" i="1"/>
  <c r="BH275" i="1"/>
  <c r="AP278" i="1"/>
  <c r="AA281" i="1"/>
  <c r="BJ281" i="1"/>
  <c r="BE282" i="1"/>
  <c r="L283" i="1"/>
  <c r="BE283" i="1"/>
  <c r="AZ284" i="1"/>
  <c r="BE288" i="1"/>
  <c r="L289" i="1"/>
  <c r="Q289" i="1"/>
  <c r="V289" i="1"/>
  <c r="Y290" i="1"/>
  <c r="BH290" i="1"/>
  <c r="V291" i="1"/>
  <c r="AI292" i="1"/>
  <c r="BT298" i="1"/>
  <c r="AD20" i="24"/>
  <c r="BC20" i="24"/>
  <c r="Q171" i="1"/>
  <c r="AK171" i="1"/>
  <c r="BE171" i="1"/>
  <c r="V172" i="1"/>
  <c r="AP172" i="1"/>
  <c r="V176" i="1"/>
  <c r="AK176" i="1"/>
  <c r="BE176" i="1"/>
  <c r="AA177" i="1"/>
  <c r="AP177" i="1"/>
  <c r="BJ177" i="1"/>
  <c r="V173" i="1"/>
  <c r="AP173" i="1"/>
  <c r="BJ173" i="1"/>
  <c r="L174" i="1"/>
  <c r="AF174" i="1"/>
  <c r="AZ174" i="1"/>
  <c r="BT174" i="1"/>
  <c r="Q175" i="1"/>
  <c r="AK175" i="1"/>
  <c r="BE175" i="1"/>
  <c r="AA179" i="1"/>
  <c r="AU179" i="1"/>
  <c r="BO179" i="1"/>
  <c r="L180" i="1"/>
  <c r="AF180" i="1"/>
  <c r="AZ180" i="1"/>
  <c r="BT180" i="1"/>
  <c r="Q181" i="1"/>
  <c r="AK181" i="1"/>
  <c r="BE181" i="1"/>
  <c r="AA182" i="1"/>
  <c r="AU182" i="1"/>
  <c r="BO182" i="1"/>
  <c r="V183" i="1"/>
  <c r="AP183" i="1"/>
  <c r="BJ183" i="1"/>
  <c r="V184" i="1"/>
  <c r="AP184" i="1"/>
  <c r="BJ184" i="1"/>
  <c r="AA185" i="1"/>
  <c r="AU185" i="1"/>
  <c r="BT187" i="1"/>
  <c r="AA189" i="1"/>
  <c r="AU189" i="1"/>
  <c r="BT190" i="1"/>
  <c r="Q191" i="1"/>
  <c r="AK191" i="1"/>
  <c r="BE191" i="1"/>
  <c r="AA192" i="1"/>
  <c r="AU192" i="1"/>
  <c r="AA194" i="1"/>
  <c r="AU194" i="1"/>
  <c r="BO194" i="1"/>
  <c r="V195" i="1"/>
  <c r="AP195" i="1"/>
  <c r="BJ195" i="1"/>
  <c r="Q196" i="1"/>
  <c r="AK196" i="1"/>
  <c r="BE196" i="1"/>
  <c r="Q197" i="1"/>
  <c r="AK197" i="1"/>
  <c r="BE197" i="1"/>
  <c r="Q198" i="1"/>
  <c r="AK198" i="1"/>
  <c r="BE198" i="1"/>
  <c r="AA199" i="1"/>
  <c r="BJ199" i="1"/>
  <c r="BO200" i="1"/>
  <c r="BO201" i="1"/>
  <c r="Q204" i="1"/>
  <c r="AZ204" i="1"/>
  <c r="AA202" i="1"/>
  <c r="AU202" i="1"/>
  <c r="AX202" i="1" s="1"/>
  <c r="BO202" i="1"/>
  <c r="AK213" i="1"/>
  <c r="AS213" i="1"/>
  <c r="BT213" i="1"/>
  <c r="AZ218" i="1"/>
  <c r="AA220" i="1"/>
  <c r="BO220" i="1"/>
  <c r="BT230" i="1"/>
  <c r="L232" i="1"/>
  <c r="AZ232" i="1"/>
  <c r="BT232" i="1"/>
  <c r="V233" i="1"/>
  <c r="AP233" i="1"/>
  <c r="BE234" i="1"/>
  <c r="BT237" i="1"/>
  <c r="V238" i="1"/>
  <c r="AP238" i="1"/>
  <c r="Q241" i="1"/>
  <c r="AK241" i="1"/>
  <c r="BE241" i="1"/>
  <c r="AU243" i="1"/>
  <c r="BT246" i="1"/>
  <c r="V247" i="1"/>
  <c r="AP247" i="1"/>
  <c r="BJ247" i="1"/>
  <c r="Q252" i="1"/>
  <c r="AK252" i="1"/>
  <c r="BE252" i="1"/>
  <c r="AA254" i="1"/>
  <c r="AU254" i="1"/>
  <c r="V261" i="1"/>
  <c r="L265" i="1"/>
  <c r="AF265" i="1"/>
  <c r="AZ265" i="1"/>
  <c r="V266" i="1"/>
  <c r="BO267" i="1"/>
  <c r="V270" i="1"/>
  <c r="AU271" i="1"/>
  <c r="BJ271" i="1"/>
  <c r="AZ273" i="1"/>
  <c r="O275" i="1"/>
  <c r="AP275" i="1"/>
  <c r="AK278" i="1"/>
  <c r="Q279" i="1"/>
  <c r="AK279" i="1"/>
  <c r="BE279" i="1"/>
  <c r="V281" i="1"/>
  <c r="AZ281" i="1"/>
  <c r="BH282" i="1"/>
  <c r="AZ283" i="1"/>
  <c r="AX284" i="1"/>
  <c r="BR284" i="1"/>
  <c r="BW284" i="1"/>
  <c r="AF285" i="1"/>
  <c r="BT285" i="1"/>
  <c r="BC288" i="1"/>
  <c r="BW288" i="1"/>
  <c r="BM289" i="1"/>
  <c r="AD290" i="1"/>
  <c r="Y291" i="1"/>
  <c r="AD292" i="1"/>
  <c r="BE292" i="1"/>
  <c r="T298" i="1"/>
  <c r="AX20" i="24"/>
  <c r="BH34" i="24"/>
  <c r="Q258" i="1"/>
  <c r="AK258" i="1"/>
  <c r="BE258" i="1"/>
  <c r="AK266" i="1"/>
  <c r="AP269" i="1"/>
  <c r="L273" i="1"/>
  <c r="V278" i="1"/>
  <c r="BH281" i="1"/>
  <c r="AX283" i="1"/>
  <c r="AF284" i="1"/>
  <c r="O286" i="1"/>
  <c r="V286" i="1"/>
  <c r="BJ286" i="1"/>
  <c r="AK288" i="1"/>
  <c r="AD289" i="1"/>
  <c r="BE289" i="1"/>
  <c r="AF290" i="1"/>
  <c r="O291" i="1"/>
  <c r="T291" i="1"/>
  <c r="BC292" i="1"/>
  <c r="BR292" i="1"/>
  <c r="BO298" i="1"/>
  <c r="T12" i="24"/>
  <c r="AS18" i="24"/>
  <c r="AS20" i="24"/>
  <c r="BW33" i="24"/>
  <c r="AS34" i="24"/>
  <c r="Y35" i="24"/>
  <c r="V215" i="1"/>
  <c r="AP215" i="1"/>
  <c r="BE215" i="1"/>
  <c r="V216" i="1"/>
  <c r="AP216" i="1"/>
  <c r="BJ216" i="1"/>
  <c r="V217" i="1"/>
  <c r="AP217" i="1"/>
  <c r="BJ217" i="1"/>
  <c r="BO218" i="1"/>
  <c r="V220" i="1"/>
  <c r="AP220" i="1"/>
  <c r="BJ220" i="1"/>
  <c r="AP229" i="1"/>
  <c r="V230" i="1"/>
  <c r="AK230" i="1"/>
  <c r="AA231" i="1"/>
  <c r="BJ231" i="1"/>
  <c r="AA232" i="1"/>
  <c r="AU232" i="1"/>
  <c r="Q233" i="1"/>
  <c r="AK233" i="1"/>
  <c r="BT233" i="1"/>
  <c r="Q234" i="1"/>
  <c r="AK234" i="1"/>
  <c r="BT234" i="1"/>
  <c r="Q235" i="1"/>
  <c r="AK235" i="1"/>
  <c r="BE235" i="1"/>
  <c r="AA236" i="1"/>
  <c r="AU236" i="1"/>
  <c r="Q238" i="1"/>
  <c r="AK238" i="1"/>
  <c r="BT238" i="1"/>
  <c r="Q239" i="1"/>
  <c r="AK239" i="1"/>
  <c r="BE239" i="1"/>
  <c r="V240" i="1"/>
  <c r="AP240" i="1"/>
  <c r="BJ240" i="1"/>
  <c r="BT241" i="1"/>
  <c r="Q242" i="1"/>
  <c r="AK242" i="1"/>
  <c r="BE242" i="1"/>
  <c r="V243" i="1"/>
  <c r="AP243" i="1"/>
  <c r="BJ243" i="1"/>
  <c r="AA244" i="1"/>
  <c r="BJ244" i="1"/>
  <c r="AA245" i="1"/>
  <c r="BJ245" i="1"/>
  <c r="AA246" i="1"/>
  <c r="AU246" i="1"/>
  <c r="Q247" i="1"/>
  <c r="AK247" i="1"/>
  <c r="BE247" i="1"/>
  <c r="AA248" i="1"/>
  <c r="AU248" i="1"/>
  <c r="BT249" i="1"/>
  <c r="Q250" i="1"/>
  <c r="AK250" i="1"/>
  <c r="BE250" i="1"/>
  <c r="V251" i="1"/>
  <c r="AP251" i="1"/>
  <c r="BJ251" i="1"/>
  <c r="BT252" i="1"/>
  <c r="Q253" i="1"/>
  <c r="AK253" i="1"/>
  <c r="BE253" i="1"/>
  <c r="V254" i="1"/>
  <c r="AP254" i="1"/>
  <c r="BJ254" i="1"/>
  <c r="Q255" i="1"/>
  <c r="AK255" i="1"/>
  <c r="BE255" i="1"/>
  <c r="AA256" i="1"/>
  <c r="AU256" i="1"/>
  <c r="Q257" i="1"/>
  <c r="AK257" i="1"/>
  <c r="BE257" i="1"/>
  <c r="V259" i="1"/>
  <c r="AP259" i="1"/>
  <c r="BJ259" i="1"/>
  <c r="BT260" i="1"/>
  <c r="Q265" i="1"/>
  <c r="AK265" i="1"/>
  <c r="AP267" i="1"/>
  <c r="AZ268" i="1"/>
  <c r="V269" i="1"/>
  <c r="BO269" i="1"/>
  <c r="Q270" i="1"/>
  <c r="AK270" i="1"/>
  <c r="BE270" i="1"/>
  <c r="AK273" i="1"/>
  <c r="AS273" i="1"/>
  <c r="BT273" i="1"/>
  <c r="V275" i="1"/>
  <c r="AD275" i="1"/>
  <c r="BE275" i="1"/>
  <c r="Q276" i="1"/>
  <c r="AK276" i="1"/>
  <c r="BE276" i="1"/>
  <c r="Q277" i="1"/>
  <c r="BJ277" i="1"/>
  <c r="AU280" i="1"/>
  <c r="AU281" i="1"/>
  <c r="V282" i="1"/>
  <c r="BW282" i="1"/>
  <c r="AF283" i="1"/>
  <c r="AK283" i="1"/>
  <c r="Y284" i="1"/>
  <c r="AD284" i="1"/>
  <c r="BC284" i="1"/>
  <c r="BM284" i="1"/>
  <c r="BT284" i="1"/>
  <c r="AU285" i="1"/>
  <c r="T286" i="1"/>
  <c r="AA286" i="1"/>
  <c r="AI286" i="1"/>
  <c r="BC286" i="1"/>
  <c r="BH286" i="1"/>
  <c r="AD288" i="1"/>
  <c r="AI288" i="1"/>
  <c r="BH288" i="1"/>
  <c r="BR288" i="1"/>
  <c r="Y289" i="1"/>
  <c r="AZ289" i="1"/>
  <c r="BJ289" i="1"/>
  <c r="BT289" i="1"/>
  <c r="AA290" i="1"/>
  <c r="AK290" i="1"/>
  <c r="AU290" i="1"/>
  <c r="AZ290" i="1"/>
  <c r="AU291" i="1"/>
  <c r="AZ291" i="1"/>
  <c r="BJ291" i="1"/>
  <c r="V292" i="1"/>
  <c r="AA292" i="1"/>
  <c r="AK292" i="1"/>
  <c r="BH292" i="1"/>
  <c r="L298" i="1"/>
  <c r="AU298" i="1"/>
  <c r="BR298" i="1"/>
  <c r="AI18" i="24"/>
  <c r="AI20" i="24"/>
  <c r="BM20" i="24"/>
  <c r="AD34" i="24"/>
  <c r="T35" i="24"/>
  <c r="V280" i="1"/>
  <c r="AP280" i="1"/>
  <c r="BJ280" i="1"/>
  <c r="AP281" i="1"/>
  <c r="Q282" i="1"/>
  <c r="BT283" i="1"/>
  <c r="L284" i="1"/>
  <c r="BO285" i="1"/>
  <c r="AP286" i="1"/>
  <c r="Q288" i="1"/>
  <c r="BR289" i="1"/>
  <c r="AS290" i="1"/>
  <c r="BW292" i="1"/>
  <c r="AS298" i="1"/>
  <c r="AD18" i="24"/>
  <c r="BR33" i="24"/>
  <c r="AX34" i="24"/>
  <c r="AI35" i="24"/>
  <c r="BW36" i="24"/>
  <c r="BO290" i="1"/>
  <c r="AP291" i="1"/>
  <c r="Q292" i="1"/>
  <c r="AA298" i="1"/>
  <c r="AM216" i="1" l="1"/>
  <c r="AC216" i="1"/>
  <c r="X216" i="1"/>
  <c r="BV257" i="1"/>
  <c r="BQ257" i="1"/>
  <c r="BG257" i="1"/>
  <c r="AM257" i="1"/>
  <c r="X257" i="1"/>
  <c r="N257" i="1"/>
  <c r="AC257" i="1"/>
  <c r="BV260" i="1"/>
  <c r="BG260" i="1"/>
  <c r="AM260" i="1"/>
  <c r="AC260" i="1"/>
  <c r="BQ260" i="1"/>
  <c r="X260" i="1"/>
  <c r="N260" i="1"/>
  <c r="BG163" i="1"/>
  <c r="AM163" i="1"/>
  <c r="BB163" i="1"/>
  <c r="X163" i="1"/>
  <c r="BQ259" i="1"/>
  <c r="BV259" i="1"/>
  <c r="AC259" i="1"/>
  <c r="BG259" i="1"/>
  <c r="AM259" i="1"/>
  <c r="X259" i="1"/>
  <c r="N259" i="1"/>
  <c r="BG239" i="1"/>
  <c r="AC239" i="1"/>
  <c r="BV239" i="1"/>
  <c r="AR239" i="1"/>
  <c r="N239" i="1"/>
  <c r="BV87" i="1"/>
  <c r="AC87" i="1"/>
  <c r="BG87" i="1"/>
  <c r="AM201" i="1"/>
  <c r="AC201" i="1"/>
  <c r="X201" i="1"/>
  <c r="N266" i="1"/>
  <c r="BG266" i="1"/>
  <c r="AC266" i="1"/>
  <c r="AR266" i="1"/>
  <c r="BV266" i="1"/>
  <c r="BQ258" i="1"/>
  <c r="AM258" i="1"/>
  <c r="X258" i="1"/>
  <c r="N258" i="1"/>
  <c r="BV258" i="1"/>
  <c r="BG258" i="1"/>
  <c r="AC258" i="1"/>
  <c r="AM256" i="1"/>
  <c r="AC256" i="1"/>
  <c r="BG256" i="1"/>
  <c r="BQ256" i="1"/>
  <c r="X256" i="1"/>
  <c r="N256" i="1"/>
  <c r="BV256" i="1"/>
  <c r="N10" i="24"/>
  <c r="AR10" i="24"/>
  <c r="AC10" i="24"/>
  <c r="Y83" i="1"/>
  <c r="Y81" i="1"/>
  <c r="T79" i="1"/>
  <c r="T83" i="1"/>
  <c r="BM83" i="1"/>
  <c r="AX83" i="1"/>
  <c r="AX81" i="1"/>
  <c r="BM81" i="1"/>
  <c r="T81" i="1"/>
  <c r="AX79" i="1"/>
  <c r="BM79" i="1"/>
  <c r="AN83" i="1"/>
  <c r="BR83" i="1"/>
  <c r="AI83" i="1"/>
  <c r="AI81" i="1"/>
  <c r="BR81" i="1"/>
  <c r="AN81" i="1"/>
  <c r="AN79" i="1"/>
  <c r="BR79" i="1"/>
  <c r="AI79" i="1"/>
  <c r="J59" i="1"/>
  <c r="J294" i="1"/>
  <c r="J32" i="24"/>
  <c r="J92" i="1"/>
  <c r="AN194" i="1"/>
  <c r="AS216" i="1"/>
  <c r="J47" i="1"/>
  <c r="J46" i="1"/>
  <c r="J96" i="1"/>
  <c r="J38" i="24"/>
  <c r="AI122" i="1"/>
  <c r="J231" i="1"/>
  <c r="J35" i="1"/>
  <c r="J220" i="1"/>
  <c r="J240" i="1"/>
  <c r="J238" i="1"/>
  <c r="J13" i="1"/>
  <c r="AX282" i="1"/>
  <c r="BC282" i="1"/>
  <c r="BR281" i="1"/>
  <c r="BR282" i="1"/>
  <c r="J113" i="1"/>
  <c r="J269" i="1"/>
  <c r="J213" i="1"/>
  <c r="J121" i="1"/>
  <c r="J288" i="1"/>
  <c r="J246" i="1"/>
  <c r="J289" i="1"/>
  <c r="J249" i="1"/>
  <c r="J190" i="1"/>
  <c r="J248" i="1"/>
  <c r="J275" i="1"/>
  <c r="J23" i="1"/>
  <c r="J290" i="1"/>
  <c r="J14" i="1"/>
  <c r="J250" i="1"/>
  <c r="J43" i="1"/>
  <c r="BC176" i="1"/>
  <c r="T122" i="1"/>
  <c r="BR176" i="1"/>
  <c r="BV190" i="1" l="1"/>
  <c r="BG190" i="1"/>
  <c r="AC190" i="1"/>
  <c r="N190" i="1"/>
  <c r="AR190" i="1"/>
  <c r="BV13" i="1"/>
  <c r="AR13" i="1"/>
  <c r="AC13" i="1"/>
  <c r="N13" i="1"/>
  <c r="BG13" i="1"/>
  <c r="BG35" i="1"/>
  <c r="BV35" i="1"/>
  <c r="AC35" i="1"/>
  <c r="N35" i="1"/>
  <c r="AR35" i="1"/>
  <c r="AC46" i="1"/>
  <c r="N46" i="1"/>
  <c r="AR46" i="1"/>
  <c r="AC43" i="1"/>
  <c r="AR43" i="1"/>
  <c r="N43" i="1"/>
  <c r="AR23" i="1"/>
  <c r="BG23" i="1"/>
  <c r="AC23" i="1"/>
  <c r="N23" i="1"/>
  <c r="BV23" i="1"/>
  <c r="BG249" i="1"/>
  <c r="AR249" i="1"/>
  <c r="AC249" i="1"/>
  <c r="N249" i="1"/>
  <c r="BV121" i="1"/>
  <c r="BQ121" i="1"/>
  <c r="BG121" i="1"/>
  <c r="AR121" i="1"/>
  <c r="AC121" i="1"/>
  <c r="X121" i="1"/>
  <c r="N121" i="1"/>
  <c r="BV238" i="1"/>
  <c r="AR238" i="1"/>
  <c r="N238" i="1"/>
  <c r="AC238" i="1"/>
  <c r="BG238" i="1"/>
  <c r="BV231" i="1"/>
  <c r="AR231" i="1"/>
  <c r="AC231" i="1"/>
  <c r="BG231" i="1"/>
  <c r="N231" i="1"/>
  <c r="AR47" i="1"/>
  <c r="N47" i="1"/>
  <c r="AC47" i="1"/>
  <c r="BV250" i="1"/>
  <c r="BG250" i="1"/>
  <c r="AC250" i="1"/>
  <c r="N250" i="1"/>
  <c r="AR250" i="1"/>
  <c r="AR240" i="1"/>
  <c r="AC240" i="1"/>
  <c r="BG240" i="1"/>
  <c r="N240" i="1"/>
  <c r="BV240" i="1"/>
  <c r="AR248" i="1"/>
  <c r="AC248" i="1"/>
  <c r="BG248" i="1"/>
  <c r="BV248" i="1"/>
  <c r="N248" i="1"/>
  <c r="AR220" i="1"/>
  <c r="AC220" i="1"/>
  <c r="BV220" i="1"/>
  <c r="BB96" i="1"/>
  <c r="AM96" i="1"/>
  <c r="BQ96" i="1"/>
  <c r="X96" i="1"/>
  <c r="BV96" i="1"/>
  <c r="X32" i="24"/>
  <c r="BQ32" i="24"/>
  <c r="AC32" i="24"/>
  <c r="BV32" i="24"/>
  <c r="N32" i="24"/>
  <c r="BG32" i="24"/>
  <c r="N38" i="24"/>
  <c r="BG38" i="24"/>
  <c r="AR38" i="24"/>
  <c r="AC38" i="24"/>
  <c r="J103" i="1"/>
  <c r="Y28" i="1"/>
  <c r="Y54" i="1"/>
  <c r="Y224" i="1"/>
  <c r="Y226" i="1"/>
  <c r="AI226" i="1"/>
  <c r="AI224" i="1"/>
  <c r="BR222" i="1"/>
  <c r="AI222" i="1"/>
  <c r="AX226" i="1"/>
  <c r="BW226" i="1"/>
  <c r="BM226" i="1"/>
  <c r="AN226" i="1"/>
  <c r="AX224" i="1"/>
  <c r="BM224" i="1"/>
  <c r="BW224" i="1"/>
  <c r="AN224" i="1"/>
  <c r="BH222" i="1"/>
  <c r="AS222" i="1"/>
  <c r="AX222" i="1"/>
  <c r="AX28" i="1"/>
  <c r="BM28" i="1"/>
  <c r="BM54" i="1"/>
  <c r="AX54" i="1"/>
  <c r="BC54" i="1"/>
  <c r="AN54" i="1"/>
  <c r="T54" i="1"/>
  <c r="BR54" i="1"/>
  <c r="AI54" i="1"/>
  <c r="BR28" i="1"/>
  <c r="AN28" i="1"/>
  <c r="BC28" i="1"/>
  <c r="AI28" i="1"/>
  <c r="T28" i="1"/>
  <c r="J85" i="1"/>
  <c r="Y50" i="1"/>
  <c r="J33" i="24"/>
  <c r="J16" i="24"/>
  <c r="J21" i="24"/>
  <c r="J76" i="1"/>
  <c r="J214" i="1"/>
  <c r="J237" i="1"/>
  <c r="J185" i="1"/>
  <c r="J90" i="1"/>
  <c r="J277" i="1"/>
  <c r="J202" i="1"/>
  <c r="BV202" i="1" s="1"/>
  <c r="J14" i="24"/>
  <c r="J241" i="1"/>
  <c r="AI32" i="24"/>
  <c r="J31" i="24"/>
  <c r="J243" i="1"/>
  <c r="J12" i="24"/>
  <c r="J99" i="1"/>
  <c r="J13" i="24"/>
  <c r="J120" i="1"/>
  <c r="J235" i="1"/>
  <c r="J18" i="1"/>
  <c r="J293" i="1"/>
  <c r="J188" i="1"/>
  <c r="J15" i="1"/>
  <c r="J215" i="1"/>
  <c r="J232" i="1"/>
  <c r="J48" i="1"/>
  <c r="J89" i="1"/>
  <c r="J199" i="1"/>
  <c r="AS86" i="1"/>
  <c r="AS87" i="1"/>
  <c r="AI130" i="1"/>
  <c r="AN130" i="1"/>
  <c r="Y159" i="1"/>
  <c r="BW92" i="1"/>
  <c r="BM239" i="1"/>
  <c r="BM244" i="1"/>
  <c r="BW9" i="24"/>
  <c r="AX9" i="24"/>
  <c r="BM9" i="24"/>
  <c r="BM10" i="24"/>
  <c r="BW10" i="24"/>
  <c r="AX10" i="24"/>
  <c r="AX260" i="1"/>
  <c r="BM245" i="1"/>
  <c r="BM234" i="1"/>
  <c r="AX160" i="1"/>
  <c r="AX56" i="1"/>
  <c r="BW216" i="1"/>
  <c r="BR9" i="24"/>
  <c r="BR10" i="24"/>
  <c r="AI65" i="1"/>
  <c r="AI267" i="1"/>
  <c r="AI254" i="1"/>
  <c r="AI192" i="1"/>
  <c r="AI266" i="1"/>
  <c r="AI259" i="1"/>
  <c r="AI32" i="1"/>
  <c r="AI108" i="1"/>
  <c r="T130" i="1"/>
  <c r="AI252" i="1"/>
  <c r="AI234" i="1"/>
  <c r="AI9" i="24"/>
  <c r="AS9" i="24"/>
  <c r="BH9" i="24"/>
  <c r="AI56" i="1"/>
  <c r="AI260" i="1"/>
  <c r="BH10" i="24"/>
  <c r="AI10" i="24"/>
  <c r="AI239" i="1"/>
  <c r="AI30" i="1"/>
  <c r="AI253" i="1"/>
  <c r="AI256" i="1"/>
  <c r="BC9" i="24"/>
  <c r="AN9" i="24"/>
  <c r="AN10" i="24"/>
  <c r="BC10" i="24"/>
  <c r="T129" i="1"/>
  <c r="BW32" i="1"/>
  <c r="T32" i="1"/>
  <c r="T108" i="1"/>
  <c r="Y92" i="1"/>
  <c r="T92" i="1"/>
  <c r="T56" i="1"/>
  <c r="O216" i="1"/>
  <c r="AN266" i="1"/>
  <c r="T266" i="1"/>
  <c r="T230" i="1"/>
  <c r="AN159" i="1"/>
  <c r="T159" i="1"/>
  <c r="T158" i="1"/>
  <c r="AN267" i="1"/>
  <c r="T267" i="1"/>
  <c r="AN160" i="1"/>
  <c r="T160" i="1"/>
  <c r="AN192" i="1"/>
  <c r="T192" i="1"/>
  <c r="T254" i="1"/>
  <c r="T256" i="1"/>
  <c r="T260" i="1"/>
  <c r="T9" i="24"/>
  <c r="Y244" i="1"/>
  <c r="Y256" i="1"/>
  <c r="Y87" i="1"/>
  <c r="Y234" i="1"/>
  <c r="Y9" i="24"/>
  <c r="Y160" i="1"/>
  <c r="T24" i="24"/>
  <c r="T28" i="24"/>
  <c r="AX32" i="1"/>
  <c r="BM60" i="1"/>
  <c r="AI60" i="1"/>
  <c r="BR32" i="1"/>
  <c r="BH32" i="1"/>
  <c r="AI61" i="1"/>
  <c r="BM61" i="1"/>
  <c r="O281" i="1"/>
  <c r="AD281" i="1"/>
  <c r="BW86" i="1"/>
  <c r="O176" i="1"/>
  <c r="Y176" i="1"/>
  <c r="AS176" i="1"/>
  <c r="AD176" i="1"/>
  <c r="O285" i="1"/>
  <c r="AD285" i="1"/>
  <c r="AD177" i="1"/>
  <c r="O282" i="1"/>
  <c r="AD282" i="1"/>
  <c r="O178" i="1"/>
  <c r="AD178" i="1"/>
  <c r="AN108" i="1"/>
  <c r="AN32" i="1"/>
  <c r="Y267" i="1"/>
  <c r="BM32" i="1"/>
  <c r="AN282" i="1"/>
  <c r="AN122" i="1"/>
  <c r="AS178" i="1"/>
  <c r="T282" i="1"/>
  <c r="T10" i="24"/>
  <c r="T177" i="1"/>
  <c r="Y258" i="1"/>
  <c r="BW201" i="1"/>
  <c r="AI282" i="1"/>
  <c r="AS25" i="1"/>
  <c r="Y122" i="1"/>
  <c r="AI285" i="1"/>
  <c r="Y158" i="1"/>
  <c r="AX30" i="1"/>
  <c r="AN61" i="1"/>
  <c r="BW217" i="1"/>
  <c r="AS163" i="1"/>
  <c r="BH178" i="1"/>
  <c r="BM281" i="1"/>
  <c r="BM282" i="1"/>
  <c r="Y192" i="1"/>
  <c r="Y10" i="24"/>
  <c r="Y260" i="1"/>
  <c r="BM176" i="1"/>
  <c r="AS201" i="1"/>
  <c r="BW200" i="1"/>
  <c r="AX60" i="1"/>
  <c r="O25" i="1"/>
  <c r="O177" i="1"/>
  <c r="BC281" i="1"/>
  <c r="Y266" i="1"/>
  <c r="BR25" i="1"/>
  <c r="BC25" i="1"/>
  <c r="AI25" i="1"/>
  <c r="BW60" i="1"/>
  <c r="AD60" i="1"/>
  <c r="BR129" i="1"/>
  <c r="BR177" i="1"/>
  <c r="BR122" i="1"/>
  <c r="BR87" i="1"/>
  <c r="BR178" i="1"/>
  <c r="BC178" i="1"/>
  <c r="BG199" i="1" l="1"/>
  <c r="AC199" i="1"/>
  <c r="BV199" i="1"/>
  <c r="AR199" i="1"/>
  <c r="BV215" i="1"/>
  <c r="BG215" i="1"/>
  <c r="AR215" i="1"/>
  <c r="AC215" i="1"/>
  <c r="AM277" i="1"/>
  <c r="BB277" i="1"/>
  <c r="X277" i="1"/>
  <c r="AR214" i="1"/>
  <c r="AC214" i="1"/>
  <c r="BG241" i="1"/>
  <c r="AR241" i="1"/>
  <c r="AC241" i="1"/>
  <c r="N241" i="1"/>
  <c r="AR76" i="1"/>
  <c r="BV76" i="1"/>
  <c r="N76" i="1"/>
  <c r="BG76" i="1"/>
  <c r="AC76" i="1"/>
  <c r="AR48" i="1"/>
  <c r="AC48" i="1"/>
  <c r="N48" i="1"/>
  <c r="AR188" i="1"/>
  <c r="AC188" i="1"/>
  <c r="BG188" i="1"/>
  <c r="BV188" i="1"/>
  <c r="N188" i="1"/>
  <c r="BV120" i="1"/>
  <c r="BQ120" i="1"/>
  <c r="AR120" i="1"/>
  <c r="BG120" i="1"/>
  <c r="X120" i="1"/>
  <c r="N120" i="1"/>
  <c r="AC120" i="1"/>
  <c r="BB243" i="1"/>
  <c r="AR243" i="1"/>
  <c r="AC243" i="1"/>
  <c r="N243" i="1"/>
  <c r="BV243" i="1"/>
  <c r="BG243" i="1"/>
  <c r="X243" i="1"/>
  <c r="BV185" i="1"/>
  <c r="BG185" i="1"/>
  <c r="AC185" i="1"/>
  <c r="N185" i="1"/>
  <c r="AR185" i="1"/>
  <c r="BB232" i="1"/>
  <c r="AR232" i="1"/>
  <c r="AC232" i="1"/>
  <c r="BG232" i="1"/>
  <c r="X232" i="1"/>
  <c r="N232" i="1"/>
  <c r="BV232" i="1"/>
  <c r="BV237" i="1"/>
  <c r="BG237" i="1"/>
  <c r="AR237" i="1"/>
  <c r="N237" i="1"/>
  <c r="AC237" i="1"/>
  <c r="AC13" i="24"/>
  <c r="N13" i="24"/>
  <c r="AR13" i="24"/>
  <c r="AR31" i="24"/>
  <c r="X31" i="24"/>
  <c r="AC31" i="24"/>
  <c r="N31" i="24"/>
  <c r="AR16" i="24"/>
  <c r="AC16" i="24"/>
  <c r="BV16" i="24"/>
  <c r="N16" i="24"/>
  <c r="BG16" i="24"/>
  <c r="N14" i="24"/>
  <c r="AR14" i="24"/>
  <c r="AC14" i="24"/>
  <c r="AC21" i="24"/>
  <c r="N21" i="24"/>
  <c r="BG21" i="24"/>
  <c r="AR21" i="24"/>
  <c r="AN256" i="1"/>
  <c r="AS10" i="24"/>
  <c r="AD10" i="24"/>
  <c r="AD9" i="24"/>
  <c r="O10" i="24"/>
  <c r="O9" i="24"/>
  <c r="BH28" i="1"/>
  <c r="BH54" i="1"/>
  <c r="AD216" i="1"/>
  <c r="AD201" i="1"/>
  <c r="AD87" i="1"/>
  <c r="Y208" i="1"/>
  <c r="Y227" i="1"/>
  <c r="Y42" i="1"/>
  <c r="AX220" i="1"/>
  <c r="AI220" i="1"/>
  <c r="AI227" i="1"/>
  <c r="BR206" i="1"/>
  <c r="AI206" i="1"/>
  <c r="AI208" i="1"/>
  <c r="BM50" i="1"/>
  <c r="AX42" i="1"/>
  <c r="AN227" i="1"/>
  <c r="BW227" i="1"/>
  <c r="AX227" i="1"/>
  <c r="BM227" i="1"/>
  <c r="AS206" i="1"/>
  <c r="BH206" i="1"/>
  <c r="AX206" i="1"/>
  <c r="AX208" i="1"/>
  <c r="BW208" i="1"/>
  <c r="AN208" i="1"/>
  <c r="BM208" i="1"/>
  <c r="AN50" i="1"/>
  <c r="AD269" i="1"/>
  <c r="AX269" i="1"/>
  <c r="AI50" i="1"/>
  <c r="AX50" i="1"/>
  <c r="Y16" i="24"/>
  <c r="AS92" i="1"/>
  <c r="AD92" i="1"/>
  <c r="AI42" i="1"/>
  <c r="AX32" i="24"/>
  <c r="AI92" i="1"/>
  <c r="AN32" i="24"/>
  <c r="T32" i="24"/>
  <c r="T31" i="1"/>
  <c r="T58" i="1"/>
  <c r="T57" i="1"/>
  <c r="T42" i="1"/>
  <c r="T33" i="1"/>
  <c r="Y21" i="24"/>
  <c r="BM32" i="24"/>
  <c r="AN152" i="1"/>
  <c r="AN92" i="1"/>
  <c r="J27" i="24"/>
  <c r="AN30" i="24"/>
  <c r="AS22" i="24"/>
  <c r="Y236" i="1"/>
  <c r="AN42" i="1"/>
  <c r="AS34" i="1"/>
  <c r="Y13" i="24"/>
  <c r="AI153" i="1"/>
  <c r="AS277" i="1"/>
  <c r="Y166" i="1"/>
  <c r="AI25" i="24"/>
  <c r="Y8" i="24"/>
  <c r="Y14" i="24"/>
  <c r="AS278" i="1"/>
  <c r="J8" i="24"/>
  <c r="J37" i="24"/>
  <c r="Y188" i="1"/>
  <c r="Y17" i="24"/>
  <c r="Y88" i="1"/>
  <c r="AN31" i="24"/>
  <c r="AN27" i="24"/>
  <c r="Y164" i="1"/>
  <c r="AS183" i="1"/>
  <c r="BC32" i="24"/>
  <c r="AS32" i="24"/>
  <c r="Y19" i="24"/>
  <c r="Y150" i="1"/>
  <c r="AN269" i="1"/>
  <c r="AS269" i="1"/>
  <c r="AI24" i="1"/>
  <c r="Y24" i="1"/>
  <c r="AI23" i="1"/>
  <c r="Y23" i="1"/>
  <c r="BR184" i="1"/>
  <c r="AS184" i="1"/>
  <c r="Y38" i="1"/>
  <c r="AI38" i="1"/>
  <c r="AI58" i="1"/>
  <c r="AX58" i="1"/>
  <c r="Y58" i="1"/>
  <c r="AN28" i="24"/>
  <c r="AI28" i="24"/>
  <c r="AN24" i="24"/>
  <c r="AI24" i="24"/>
  <c r="AI46" i="1"/>
  <c r="Y46" i="1"/>
  <c r="Y146" i="1"/>
  <c r="Y43" i="1"/>
  <c r="BR182" i="1"/>
  <c r="AS182" i="1"/>
  <c r="Y45" i="1"/>
  <c r="AI23" i="24"/>
  <c r="AN23" i="24"/>
  <c r="AI26" i="24"/>
  <c r="AN26" i="24"/>
  <c r="AI33" i="1"/>
  <c r="Y33" i="1"/>
  <c r="AX33" i="1"/>
  <c r="Y57" i="1"/>
  <c r="AI57" i="1"/>
  <c r="AX57" i="1"/>
  <c r="AI29" i="24"/>
  <c r="AN29" i="24"/>
  <c r="AI31" i="1"/>
  <c r="Y31" i="1"/>
  <c r="AX31" i="1"/>
  <c r="Y147" i="1"/>
  <c r="AI39" i="1"/>
  <c r="Y39" i="1"/>
  <c r="AI47" i="1"/>
  <c r="Y47" i="1"/>
  <c r="BC192" i="1"/>
  <c r="Y144" i="1"/>
  <c r="Y179" i="1"/>
  <c r="BC269" i="1"/>
  <c r="BC92" i="1"/>
  <c r="BH92" i="1"/>
  <c r="Y181" i="1"/>
  <c r="AX108" i="1"/>
  <c r="T87" i="1"/>
  <c r="AS32" i="1"/>
  <c r="T217" i="1"/>
  <c r="Y52" i="1"/>
  <c r="Y56" i="1"/>
  <c r="BW162" i="1"/>
  <c r="BR108" i="1"/>
  <c r="BR158" i="1"/>
  <c r="BW266" i="1"/>
  <c r="Y163" i="1"/>
  <c r="BR260" i="1"/>
  <c r="BR230" i="1"/>
  <c r="BR256" i="1"/>
  <c r="T216" i="1"/>
  <c r="Y32" i="1"/>
  <c r="Y62" i="1"/>
  <c r="T201" i="1"/>
  <c r="AI196" i="1"/>
  <c r="BR163" i="1"/>
  <c r="BR92" i="1"/>
  <c r="AI198" i="1"/>
  <c r="AI194" i="1"/>
  <c r="Y130" i="1"/>
  <c r="BH96" i="1"/>
  <c r="AI195" i="1"/>
  <c r="AI193" i="1"/>
  <c r="BR161" i="1"/>
  <c r="BR162" i="1"/>
  <c r="BR266" i="1"/>
  <c r="BR50" i="1"/>
  <c r="BR65" i="1"/>
  <c r="BR159" i="1"/>
  <c r="BR42" i="1"/>
  <c r="BR62" i="1"/>
  <c r="BR259" i="1"/>
  <c r="BR192" i="1"/>
  <c r="BR160" i="1"/>
  <c r="BM200" i="1"/>
  <c r="BM216" i="1"/>
  <c r="BM201" i="1"/>
  <c r="BM108" i="1"/>
  <c r="BM217" i="1"/>
  <c r="BH259" i="1"/>
  <c r="BH260" i="1"/>
  <c r="BH257" i="1"/>
  <c r="BH256" i="1"/>
  <c r="BH239" i="1"/>
  <c r="BH258" i="1"/>
  <c r="BH266" i="1"/>
  <c r="BC216" i="1"/>
  <c r="BC201" i="1"/>
  <c r="BC87" i="1"/>
  <c r="AN260" i="1"/>
  <c r="AI217" i="1"/>
  <c r="AI201" i="1"/>
  <c r="AI161" i="1"/>
  <c r="AI87" i="1"/>
  <c r="AI216" i="1"/>
  <c r="AI245" i="1"/>
  <c r="AI244" i="1"/>
  <c r="AI200" i="1"/>
  <c r="AI162" i="1"/>
  <c r="AI163" i="1"/>
  <c r="AI86" i="1"/>
  <c r="BM62" i="1"/>
  <c r="BM253" i="1"/>
  <c r="AX257" i="1"/>
  <c r="BM266" i="1"/>
  <c r="BR216" i="1"/>
  <c r="AX256" i="1"/>
  <c r="AX192" i="1"/>
  <c r="AX252" i="1"/>
  <c r="BM258" i="1"/>
  <c r="AX254" i="1"/>
  <c r="AX266" i="1"/>
  <c r="BW161" i="1"/>
  <c r="AX234" i="1"/>
  <c r="AX129" i="1"/>
  <c r="AX267" i="1"/>
  <c r="BM233" i="1"/>
  <c r="AD163" i="1"/>
  <c r="BW256" i="1"/>
  <c r="BM254" i="1"/>
  <c r="BW108" i="1"/>
  <c r="BW260" i="1"/>
  <c r="BW163" i="1"/>
  <c r="BM159" i="1"/>
  <c r="BM256" i="1"/>
  <c r="BM160" i="1"/>
  <c r="BM158" i="1"/>
  <c r="BM192" i="1"/>
  <c r="BM42" i="1"/>
  <c r="BM260" i="1"/>
  <c r="BM130" i="1"/>
  <c r="BW13" i="24"/>
  <c r="BM13" i="1"/>
  <c r="BW28" i="24"/>
  <c r="AX28" i="24"/>
  <c r="BM28" i="24"/>
  <c r="BM29" i="24"/>
  <c r="AX29" i="24"/>
  <c r="BW31" i="24"/>
  <c r="AX38" i="24"/>
  <c r="BM38" i="24"/>
  <c r="BW38" i="24"/>
  <c r="BW8" i="24"/>
  <c r="BM8" i="24"/>
  <c r="BM23" i="24"/>
  <c r="AX23" i="24"/>
  <c r="BM24" i="24"/>
  <c r="AX24" i="24"/>
  <c r="BW24" i="24"/>
  <c r="BM26" i="24"/>
  <c r="BW26" i="24"/>
  <c r="AX26" i="24"/>
  <c r="BW21" i="24"/>
  <c r="BW14" i="24"/>
  <c r="AX233" i="1"/>
  <c r="BM37" i="24"/>
  <c r="AX37" i="24"/>
  <c r="AX130" i="1"/>
  <c r="BW17" i="24"/>
  <c r="AX26" i="1"/>
  <c r="AX159" i="1"/>
  <c r="BH216" i="1"/>
  <c r="BH87" i="1"/>
  <c r="BH200" i="1"/>
  <c r="AI159" i="1"/>
  <c r="AI160" i="1"/>
  <c r="AI158" i="1"/>
  <c r="AD256" i="1"/>
  <c r="AD239" i="1"/>
  <c r="AD266" i="1"/>
  <c r="AD32" i="1"/>
  <c r="AD260" i="1"/>
  <c r="AD257" i="1"/>
  <c r="AD258" i="1"/>
  <c r="AD230" i="1"/>
  <c r="AD56" i="1"/>
  <c r="AD30" i="1"/>
  <c r="Y216" i="1"/>
  <c r="Y201" i="1"/>
  <c r="T50" i="1"/>
  <c r="BC30" i="1"/>
  <c r="BC42" i="1"/>
  <c r="BC160" i="1"/>
  <c r="BC244" i="1"/>
  <c r="BC257" i="1"/>
  <c r="BC233" i="1"/>
  <c r="BC253" i="1"/>
  <c r="BC251" i="1"/>
  <c r="BC56" i="1"/>
  <c r="BC260" i="1"/>
  <c r="BC245" i="1"/>
  <c r="BC230" i="1"/>
  <c r="BC254" i="1"/>
  <c r="BC239" i="1"/>
  <c r="BC258" i="1"/>
  <c r="BC252" i="1"/>
  <c r="BC159" i="1"/>
  <c r="BC266" i="1"/>
  <c r="BC259" i="1"/>
  <c r="BC129" i="1"/>
  <c r="BC32" i="1"/>
  <c r="BC256" i="1"/>
  <c r="BC234" i="1"/>
  <c r="BC50" i="1"/>
  <c r="BC267" i="1"/>
  <c r="BC158" i="1"/>
  <c r="AX161" i="1"/>
  <c r="AX216" i="1"/>
  <c r="AX77" i="1"/>
  <c r="AX217" i="1"/>
  <c r="AX163" i="1"/>
  <c r="AX201" i="1"/>
  <c r="AS256" i="1"/>
  <c r="AS253" i="1"/>
  <c r="AS239" i="1"/>
  <c r="AS257" i="1"/>
  <c r="AS258" i="1"/>
  <c r="AS260" i="1"/>
  <c r="AS259" i="1"/>
  <c r="AS56" i="1"/>
  <c r="AS254" i="1"/>
  <c r="AS252" i="1"/>
  <c r="AS266" i="1"/>
  <c r="AS251" i="1"/>
  <c r="AN60" i="1"/>
  <c r="AN216" i="1"/>
  <c r="AN201" i="1"/>
  <c r="O260" i="1"/>
  <c r="O162" i="1"/>
  <c r="O266" i="1"/>
  <c r="O257" i="1"/>
  <c r="O161" i="1"/>
  <c r="O256" i="1"/>
  <c r="O239" i="1"/>
  <c r="O233" i="1"/>
  <c r="O258" i="1"/>
  <c r="O259" i="1"/>
  <c r="O129" i="1"/>
  <c r="O56" i="1"/>
  <c r="O32" i="1"/>
  <c r="O30" i="1"/>
  <c r="O92" i="1"/>
  <c r="O87" i="1"/>
  <c r="AS23" i="24"/>
  <c r="BC23" i="24"/>
  <c r="BR38" i="24"/>
  <c r="BR26" i="24"/>
  <c r="BC26" i="24"/>
  <c r="AX121" i="1"/>
  <c r="BR8" i="24"/>
  <c r="BR28" i="24"/>
  <c r="BC28" i="24"/>
  <c r="BC24" i="24"/>
  <c r="BR24" i="24"/>
  <c r="BR37" i="24"/>
  <c r="AS29" i="24"/>
  <c r="BC29" i="24"/>
  <c r="BM96" i="1"/>
  <c r="AI149" i="1"/>
  <c r="AI104" i="1"/>
  <c r="AI22" i="1"/>
  <c r="AI38" i="24"/>
  <c r="AI272" i="1"/>
  <c r="T220" i="1"/>
  <c r="AI96" i="1"/>
  <c r="BH8" i="24"/>
  <c r="T202" i="1"/>
  <c r="AI154" i="1"/>
  <c r="AI261" i="1"/>
  <c r="AI37" i="24"/>
  <c r="AN37" i="24"/>
  <c r="BC37" i="24"/>
  <c r="AN38" i="24"/>
  <c r="BC38" i="24"/>
  <c r="T38" i="1"/>
  <c r="AX96" i="1"/>
  <c r="T96" i="1"/>
  <c r="T23" i="1"/>
  <c r="T24" i="1"/>
  <c r="T132" i="1"/>
  <c r="AN58" i="1"/>
  <c r="AN57" i="1"/>
  <c r="AN49" i="1"/>
  <c r="AN52" i="1"/>
  <c r="AN26" i="1"/>
  <c r="AN31" i="1"/>
  <c r="AN33" i="1"/>
  <c r="AN39" i="1"/>
  <c r="T39" i="1"/>
  <c r="T171" i="1"/>
  <c r="T168" i="1"/>
  <c r="AN154" i="1"/>
  <c r="T170" i="1"/>
  <c r="T272" i="1"/>
  <c r="T38" i="24"/>
  <c r="Y49" i="1"/>
  <c r="T37" i="24"/>
  <c r="Y38" i="24"/>
  <c r="Y37" i="24"/>
  <c r="Y26" i="1"/>
  <c r="Y165" i="1"/>
  <c r="Y269" i="1"/>
  <c r="Y125" i="1"/>
  <c r="Y121" i="1"/>
  <c r="Y220" i="1"/>
  <c r="AN202" i="1"/>
  <c r="Y202" i="1"/>
  <c r="Y13" i="1"/>
  <c r="AD23" i="1"/>
  <c r="AN220" i="1"/>
  <c r="BM252" i="1"/>
  <c r="BR131" i="1"/>
  <c r="Y21" i="1"/>
  <c r="O201" i="1"/>
  <c r="T258" i="1"/>
  <c r="BM267" i="1"/>
  <c r="AN77" i="1"/>
  <c r="T252" i="1"/>
  <c r="T25" i="1"/>
  <c r="O60" i="1"/>
  <c r="BR200" i="1"/>
  <c r="T259" i="1"/>
  <c r="AN257" i="1"/>
  <c r="T233" i="1"/>
  <c r="O230" i="1"/>
  <c r="T176" i="1"/>
  <c r="BR61" i="1"/>
  <c r="AN129" i="1"/>
  <c r="BR217" i="1"/>
  <c r="AN30" i="1"/>
  <c r="AN158" i="1"/>
  <c r="AN281" i="1"/>
  <c r="AN65" i="1"/>
  <c r="T29" i="24"/>
  <c r="BR132" i="1"/>
  <c r="BR201" i="1"/>
  <c r="BW62" i="1"/>
  <c r="T239" i="1"/>
  <c r="AN258" i="1"/>
  <c r="T245" i="1"/>
  <c r="AN25" i="1"/>
  <c r="T257" i="1"/>
  <c r="AI230" i="1"/>
  <c r="AN176" i="1"/>
  <c r="O61" i="1"/>
  <c r="O217" i="1"/>
  <c r="T30" i="1"/>
  <c r="T251" i="1"/>
  <c r="T65" i="1"/>
  <c r="T26" i="24"/>
  <c r="Y231" i="1"/>
  <c r="AN62" i="1"/>
  <c r="AN239" i="1"/>
  <c r="T253" i="1"/>
  <c r="BW87" i="1"/>
  <c r="T77" i="1"/>
  <c r="AN285" i="1"/>
  <c r="BW259" i="1"/>
  <c r="T244" i="1"/>
  <c r="BW96" i="1"/>
  <c r="BW65" i="1"/>
  <c r="T23" i="24"/>
  <c r="Y40" i="1"/>
  <c r="T62" i="1"/>
  <c r="BW239" i="1"/>
  <c r="BW258" i="1"/>
  <c r="T234" i="1"/>
  <c r="BW77" i="1"/>
  <c r="BR60" i="1"/>
  <c r="T285" i="1"/>
  <c r="O200" i="1"/>
  <c r="AN259" i="1"/>
  <c r="BW257" i="1"/>
  <c r="O163" i="1"/>
  <c r="T178" i="1"/>
  <c r="BW230" i="1"/>
  <c r="BW30" i="1"/>
  <c r="T281" i="1"/>
  <c r="BM87" i="1"/>
  <c r="AN178" i="1"/>
  <c r="AX253" i="1"/>
  <c r="BR267" i="1"/>
  <c r="BH217" i="1"/>
  <c r="AI62" i="1"/>
  <c r="BH201" i="1"/>
  <c r="AX244" i="1"/>
  <c r="AX230" i="1"/>
  <c r="BR257" i="1"/>
  <c r="AI258" i="1"/>
  <c r="BR30" i="1"/>
  <c r="BR258" i="1"/>
  <c r="AI77" i="1"/>
  <c r="BR77" i="1"/>
  <c r="AI257" i="1"/>
  <c r="BH163" i="1"/>
  <c r="AI233" i="1"/>
  <c r="BR239" i="1"/>
  <c r="BR86" i="1"/>
  <c r="O122" i="1"/>
  <c r="AI251" i="1"/>
  <c r="AX158" i="1"/>
  <c r="AS122" i="1"/>
  <c r="AS30" i="1"/>
  <c r="AN87" i="1"/>
  <c r="AN163" i="1"/>
  <c r="AI176" i="1"/>
  <c r="BM161" i="1"/>
  <c r="AI281" i="1"/>
  <c r="Y177" i="1"/>
  <c r="AX87" i="1"/>
  <c r="BM163" i="1"/>
  <c r="AI178" i="1"/>
  <c r="AN86" i="1"/>
  <c r="AI177" i="1"/>
  <c r="BM162" i="1"/>
  <c r="Y178" i="1"/>
  <c r="AX122" i="1"/>
  <c r="AX86" i="1"/>
  <c r="T163" i="1"/>
  <c r="AS217" i="1"/>
  <c r="BC217" i="1"/>
  <c r="Y233" i="1"/>
  <c r="BH230" i="1"/>
  <c r="BM257" i="1"/>
  <c r="Y257" i="1"/>
  <c r="BC163" i="1"/>
  <c r="AX176" i="1"/>
  <c r="Y239" i="1"/>
  <c r="BM178" i="1"/>
  <c r="AX178" i="1"/>
  <c r="AX62" i="1"/>
  <c r="AS230" i="1"/>
  <c r="BM230" i="1"/>
  <c r="AX245" i="1"/>
  <c r="BH30" i="1"/>
  <c r="Y245" i="1"/>
  <c r="Y240" i="1"/>
  <c r="AS218" i="1"/>
  <c r="AX239" i="1"/>
  <c r="AD122" i="1"/>
  <c r="BM122" i="1"/>
  <c r="BH122" i="1"/>
  <c r="AX281" i="1"/>
  <c r="AX258" i="1"/>
  <c r="BM251" i="1"/>
  <c r="Y272" i="1"/>
  <c r="BM77" i="1"/>
  <c r="BM30" i="1"/>
  <c r="Y30" i="1"/>
  <c r="AX251" i="1"/>
  <c r="Y35" i="1"/>
  <c r="Y22" i="1"/>
  <c r="AS204" i="1"/>
  <c r="AX25" i="1"/>
  <c r="T60" i="1"/>
  <c r="AS61" i="1"/>
  <c r="Y259" i="1"/>
  <c r="BC60" i="1"/>
  <c r="BC61" i="1"/>
  <c r="BC86" i="1"/>
  <c r="BM129" i="1"/>
  <c r="BH177" i="1"/>
  <c r="AX285" i="1"/>
  <c r="BM259" i="1"/>
  <c r="T161" i="1"/>
  <c r="Y25" i="1"/>
  <c r="T200" i="1"/>
  <c r="Y65" i="1"/>
  <c r="AS162" i="1"/>
  <c r="AX259" i="1"/>
  <c r="BC200" i="1"/>
  <c r="BM86" i="1"/>
  <c r="T162" i="1"/>
  <c r="BM285" i="1"/>
  <c r="AS161" i="1"/>
  <c r="BH25" i="1"/>
  <c r="AS60" i="1"/>
  <c r="AS200" i="1"/>
  <c r="T61" i="1"/>
  <c r="AX65" i="1"/>
  <c r="Y86" i="1"/>
  <c r="Y129" i="1"/>
  <c r="AN177" i="1"/>
  <c r="AX61" i="1"/>
  <c r="AD86" i="1"/>
  <c r="BM177" i="1"/>
  <c r="BC285" i="1"/>
  <c r="Y60" i="1"/>
  <c r="Y61" i="1"/>
  <c r="BR285" i="1"/>
  <c r="O86" i="1"/>
  <c r="AD25" i="1"/>
  <c r="AS177" i="1"/>
  <c r="AD259" i="1"/>
  <c r="BH86" i="1"/>
  <c r="BM25" i="1"/>
  <c r="T86" i="1"/>
  <c r="AX177" i="1"/>
  <c r="AD162" i="1"/>
  <c r="AX162" i="1"/>
  <c r="BW61" i="1"/>
  <c r="BC177" i="1"/>
  <c r="AD61" i="1"/>
  <c r="BH60" i="1"/>
  <c r="AX200" i="1"/>
  <c r="AD161" i="1"/>
  <c r="BH61" i="1"/>
  <c r="AI129" i="1"/>
  <c r="BM65" i="1"/>
  <c r="AC8" i="24" l="1"/>
  <c r="N8" i="24"/>
  <c r="AC37" i="24"/>
  <c r="AD37" i="24" s="1"/>
  <c r="N37" i="24"/>
  <c r="O37" i="24" s="1"/>
  <c r="BG37" i="24"/>
  <c r="BH37" i="24" s="1"/>
  <c r="AR37" i="24"/>
  <c r="BG27" i="24"/>
  <c r="X27" i="24"/>
  <c r="BQ27" i="24"/>
  <c r="AC27" i="24"/>
  <c r="BV27" i="24"/>
  <c r="BW202" i="1"/>
  <c r="BR96" i="1"/>
  <c r="AD220" i="1"/>
  <c r="BW37" i="24"/>
  <c r="BW32" i="24"/>
  <c r="BR32" i="24"/>
  <c r="BH38" i="24"/>
  <c r="BH24" i="24"/>
  <c r="BH26" i="24"/>
  <c r="BH32" i="24"/>
  <c r="BH28" i="24"/>
  <c r="AS38" i="24"/>
  <c r="AD32" i="24"/>
  <c r="AD38" i="24"/>
  <c r="Y32" i="24"/>
  <c r="O38" i="24"/>
  <c r="O32" i="24"/>
  <c r="BH220" i="1"/>
  <c r="AS23" i="1"/>
  <c r="AS214" i="1"/>
  <c r="AS220" i="1"/>
  <c r="AN96" i="1"/>
  <c r="AD43" i="1"/>
  <c r="AD46" i="1"/>
  <c r="Y243" i="1"/>
  <c r="Y232" i="1"/>
  <c r="Y120" i="1"/>
  <c r="AD47" i="1"/>
  <c r="Y211" i="1"/>
  <c r="T19" i="1"/>
  <c r="AX126" i="1"/>
  <c r="T262" i="1"/>
  <c r="T241" i="1"/>
  <c r="T236" i="1"/>
  <c r="Y93" i="1"/>
  <c r="T189" i="1"/>
  <c r="T27" i="24"/>
  <c r="AX132" i="1"/>
  <c r="T16" i="24"/>
  <c r="T199" i="1"/>
  <c r="T88" i="1"/>
  <c r="BM126" i="1"/>
  <c r="Y148" i="1"/>
  <c r="Y126" i="1"/>
  <c r="AX131" i="1"/>
  <c r="Y132" i="1"/>
  <c r="Y48" i="1"/>
  <c r="Y19" i="1"/>
  <c r="BM187" i="1"/>
  <c r="BM131" i="1"/>
  <c r="Y152" i="1"/>
  <c r="BM132" i="1"/>
  <c r="Y131" i="1"/>
  <c r="Y44" i="1"/>
  <c r="AI211" i="1"/>
  <c r="BW34" i="1"/>
  <c r="AD89" i="1"/>
  <c r="BH278" i="1"/>
  <c r="AD278" i="1"/>
  <c r="AD34" i="1"/>
  <c r="BW278" i="1"/>
  <c r="BM16" i="24"/>
  <c r="AD90" i="1"/>
  <c r="AN211" i="1"/>
  <c r="BM211" i="1"/>
  <c r="BW211" i="1"/>
  <c r="AX211" i="1"/>
  <c r="BM268" i="1"/>
  <c r="AD265" i="1"/>
  <c r="BM271" i="1"/>
  <c r="BW265" i="1"/>
  <c r="BM148" i="1"/>
  <c r="BW183" i="1"/>
  <c r="BM76" i="1"/>
  <c r="AD277" i="1"/>
  <c r="BW277" i="1"/>
  <c r="BM189" i="1"/>
  <c r="BR164" i="1"/>
  <c r="O140" i="1"/>
  <c r="BR183" i="1"/>
  <c r="BR166" i="1"/>
  <c r="Y140" i="1"/>
  <c r="O34" i="1"/>
  <c r="BC16" i="24"/>
  <c r="BR16" i="24"/>
  <c r="BR21" i="24"/>
  <c r="AN16" i="24"/>
  <c r="BR124" i="1"/>
  <c r="BM34" i="1"/>
  <c r="BR88" i="1"/>
  <c r="BC189" i="1"/>
  <c r="AN172" i="1"/>
  <c r="BM101" i="1"/>
  <c r="AN189" i="1"/>
  <c r="BR189" i="1"/>
  <c r="BR276" i="1"/>
  <c r="BR118" i="1"/>
  <c r="BR229" i="1"/>
  <c r="BR214" i="1"/>
  <c r="AX214" i="1"/>
  <c r="AX140" i="1"/>
  <c r="O265" i="1"/>
  <c r="AN76" i="1"/>
  <c r="AN101" i="1"/>
  <c r="BM89" i="1"/>
  <c r="T172" i="1"/>
  <c r="BR19" i="24"/>
  <c r="BR172" i="1"/>
  <c r="BR191" i="1"/>
  <c r="BR19" i="1"/>
  <c r="BM172" i="1"/>
  <c r="BR280" i="1"/>
  <c r="BH166" i="1"/>
  <c r="BR44" i="1"/>
  <c r="BR152" i="1"/>
  <c r="AN19" i="1"/>
  <c r="BR169" i="1"/>
  <c r="BR102" i="1"/>
  <c r="BR48" i="1"/>
  <c r="BR41" i="1"/>
  <c r="BR271" i="1"/>
  <c r="BR100" i="1"/>
  <c r="BR236" i="1"/>
  <c r="BR13" i="24"/>
  <c r="BR101" i="1"/>
  <c r="BR64" i="1"/>
  <c r="BR140" i="1"/>
  <c r="BR31" i="24"/>
  <c r="BR76" i="1"/>
  <c r="BR167" i="1"/>
  <c r="BR199" i="1"/>
  <c r="BR270" i="1"/>
  <c r="AI16" i="24"/>
  <c r="AX16" i="24"/>
  <c r="AI19" i="1"/>
  <c r="BH214" i="1"/>
  <c r="AI189" i="1"/>
  <c r="T277" i="1"/>
  <c r="AX188" i="1"/>
  <c r="AX16" i="1"/>
  <c r="T229" i="1"/>
  <c r="AI101" i="1"/>
  <c r="AI131" i="1"/>
  <c r="AX270" i="1"/>
  <c r="AX189" i="1"/>
  <c r="T214" i="1"/>
  <c r="AI22" i="24"/>
  <c r="AI76" i="1"/>
  <c r="BH118" i="1"/>
  <c r="AI140" i="1"/>
  <c r="AX76" i="1"/>
  <c r="AN140" i="1"/>
  <c r="AI271" i="1"/>
  <c r="T101" i="1"/>
  <c r="AI172" i="1"/>
  <c r="AX172" i="1"/>
  <c r="BC172" i="1"/>
  <c r="AS152" i="1"/>
  <c r="BC90" i="1"/>
  <c r="BH48" i="1"/>
  <c r="O183" i="1"/>
  <c r="AN90" i="1"/>
  <c r="AX100" i="1"/>
  <c r="BC89" i="1"/>
  <c r="BH13" i="24"/>
  <c r="AX48" i="1"/>
  <c r="AX41" i="1"/>
  <c r="T265" i="1"/>
  <c r="AN89" i="1"/>
  <c r="AX19" i="1"/>
  <c r="T278" i="1"/>
  <c r="BH141" i="1"/>
  <c r="AX93" i="1"/>
  <c r="T34" i="1"/>
  <c r="BM191" i="1"/>
  <c r="AI279" i="1"/>
  <c r="O214" i="1"/>
  <c r="AX8" i="24"/>
  <c r="BM214" i="1"/>
  <c r="BM120" i="1"/>
  <c r="AI214" i="1"/>
  <c r="T279" i="1"/>
  <c r="BM95" i="1"/>
  <c r="AX22" i="24"/>
  <c r="AX14" i="24"/>
  <c r="AI88" i="1"/>
  <c r="AX30" i="24"/>
  <c r="BM10" i="1"/>
  <c r="BM117" i="1"/>
  <c r="AX17" i="24"/>
  <c r="BM21" i="24"/>
  <c r="T22" i="24"/>
  <c r="T232" i="1"/>
  <c r="O277" i="1"/>
  <c r="T94" i="1"/>
  <c r="T164" i="1"/>
  <c r="T120" i="1"/>
  <c r="AI151" i="1"/>
  <c r="AN214" i="1"/>
  <c r="AI94" i="1"/>
  <c r="AI188" i="1"/>
  <c r="AI95" i="1"/>
  <c r="BM229" i="1"/>
  <c r="AI8" i="24"/>
  <c r="AI150" i="1"/>
  <c r="AI235" i="1"/>
  <c r="BM215" i="1"/>
  <c r="BH277" i="1"/>
  <c r="Y214" i="1"/>
  <c r="T243" i="1"/>
  <c r="T131" i="1"/>
  <c r="T95" i="1"/>
  <c r="T16" i="1"/>
  <c r="T8" i="24"/>
  <c r="AX120" i="1"/>
  <c r="BM151" i="1"/>
  <c r="BM150" i="1"/>
  <c r="BM188" i="1"/>
  <c r="AX94" i="1"/>
  <c r="BM279" i="1"/>
  <c r="BM232" i="1"/>
  <c r="AX279" i="1"/>
  <c r="AX232" i="1"/>
  <c r="AX243" i="1"/>
  <c r="AX95" i="1"/>
  <c r="AX164" i="1"/>
  <c r="AI232" i="1"/>
  <c r="AI243" i="1"/>
  <c r="AI16" i="1"/>
  <c r="BM94" i="1"/>
  <c r="BM243" i="1"/>
  <c r="T17" i="24"/>
  <c r="BC237" i="1"/>
  <c r="BC21" i="24"/>
  <c r="AI14" i="24"/>
  <c r="AI141" i="1"/>
  <c r="AX124" i="1"/>
  <c r="BM241" i="1"/>
  <c r="AX10" i="1"/>
  <c r="AX88" i="1"/>
  <c r="BM14" i="24"/>
  <c r="AX237" i="1"/>
  <c r="AX25" i="24"/>
  <c r="T30" i="24"/>
  <c r="T21" i="24"/>
  <c r="T117" i="1"/>
  <c r="T237" i="1"/>
  <c r="BM124" i="1"/>
  <c r="AI17" i="24"/>
  <c r="AI241" i="1"/>
  <c r="AI237" i="1"/>
  <c r="AI21" i="24"/>
  <c r="AI10" i="1"/>
  <c r="AX241" i="1"/>
  <c r="BM88" i="1"/>
  <c r="AX117" i="1"/>
  <c r="AX21" i="24"/>
  <c r="BM237" i="1"/>
  <c r="AI132" i="1"/>
  <c r="T14" i="24"/>
  <c r="BH34" i="1"/>
  <c r="O278" i="1"/>
  <c r="T10" i="1"/>
  <c r="T124" i="1"/>
  <c r="AN21" i="24"/>
  <c r="AI117" i="1"/>
  <c r="AI262" i="1"/>
  <c r="AX262" i="1"/>
  <c r="BM17" i="24"/>
  <c r="T93" i="1"/>
  <c r="AX19" i="24"/>
  <c r="AI152" i="1"/>
  <c r="BM44" i="1"/>
  <c r="AN191" i="1"/>
  <c r="T280" i="1"/>
  <c r="T44" i="1"/>
  <c r="AX187" i="1"/>
  <c r="AX280" i="1"/>
  <c r="BH90" i="1"/>
  <c r="BM93" i="1"/>
  <c r="BM19" i="24"/>
  <c r="AX166" i="1"/>
  <c r="AI126" i="1"/>
  <c r="AI93" i="1"/>
  <c r="T191" i="1"/>
  <c r="O90" i="1"/>
  <c r="AI280" i="1"/>
  <c r="AI215" i="1"/>
  <c r="BC152" i="1"/>
  <c r="T19" i="24"/>
  <c r="T166" i="1"/>
  <c r="BC93" i="1"/>
  <c r="T215" i="1"/>
  <c r="BC191" i="1"/>
  <c r="AI19" i="24"/>
  <c r="AI187" i="1"/>
  <c r="AI191" i="1"/>
  <c r="AX235" i="1"/>
  <c r="BM280" i="1"/>
  <c r="AX215" i="1"/>
  <c r="T235" i="1"/>
  <c r="AI44" i="1"/>
  <c r="O89" i="1"/>
  <c r="AX191" i="1"/>
  <c r="T64" i="1"/>
  <c r="BH265" i="1"/>
  <c r="T270" i="1"/>
  <c r="AI64" i="1"/>
  <c r="BM100" i="1"/>
  <c r="AI270" i="1"/>
  <c r="BM64" i="1"/>
  <c r="AX236" i="1"/>
  <c r="T31" i="24"/>
  <c r="AX64" i="1"/>
  <c r="BC41" i="1"/>
  <c r="AI13" i="24"/>
  <c r="AI236" i="1"/>
  <c r="BM31" i="24"/>
  <c r="T13" i="24"/>
  <c r="T100" i="1"/>
  <c r="AI183" i="1"/>
  <c r="T276" i="1"/>
  <c r="AI185" i="1"/>
  <c r="AI169" i="1"/>
  <c r="BM169" i="1"/>
  <c r="AX118" i="1"/>
  <c r="BM27" i="24"/>
  <c r="BM48" i="1"/>
  <c r="BM41" i="1"/>
  <c r="AX148" i="1"/>
  <c r="BM167" i="1"/>
  <c r="BH183" i="1"/>
  <c r="AX31" i="24"/>
  <c r="AX13" i="24"/>
  <c r="AX102" i="1"/>
  <c r="AI48" i="1"/>
  <c r="T102" i="1"/>
  <c r="T271" i="1"/>
  <c r="T118" i="1"/>
  <c r="AI199" i="1"/>
  <c r="AI276" i="1"/>
  <c r="AX185" i="1"/>
  <c r="BM276" i="1"/>
  <c r="BM118" i="1"/>
  <c r="AX199" i="1"/>
  <c r="AX271" i="1"/>
  <c r="BM13" i="24"/>
  <c r="AI167" i="1"/>
  <c r="AI118" i="1"/>
  <c r="AI41" i="1"/>
  <c r="AX169" i="1"/>
  <c r="BM236" i="1"/>
  <c r="BM270" i="1"/>
  <c r="AX276" i="1"/>
  <c r="AX27" i="24"/>
  <c r="BM199" i="1"/>
  <c r="AX167" i="1"/>
  <c r="T268" i="1"/>
  <c r="AI27" i="24"/>
  <c r="AN25" i="24"/>
  <c r="T25" i="24"/>
  <c r="BM153" i="1"/>
  <c r="BM152" i="1"/>
  <c r="BR202" i="1"/>
  <c r="BM202" i="1"/>
  <c r="BH14" i="24"/>
  <c r="BR14" i="24"/>
  <c r="BC30" i="24"/>
  <c r="BM262" i="1"/>
  <c r="BM25" i="24"/>
  <c r="BR141" i="1"/>
  <c r="BR17" i="24"/>
  <c r="BR241" i="1"/>
  <c r="BM30" i="24"/>
  <c r="BH229" i="1"/>
  <c r="AN237" i="1"/>
  <c r="BH164" i="1"/>
  <c r="AI102" i="1"/>
  <c r="BM277" i="1"/>
  <c r="BR94" i="1"/>
  <c r="BR279" i="1"/>
  <c r="BR188" i="1"/>
  <c r="BR95" i="1"/>
  <c r="AN102" i="1"/>
  <c r="BH16" i="1"/>
  <c r="BR237" i="1"/>
  <c r="BR16" i="1"/>
  <c r="BM22" i="24"/>
  <c r="BR151" i="1"/>
  <c r="BR232" i="1"/>
  <c r="BR243" i="1"/>
  <c r="BR150" i="1"/>
  <c r="BH10" i="1"/>
  <c r="BR93" i="1"/>
  <c r="BR215" i="1"/>
  <c r="BR10" i="1"/>
  <c r="BR153" i="1"/>
  <c r="BH44" i="1"/>
  <c r="BM90" i="1"/>
  <c r="AN10" i="1"/>
  <c r="AX90" i="1"/>
  <c r="BC10" i="1"/>
  <c r="AN100" i="1"/>
  <c r="AN94" i="1"/>
  <c r="AX141" i="1"/>
  <c r="BC94" i="1"/>
  <c r="BC14" i="24"/>
  <c r="AN17" i="24"/>
  <c r="AI124" i="1"/>
  <c r="BC22" i="24"/>
  <c r="AN22" i="24"/>
  <c r="BC124" i="1"/>
  <c r="AS30" i="24"/>
  <c r="AI30" i="24"/>
  <c r="AN88" i="1"/>
  <c r="AI278" i="1"/>
  <c r="BC236" i="1"/>
  <c r="T169" i="1"/>
  <c r="AN120" i="1"/>
  <c r="AI100" i="1"/>
  <c r="BC241" i="1"/>
  <c r="AN93" i="1"/>
  <c r="AX34" i="1"/>
  <c r="AD235" i="1"/>
  <c r="AI265" i="1"/>
  <c r="AN164" i="1"/>
  <c r="AN151" i="1"/>
  <c r="BC276" i="1"/>
  <c r="Y229" i="1"/>
  <c r="BC120" i="1"/>
  <c r="AI268" i="1"/>
  <c r="AX183" i="1"/>
  <c r="AN64" i="1"/>
  <c r="BC199" i="1"/>
  <c r="AN148" i="1"/>
  <c r="AN153" i="1"/>
  <c r="BC262" i="1"/>
  <c r="BC88" i="1"/>
  <c r="AN14" i="24"/>
  <c r="AX278" i="1"/>
  <c r="AI277" i="1"/>
  <c r="BC17" i="24"/>
  <c r="BC117" i="1"/>
  <c r="AX277" i="1"/>
  <c r="BC188" i="1"/>
  <c r="AN131" i="1"/>
  <c r="AN150" i="1"/>
  <c r="BC95" i="1"/>
  <c r="AN279" i="1"/>
  <c r="AN276" i="1"/>
  <c r="AS151" i="1"/>
  <c r="AX229" i="1"/>
  <c r="AS8" i="24"/>
  <c r="AN236" i="1"/>
  <c r="BC148" i="1"/>
  <c r="AX44" i="1"/>
  <c r="BC153" i="1"/>
  <c r="AN185" i="1"/>
  <c r="AN199" i="1"/>
  <c r="BC167" i="1"/>
  <c r="AS153" i="1"/>
  <c r="Y64" i="1"/>
  <c r="AN44" i="1"/>
  <c r="AN280" i="1"/>
  <c r="AN235" i="1"/>
  <c r="AI34" i="1"/>
  <c r="AN241" i="1"/>
  <c r="AX89" i="1"/>
  <c r="AS235" i="1"/>
  <c r="AN232" i="1"/>
  <c r="T188" i="1"/>
  <c r="AN13" i="24"/>
  <c r="BC151" i="1"/>
  <c r="AS150" i="1"/>
  <c r="AN95" i="1"/>
  <c r="BC279" i="1"/>
  <c r="BC13" i="24"/>
  <c r="BC8" i="24"/>
  <c r="AS16" i="1"/>
  <c r="AN243" i="1"/>
  <c r="AN188" i="1"/>
  <c r="AX265" i="1"/>
  <c r="AN16" i="1"/>
  <c r="AI229" i="1"/>
  <c r="AN229" i="1"/>
  <c r="AN8" i="24"/>
  <c r="BC150" i="1"/>
  <c r="AI120" i="1"/>
  <c r="AN166" i="1"/>
  <c r="AN187" i="1"/>
  <c r="AN126" i="1"/>
  <c r="BC19" i="24"/>
  <c r="BC235" i="1"/>
  <c r="T126" i="1"/>
  <c r="O235" i="1"/>
  <c r="AS262" i="1"/>
  <c r="O141" i="1"/>
  <c r="AS25" i="24"/>
  <c r="BC25" i="24"/>
  <c r="AS27" i="24"/>
  <c r="AI31" i="24"/>
  <c r="BC185" i="1"/>
  <c r="T185" i="1"/>
  <c r="BC118" i="1"/>
  <c r="T167" i="1"/>
  <c r="BC31" i="24"/>
  <c r="Y268" i="1"/>
  <c r="AX268" i="1"/>
  <c r="AN41" i="1"/>
  <c r="AN270" i="1"/>
  <c r="BC27" i="24"/>
  <c r="AN271" i="1"/>
  <c r="AN167" i="1"/>
  <c r="T187" i="1"/>
  <c r="BC215" i="1"/>
  <c r="AN19" i="24"/>
  <c r="BC187" i="1"/>
  <c r="AN215" i="1"/>
  <c r="BC280" i="1"/>
  <c r="BC169" i="1"/>
  <c r="AN132" i="1"/>
  <c r="AN169" i="1"/>
  <c r="BH184" i="1"/>
  <c r="Y143" i="1"/>
  <c r="Y174" i="1"/>
  <c r="Y175" i="1"/>
  <c r="Y145" i="1"/>
  <c r="Y180" i="1"/>
  <c r="BH269" i="1"/>
  <c r="AX101" i="1"/>
  <c r="T193" i="1"/>
  <c r="T196" i="1"/>
  <c r="Y173" i="1"/>
  <c r="T198" i="1"/>
  <c r="T195" i="1"/>
  <c r="T194" i="1"/>
  <c r="AX23" i="1"/>
  <c r="AN149" i="1"/>
  <c r="T184" i="1"/>
  <c r="T125" i="1"/>
  <c r="T76" i="1"/>
  <c r="T75" i="1"/>
  <c r="T182" i="1"/>
  <c r="T183" i="1"/>
  <c r="T218" i="1"/>
  <c r="T204" i="1"/>
  <c r="BR142" i="1"/>
  <c r="Y153" i="1"/>
  <c r="BR231" i="1"/>
  <c r="Y154" i="1"/>
  <c r="AI75" i="1"/>
  <c r="Y96" i="1"/>
  <c r="Y76" i="1"/>
  <c r="Y149" i="1"/>
  <c r="BR179" i="1"/>
  <c r="Y75" i="1"/>
  <c r="BR269" i="1"/>
  <c r="BR180" i="1"/>
  <c r="Y151" i="1"/>
  <c r="BR38" i="1"/>
  <c r="BR31" i="1"/>
  <c r="BR181" i="1"/>
  <c r="BR58" i="1"/>
  <c r="BR33" i="1"/>
  <c r="BR187" i="1"/>
  <c r="BR174" i="1"/>
  <c r="BR147" i="1"/>
  <c r="BR238" i="1"/>
  <c r="BR40" i="1"/>
  <c r="BR57" i="1"/>
  <c r="BR47" i="1"/>
  <c r="BR49" i="1"/>
  <c r="BR13" i="1"/>
  <c r="BR43" i="1"/>
  <c r="BR170" i="1"/>
  <c r="BR173" i="1"/>
  <c r="BR52" i="1"/>
  <c r="BR46" i="1"/>
  <c r="BR35" i="1"/>
  <c r="BR45" i="1"/>
  <c r="BR39" i="1"/>
  <c r="BR22" i="1"/>
  <c r="BR185" i="1"/>
  <c r="BR26" i="1"/>
  <c r="BR175" i="1"/>
  <c r="BM23" i="1"/>
  <c r="BM204" i="1"/>
  <c r="BM265" i="1"/>
  <c r="BM218" i="1"/>
  <c r="BH47" i="1"/>
  <c r="BH43" i="1"/>
  <c r="BH105" i="1"/>
  <c r="BH190" i="1"/>
  <c r="BH231" i="1"/>
  <c r="BH240" i="1"/>
  <c r="BH249" i="1"/>
  <c r="BH238" i="1"/>
  <c r="BH121" i="1"/>
  <c r="BH35" i="1"/>
  <c r="BH26" i="1"/>
  <c r="BH45" i="1"/>
  <c r="BH165" i="1"/>
  <c r="BH248" i="1"/>
  <c r="BH13" i="1"/>
  <c r="BH246" i="1"/>
  <c r="BH52" i="1"/>
  <c r="BH46" i="1"/>
  <c r="BH250" i="1"/>
  <c r="BH235" i="1"/>
  <c r="BC96" i="1"/>
  <c r="AX142" i="1"/>
  <c r="AS46" i="1"/>
  <c r="AS47" i="1"/>
  <c r="AS43" i="1"/>
  <c r="AN147" i="1"/>
  <c r="AI125" i="1"/>
  <c r="AI73" i="1"/>
  <c r="AI184" i="1"/>
  <c r="AI40" i="1"/>
  <c r="AI182" i="1"/>
  <c r="AI204" i="1"/>
  <c r="AI218" i="1"/>
  <c r="AI89" i="1"/>
  <c r="AI90" i="1"/>
  <c r="AS180" i="1"/>
  <c r="AS173" i="1"/>
  <c r="AS181" i="1"/>
  <c r="AS179" i="1"/>
  <c r="AS175" i="1"/>
  <c r="AS174" i="1"/>
  <c r="T48" i="1"/>
  <c r="T46" i="1"/>
  <c r="T47" i="1"/>
  <c r="BR268" i="1"/>
  <c r="AX22" i="1"/>
  <c r="AX75" i="1"/>
  <c r="AX261" i="1"/>
  <c r="BM231" i="1"/>
  <c r="BW182" i="1"/>
  <c r="BM38" i="1"/>
  <c r="BR218" i="1"/>
  <c r="AX125" i="1"/>
  <c r="AX240" i="1"/>
  <c r="AX35" i="1"/>
  <c r="AX231" i="1"/>
  <c r="AX272" i="1"/>
  <c r="AD76" i="1"/>
  <c r="BW184" i="1"/>
  <c r="BH182" i="1"/>
  <c r="BR204" i="1"/>
  <c r="BM238" i="1"/>
  <c r="BM39" i="1"/>
  <c r="BM22" i="1"/>
  <c r="AX39" i="1"/>
  <c r="AX40" i="1"/>
  <c r="BW52" i="1"/>
  <c r="BW47" i="1"/>
  <c r="BW45" i="1"/>
  <c r="BW44" i="1"/>
  <c r="BW48" i="1"/>
  <c r="BW46" i="1"/>
  <c r="BM31" i="1"/>
  <c r="BM49" i="1"/>
  <c r="BM58" i="1"/>
  <c r="BM102" i="1"/>
  <c r="BM52" i="1"/>
  <c r="BM272" i="1"/>
  <c r="BM57" i="1"/>
  <c r="BM46" i="1"/>
  <c r="BM47" i="1"/>
  <c r="BM33" i="1"/>
  <c r="BM45" i="1"/>
  <c r="AX46" i="1"/>
  <c r="AX52" i="1"/>
  <c r="AX47" i="1"/>
  <c r="AX49" i="1"/>
  <c r="BH218" i="1"/>
  <c r="BH204" i="1"/>
  <c r="AN111" i="1"/>
  <c r="AN182" i="1"/>
  <c r="AN125" i="1"/>
  <c r="AN184" i="1"/>
  <c r="AN75" i="1"/>
  <c r="AN112" i="1"/>
  <c r="AD121" i="1"/>
  <c r="AD231" i="1"/>
  <c r="AD238" i="1"/>
  <c r="AD35" i="1"/>
  <c r="AD240" i="1"/>
  <c r="AD13" i="1"/>
  <c r="AD96" i="1"/>
  <c r="T49" i="1"/>
  <c r="T121" i="1"/>
  <c r="T13" i="1"/>
  <c r="T43" i="1"/>
  <c r="T111" i="1"/>
  <c r="T174" i="1"/>
  <c r="T179" i="1"/>
  <c r="T180" i="1"/>
  <c r="T269" i="1"/>
  <c r="T26" i="1"/>
  <c r="T52" i="1"/>
  <c r="T173" i="1"/>
  <c r="T45" i="1"/>
  <c r="T181" i="1"/>
  <c r="T112" i="1"/>
  <c r="T175" i="1"/>
  <c r="BC154" i="1"/>
  <c r="BH142" i="1"/>
  <c r="BH140" i="1"/>
  <c r="BC48" i="1"/>
  <c r="BC170" i="1"/>
  <c r="BC240" i="1"/>
  <c r="BC168" i="1"/>
  <c r="BC171" i="1"/>
  <c r="BC47" i="1"/>
  <c r="BC45" i="1"/>
  <c r="BC174" i="1"/>
  <c r="BC146" i="1"/>
  <c r="BC44" i="1"/>
  <c r="BC238" i="1"/>
  <c r="BC38" i="1"/>
  <c r="BC272" i="1"/>
  <c r="BC173" i="1"/>
  <c r="BC145" i="1"/>
  <c r="BC40" i="1"/>
  <c r="BC121" i="1"/>
  <c r="BC21" i="1"/>
  <c r="BC13" i="1"/>
  <c r="BC131" i="1"/>
  <c r="BC33" i="1"/>
  <c r="BC31" i="1"/>
  <c r="BC26" i="1"/>
  <c r="BC58" i="1"/>
  <c r="BC147" i="1"/>
  <c r="BC43" i="1"/>
  <c r="BC126" i="1"/>
  <c r="BC149" i="1"/>
  <c r="BC268" i="1"/>
  <c r="BC179" i="1"/>
  <c r="BC46" i="1"/>
  <c r="BC143" i="1"/>
  <c r="BC39" i="1"/>
  <c r="BC73" i="1"/>
  <c r="BC52" i="1"/>
  <c r="BC49" i="1"/>
  <c r="BC132" i="1"/>
  <c r="BC231" i="1"/>
  <c r="BC180" i="1"/>
  <c r="BC111" i="1"/>
  <c r="BC261" i="1"/>
  <c r="BC76" i="1"/>
  <c r="BC144" i="1"/>
  <c r="BC255" i="1"/>
  <c r="BC57" i="1"/>
  <c r="BC181" i="1"/>
  <c r="BC75" i="1"/>
  <c r="BC112" i="1"/>
  <c r="BC22" i="1"/>
  <c r="BC35" i="1"/>
  <c r="BC175" i="1"/>
  <c r="AX218" i="1"/>
  <c r="AX184" i="1"/>
  <c r="AX43" i="1"/>
  <c r="AX204" i="1"/>
  <c r="AX45" i="1"/>
  <c r="AX182" i="1"/>
  <c r="AS261" i="1"/>
  <c r="AS121" i="1"/>
  <c r="AS248" i="1"/>
  <c r="AS35" i="1"/>
  <c r="AS149" i="1"/>
  <c r="AS13" i="1"/>
  <c r="AS154" i="1"/>
  <c r="AS231" i="1"/>
  <c r="AS96" i="1"/>
  <c r="AS240" i="1"/>
  <c r="AS249" i="1"/>
  <c r="AS238" i="1"/>
  <c r="AS246" i="1"/>
  <c r="AS190" i="1"/>
  <c r="AS250" i="1"/>
  <c r="AS255" i="1"/>
  <c r="AN43" i="1"/>
  <c r="AN46" i="1"/>
  <c r="AN48" i="1"/>
  <c r="AN47" i="1"/>
  <c r="AN45" i="1"/>
  <c r="AI112" i="1"/>
  <c r="AI26" i="1"/>
  <c r="AI181" i="1"/>
  <c r="AI175" i="1"/>
  <c r="AI269" i="1"/>
  <c r="AI45" i="1"/>
  <c r="AI43" i="1"/>
  <c r="AI121" i="1"/>
  <c r="AI35" i="1"/>
  <c r="AI13" i="1"/>
  <c r="AI49" i="1"/>
  <c r="AI52" i="1"/>
  <c r="AI111" i="1"/>
  <c r="AI174" i="1"/>
  <c r="AI173" i="1"/>
  <c r="AI180" i="1"/>
  <c r="AI179" i="1"/>
  <c r="Y141" i="1"/>
  <c r="Y142" i="1"/>
  <c r="O121" i="1"/>
  <c r="O184" i="1"/>
  <c r="O231" i="1"/>
  <c r="T142" i="1"/>
  <c r="O240" i="1"/>
  <c r="O249" i="1"/>
  <c r="O238" i="1"/>
  <c r="O202" i="1"/>
  <c r="O272" i="1"/>
  <c r="O104" i="1"/>
  <c r="T141" i="1"/>
  <c r="O220" i="1"/>
  <c r="O269" i="1"/>
  <c r="O261" i="1"/>
  <c r="O182" i="1"/>
  <c r="O43" i="1"/>
  <c r="O23" i="1"/>
  <c r="O35" i="1"/>
  <c r="O46" i="1"/>
  <c r="O13" i="1"/>
  <c r="O47" i="1"/>
  <c r="O96" i="1"/>
  <c r="AN73" i="1"/>
  <c r="T261" i="1"/>
  <c r="AN38" i="1"/>
  <c r="AI168" i="1"/>
  <c r="BW250" i="1"/>
  <c r="T41" i="1"/>
  <c r="BW231" i="1"/>
  <c r="BW64" i="1"/>
  <c r="BW241" i="1"/>
  <c r="BW190" i="1"/>
  <c r="T105" i="1"/>
  <c r="AN22" i="1"/>
  <c r="T238" i="1"/>
  <c r="BW220" i="1"/>
  <c r="T123" i="1"/>
  <c r="BW121" i="1"/>
  <c r="BM26" i="1"/>
  <c r="BM175" i="1"/>
  <c r="T242" i="1"/>
  <c r="BW43" i="1"/>
  <c r="AN240" i="1"/>
  <c r="AN13" i="1"/>
  <c r="T246" i="1"/>
  <c r="BW269" i="1"/>
  <c r="AN247" i="1"/>
  <c r="BM75" i="1"/>
  <c r="AN40" i="1"/>
  <c r="BM154" i="1"/>
  <c r="AN168" i="1"/>
  <c r="T11" i="1"/>
  <c r="T248" i="1"/>
  <c r="BM180" i="1"/>
  <c r="BW10" i="1"/>
  <c r="T231" i="1"/>
  <c r="T190" i="1"/>
  <c r="T22" i="1"/>
  <c r="BW238" i="1"/>
  <c r="BM220" i="1"/>
  <c r="BW35" i="1"/>
  <c r="T104" i="1"/>
  <c r="AN165" i="1"/>
  <c r="BR90" i="1"/>
  <c r="AN21" i="1"/>
  <c r="T240" i="1"/>
  <c r="BW13" i="1"/>
  <c r="BW246" i="1"/>
  <c r="T249" i="1"/>
  <c r="T274" i="1"/>
  <c r="BM125" i="1"/>
  <c r="T247" i="1"/>
  <c r="T74" i="1"/>
  <c r="T73" i="1"/>
  <c r="T40" i="1"/>
  <c r="BW235" i="1"/>
  <c r="AN11" i="1"/>
  <c r="BM173" i="1"/>
  <c r="BW248" i="1"/>
  <c r="BW118" i="1"/>
  <c r="AN250" i="1"/>
  <c r="BW16" i="1"/>
  <c r="AN142" i="1"/>
  <c r="AN231" i="1"/>
  <c r="AN190" i="1"/>
  <c r="AN171" i="1"/>
  <c r="AN238" i="1"/>
  <c r="AN35" i="1"/>
  <c r="BM174" i="1"/>
  <c r="BM181" i="1"/>
  <c r="BM179" i="1"/>
  <c r="T165" i="1"/>
  <c r="AN242" i="1"/>
  <c r="AI170" i="1"/>
  <c r="T21" i="1"/>
  <c r="BW240" i="1"/>
  <c r="AN246" i="1"/>
  <c r="BW249" i="1"/>
  <c r="T255" i="1"/>
  <c r="BC125" i="1"/>
  <c r="BM149" i="1"/>
  <c r="AN74" i="1"/>
  <c r="AN141" i="1"/>
  <c r="BR89" i="1"/>
  <c r="AN248" i="1"/>
  <c r="T250" i="1"/>
  <c r="BM24" i="1"/>
  <c r="BW105" i="1"/>
  <c r="AI171" i="1"/>
  <c r="T35" i="1"/>
  <c r="AN123" i="1"/>
  <c r="AN121" i="1"/>
  <c r="BW26" i="1"/>
  <c r="BM43" i="1"/>
  <c r="AN170" i="1"/>
  <c r="BM269" i="1"/>
  <c r="AN249" i="1"/>
  <c r="AN110" i="1"/>
  <c r="AI21" i="1"/>
  <c r="BR73" i="1"/>
  <c r="BR240" i="1"/>
  <c r="AI238" i="1"/>
  <c r="BR21" i="1"/>
  <c r="AI240" i="1"/>
  <c r="AI231" i="1"/>
  <c r="AX170" i="1"/>
  <c r="AX144" i="1"/>
  <c r="AX146" i="1"/>
  <c r="AX147" i="1"/>
  <c r="T143" i="1"/>
  <c r="AX111" i="1"/>
  <c r="BR220" i="1"/>
  <c r="BR154" i="1"/>
  <c r="BR23" i="1"/>
  <c r="AN24" i="1"/>
  <c r="AX171" i="1"/>
  <c r="T146" i="1"/>
  <c r="T147" i="1"/>
  <c r="AS113" i="1"/>
  <c r="AX38" i="1"/>
  <c r="T148" i="1"/>
  <c r="AN23" i="1"/>
  <c r="AX13" i="1"/>
  <c r="AI142" i="1"/>
  <c r="AX113" i="1"/>
  <c r="BR149" i="1"/>
  <c r="AX112" i="1"/>
  <c r="T145" i="1"/>
  <c r="AX168" i="1"/>
  <c r="T144" i="1"/>
  <c r="BR24" i="1"/>
  <c r="AX143" i="1"/>
  <c r="AX145" i="1"/>
  <c r="BM21" i="1"/>
  <c r="AX21" i="1"/>
  <c r="Y41" i="1"/>
  <c r="AX73" i="1"/>
  <c r="O142" i="1"/>
  <c r="BM147" i="1"/>
  <c r="Y238" i="1"/>
  <c r="BM73" i="1"/>
  <c r="BM40" i="1"/>
  <c r="BM170" i="1"/>
  <c r="BM278" i="1"/>
  <c r="BM240" i="1"/>
  <c r="BM35" i="1"/>
  <c r="Y187" i="1"/>
  <c r="BM261" i="1"/>
  <c r="AX238" i="1"/>
  <c r="AD113" i="1"/>
  <c r="Y274" i="1"/>
  <c r="Y124" i="1"/>
  <c r="BM112" i="1"/>
  <c r="Y246" i="1"/>
  <c r="T89" i="1"/>
  <c r="AX165" i="1"/>
  <c r="BM242" i="1"/>
  <c r="AX123" i="1"/>
  <c r="BM274" i="1"/>
  <c r="BM247" i="1"/>
  <c r="BM74" i="1"/>
  <c r="Y118" i="1"/>
  <c r="BM16" i="1"/>
  <c r="Y235" i="1"/>
  <c r="Y95" i="1"/>
  <c r="AX11" i="1"/>
  <c r="Y190" i="1"/>
  <c r="Y94" i="1"/>
  <c r="AS265" i="1"/>
  <c r="Y189" i="1"/>
  <c r="AX242" i="1"/>
  <c r="Y280" i="1"/>
  <c r="Y249" i="1"/>
  <c r="BM105" i="1"/>
  <c r="Y237" i="1"/>
  <c r="Y123" i="1"/>
  <c r="BC24" i="1"/>
  <c r="BM255" i="1"/>
  <c r="AX247" i="1"/>
  <c r="BM235" i="1"/>
  <c r="Y185" i="1"/>
  <c r="T90" i="1"/>
  <c r="BM123" i="1"/>
  <c r="AX274" i="1"/>
  <c r="Y199" i="1"/>
  <c r="Y16" i="1"/>
  <c r="Y113" i="1"/>
  <c r="BM246" i="1"/>
  <c r="BM104" i="1"/>
  <c r="BM190" i="1"/>
  <c r="Y248" i="1"/>
  <c r="BM121" i="1"/>
  <c r="BC23" i="1"/>
  <c r="Y10" i="1"/>
  <c r="AX250" i="1"/>
  <c r="Y242" i="1"/>
  <c r="AS90" i="1"/>
  <c r="Y241" i="1"/>
  <c r="Y276" i="1"/>
  <c r="BM111" i="1"/>
  <c r="AX110" i="1"/>
  <c r="Y11" i="1"/>
  <c r="BM248" i="1"/>
  <c r="BM250" i="1"/>
  <c r="Y279" i="1"/>
  <c r="BM249" i="1"/>
  <c r="Y215" i="1"/>
  <c r="AX255" i="1"/>
  <c r="Y247" i="1"/>
  <c r="AX74" i="1"/>
  <c r="BM19" i="1"/>
  <c r="BH113" i="1"/>
  <c r="AX246" i="1"/>
  <c r="AX104" i="1"/>
  <c r="BM185" i="1"/>
  <c r="BM11" i="1"/>
  <c r="AX190" i="1"/>
  <c r="AX248" i="1"/>
  <c r="Y117" i="1"/>
  <c r="AS89" i="1"/>
  <c r="Y191" i="1"/>
  <c r="Y250" i="1"/>
  <c r="AX249" i="1"/>
  <c r="AX105" i="1"/>
  <c r="BC246" i="1"/>
  <c r="AN146" i="1"/>
  <c r="AD250" i="1"/>
  <c r="AD246" i="1"/>
  <c r="AN145" i="1"/>
  <c r="AN143" i="1"/>
  <c r="AN144" i="1"/>
  <c r="AD249" i="1"/>
  <c r="AD190" i="1"/>
  <c r="AD248" i="1"/>
  <c r="T140" i="1"/>
  <c r="BR246" i="1"/>
  <c r="O246" i="1"/>
  <c r="BR235" i="1"/>
  <c r="AI113" i="1"/>
  <c r="AN113" i="1"/>
  <c r="BM113" i="1"/>
  <c r="O113" i="1"/>
  <c r="BR113" i="1"/>
  <c r="T113" i="1"/>
  <c r="AI246" i="1"/>
  <c r="AI123" i="1"/>
  <c r="BC123" i="1"/>
  <c r="AI255" i="1"/>
  <c r="BH89" i="1"/>
  <c r="BW89" i="1"/>
  <c r="BR249" i="1"/>
  <c r="BC249" i="1"/>
  <c r="AI249" i="1"/>
  <c r="BR165" i="1"/>
  <c r="BC104" i="1"/>
  <c r="AX24" i="1"/>
  <c r="BR143" i="1"/>
  <c r="BM143" i="1"/>
  <c r="BR121" i="1"/>
  <c r="BC274" i="1"/>
  <c r="AI247" i="1"/>
  <c r="BC190" i="1"/>
  <c r="BM168" i="1"/>
  <c r="BC229" i="1"/>
  <c r="BR144" i="1"/>
  <c r="BM144" i="1"/>
  <c r="BR11" i="1"/>
  <c r="BR171" i="1"/>
  <c r="BW110" i="1"/>
  <c r="BR110" i="1"/>
  <c r="BR190" i="1"/>
  <c r="BR168" i="1"/>
  <c r="BC74" i="1"/>
  <c r="BC11" i="1"/>
  <c r="BM171" i="1"/>
  <c r="AI110" i="1"/>
  <c r="BC247" i="1"/>
  <c r="AI190" i="1"/>
  <c r="O105" i="1"/>
  <c r="BR105" i="1"/>
  <c r="BW229" i="1"/>
  <c r="BC105" i="1"/>
  <c r="AI74" i="1"/>
  <c r="AI11" i="1"/>
  <c r="AI274" i="1"/>
  <c r="T110" i="1"/>
  <c r="BM110" i="1"/>
  <c r="BR247" i="1"/>
  <c r="O190" i="1"/>
  <c r="AI105" i="1"/>
  <c r="BC214" i="1"/>
  <c r="BC242" i="1"/>
  <c r="BR248" i="1"/>
  <c r="BR148" i="1"/>
  <c r="BW214" i="1"/>
  <c r="BR277" i="1"/>
  <c r="BC248" i="1"/>
  <c r="BR145" i="1"/>
  <c r="BR242" i="1"/>
  <c r="BC19" i="1"/>
  <c r="O248" i="1"/>
  <c r="BM145" i="1"/>
  <c r="BW23" i="1"/>
  <c r="AI242" i="1"/>
  <c r="BR75" i="1"/>
  <c r="AI248" i="1"/>
  <c r="BW124" i="1"/>
  <c r="BH23" i="1"/>
  <c r="BC16" i="1"/>
  <c r="BM146" i="1"/>
  <c r="BC250" i="1"/>
  <c r="BR126" i="1"/>
  <c r="BR146" i="1"/>
  <c r="BR250" i="1"/>
  <c r="AI250" i="1"/>
  <c r="O250" i="1"/>
  <c r="BW90" i="1"/>
  <c r="AS37" i="24" l="1"/>
  <c r="BW27" i="24"/>
  <c r="AS31" i="24"/>
  <c r="BW199" i="1"/>
  <c r="BR120" i="1"/>
  <c r="BW120" i="1"/>
  <c r="BW237" i="1"/>
  <c r="BW16" i="24"/>
  <c r="BW76" i="1"/>
  <c r="BW185" i="1"/>
  <c r="BW215" i="1"/>
  <c r="BR27" i="24"/>
  <c r="BW188" i="1"/>
  <c r="BW243" i="1"/>
  <c r="BW232" i="1"/>
  <c r="BH241" i="1"/>
  <c r="BH16" i="24"/>
  <c r="BH21" i="24"/>
  <c r="BH31" i="24"/>
  <c r="BH27" i="24"/>
  <c r="AS21" i="24"/>
  <c r="AS14" i="24"/>
  <c r="AS13" i="24"/>
  <c r="AS16" i="24"/>
  <c r="AD8" i="24"/>
  <c r="AD21" i="24"/>
  <c r="AD31" i="24"/>
  <c r="AD27" i="24"/>
  <c r="AD14" i="24"/>
  <c r="AD13" i="24"/>
  <c r="AD16" i="24"/>
  <c r="Y31" i="24"/>
  <c r="Y27" i="24"/>
  <c r="O31" i="24"/>
  <c r="O27" i="24"/>
  <c r="O8" i="24"/>
  <c r="O13" i="24"/>
  <c r="O30" i="24"/>
  <c r="O25" i="24"/>
  <c r="O16" i="24"/>
  <c r="O14" i="24"/>
  <c r="O21" i="24"/>
  <c r="BH215" i="1"/>
  <c r="BH237" i="1"/>
  <c r="BC277" i="1"/>
  <c r="BH243" i="1"/>
  <c r="BH202" i="1"/>
  <c r="BC232" i="1"/>
  <c r="BC243" i="1"/>
  <c r="BH232" i="1"/>
  <c r="BH120" i="1"/>
  <c r="BH76" i="1"/>
  <c r="BH185" i="1"/>
  <c r="BH199" i="1"/>
  <c r="BH188" i="1"/>
  <c r="AS188" i="1"/>
  <c r="AS199" i="1"/>
  <c r="AS237" i="1"/>
  <c r="AS243" i="1"/>
  <c r="AS241" i="1"/>
  <c r="AS76" i="1"/>
  <c r="AS48" i="1"/>
  <c r="AS215" i="1"/>
  <c r="AS185" i="1"/>
  <c r="AS120" i="1"/>
  <c r="AS232" i="1"/>
  <c r="AS202" i="1"/>
  <c r="AN124" i="1"/>
  <c r="AN277" i="1"/>
  <c r="AN183" i="1"/>
  <c r="AD48" i="1"/>
  <c r="AD188" i="1"/>
  <c r="AD185" i="1"/>
  <c r="AD120" i="1"/>
  <c r="AD215" i="1"/>
  <c r="AD243" i="1"/>
  <c r="AD241" i="1"/>
  <c r="AD199" i="1"/>
  <c r="Y89" i="1"/>
  <c r="Y90" i="1"/>
  <c r="AD214" i="1"/>
  <c r="AD232" i="1"/>
  <c r="Y277" i="1"/>
  <c r="AD237" i="1"/>
  <c r="O215" i="1"/>
  <c r="O243" i="1"/>
  <c r="O188" i="1"/>
  <c r="O229" i="1"/>
  <c r="O199" i="1"/>
  <c r="O237" i="1"/>
  <c r="O280" i="1"/>
  <c r="O48" i="1"/>
  <c r="O241" i="1"/>
  <c r="O76" i="1"/>
  <c r="O185" i="1"/>
  <c r="O232" i="1"/>
  <c r="O120" i="1"/>
  <c r="J291" i="1" l="1"/>
  <c r="J292" i="1"/>
  <c r="J162" i="1" l="1"/>
  <c r="X162" i="1" l="1"/>
  <c r="AM162" i="1"/>
  <c r="BG162" i="1"/>
  <c r="BB162" i="1"/>
  <c r="J210" i="1"/>
  <c r="J221" i="1"/>
  <c r="J212" i="1"/>
  <c r="J274" i="1"/>
  <c r="J223" i="1"/>
  <c r="J83" i="1"/>
  <c r="J81" i="1"/>
  <c r="J285" i="1"/>
  <c r="J110" i="1"/>
  <c r="J158" i="1"/>
  <c r="J77" i="1"/>
  <c r="J244" i="1"/>
  <c r="J233" i="1"/>
  <c r="BQ244" i="1" l="1"/>
  <c r="BG244" i="1"/>
  <c r="AR244" i="1"/>
  <c r="AM244" i="1"/>
  <c r="AC244" i="1"/>
  <c r="BV244" i="1"/>
  <c r="N244" i="1"/>
  <c r="BQ274" i="1"/>
  <c r="AM274" i="1"/>
  <c r="N274" i="1"/>
  <c r="BG274" i="1"/>
  <c r="AR274" i="1"/>
  <c r="AC274" i="1"/>
  <c r="BV274" i="1"/>
  <c r="BC162" i="1"/>
  <c r="BG77" i="1"/>
  <c r="BB77" i="1"/>
  <c r="AC77" i="1"/>
  <c r="AR77" i="1"/>
  <c r="X77" i="1"/>
  <c r="N77" i="1"/>
  <c r="BG81" i="1"/>
  <c r="BB81" i="1"/>
  <c r="AC81" i="1"/>
  <c r="AR81" i="1"/>
  <c r="N81" i="1"/>
  <c r="BV212" i="1"/>
  <c r="BH162" i="1"/>
  <c r="BG158" i="1"/>
  <c r="N158" i="1"/>
  <c r="AR158" i="1"/>
  <c r="AC158" i="1"/>
  <c r="BV158" i="1"/>
  <c r="AR83" i="1"/>
  <c r="BB83" i="1"/>
  <c r="N83" i="1"/>
  <c r="AC83" i="1"/>
  <c r="BG83" i="1"/>
  <c r="AN162" i="1"/>
  <c r="BV233" i="1"/>
  <c r="BQ233" i="1"/>
  <c r="BG233" i="1"/>
  <c r="AR233" i="1"/>
  <c r="AC233" i="1"/>
  <c r="AM233" i="1"/>
  <c r="BG110" i="1"/>
  <c r="AC110" i="1"/>
  <c r="X110" i="1"/>
  <c r="N110" i="1"/>
  <c r="AR110" i="1"/>
  <c r="BB110" i="1"/>
  <c r="BV210" i="1"/>
  <c r="Y162" i="1"/>
  <c r="J42" i="1"/>
  <c r="J64" i="1"/>
  <c r="J193" i="1"/>
  <c r="J160" i="1"/>
  <c r="J194" i="1"/>
  <c r="J254" i="1"/>
  <c r="J75" i="1"/>
  <c r="J270" i="1"/>
  <c r="J192" i="1"/>
  <c r="J108" i="1"/>
  <c r="J268" i="1"/>
  <c r="J19" i="24"/>
  <c r="J283" i="1"/>
  <c r="J189" i="1"/>
  <c r="J132" i="1"/>
  <c r="J196" i="1"/>
  <c r="J191" i="1"/>
  <c r="J197" i="1"/>
  <c r="J36" i="24"/>
  <c r="J29" i="24"/>
  <c r="J23" i="24"/>
  <c r="J267" i="1"/>
  <c r="J35" i="24"/>
  <c r="J161" i="1"/>
  <c r="J282" i="1"/>
  <c r="J279" i="1"/>
  <c r="J17" i="24"/>
  <c r="J262" i="1"/>
  <c r="J286" i="1"/>
  <c r="J265" i="1"/>
  <c r="J198" i="1"/>
  <c r="J271" i="1"/>
  <c r="J30" i="24"/>
  <c r="J57" i="1"/>
  <c r="J112" i="1"/>
  <c r="J38" i="1"/>
  <c r="J168" i="1"/>
  <c r="J45" i="1"/>
  <c r="J175" i="1"/>
  <c r="J170" i="1"/>
  <c r="J104" i="1"/>
  <c r="J173" i="1"/>
  <c r="J73" i="1"/>
  <c r="J49" i="1"/>
  <c r="J165" i="1"/>
  <c r="J182" i="1"/>
  <c r="J145" i="1"/>
  <c r="J125" i="1"/>
  <c r="J24" i="1"/>
  <c r="J146" i="1"/>
  <c r="J181" i="1"/>
  <c r="J52" i="1"/>
  <c r="J111" i="1"/>
  <c r="J184" i="1"/>
  <c r="J149" i="1"/>
  <c r="J174" i="1"/>
  <c r="J147" i="1"/>
  <c r="J143" i="1"/>
  <c r="J31" i="1"/>
  <c r="J142" i="1"/>
  <c r="J180" i="1"/>
  <c r="J79" i="1"/>
  <c r="J58" i="1"/>
  <c r="J105" i="1"/>
  <c r="J204" i="1"/>
  <c r="J33" i="1"/>
  <c r="J39" i="1"/>
  <c r="J22" i="1"/>
  <c r="J209" i="1"/>
  <c r="J123" i="1"/>
  <c r="J60" i="1"/>
  <c r="J26" i="1"/>
  <c r="J74" i="1"/>
  <c r="BG123" i="1" l="1"/>
  <c r="BV123" i="1"/>
  <c r="BQ123" i="1"/>
  <c r="AR123" i="1"/>
  <c r="AC123" i="1"/>
  <c r="N123" i="1"/>
  <c r="BV33" i="1"/>
  <c r="BG33" i="1"/>
  <c r="AR33" i="1"/>
  <c r="AC33" i="1"/>
  <c r="N33" i="1"/>
  <c r="BG79" i="1"/>
  <c r="AR79" i="1"/>
  <c r="BB79" i="1"/>
  <c r="AC79" i="1"/>
  <c r="N79" i="1"/>
  <c r="X79" i="1"/>
  <c r="BG143" i="1"/>
  <c r="BV143" i="1"/>
  <c r="AR143" i="1"/>
  <c r="N143" i="1"/>
  <c r="AH143" i="1"/>
  <c r="AC143" i="1"/>
  <c r="BB184" i="1"/>
  <c r="AC184" i="1"/>
  <c r="BL184" i="1"/>
  <c r="X184" i="1"/>
  <c r="BV146" i="1"/>
  <c r="AR146" i="1"/>
  <c r="AH146" i="1"/>
  <c r="AC146" i="1"/>
  <c r="N146" i="1"/>
  <c r="BG146" i="1"/>
  <c r="BL182" i="1"/>
  <c r="BB182" i="1"/>
  <c r="X182" i="1"/>
  <c r="AC182" i="1"/>
  <c r="BV173" i="1"/>
  <c r="BG173" i="1"/>
  <c r="AW173" i="1"/>
  <c r="AC173" i="1"/>
  <c r="N173" i="1"/>
  <c r="AM173" i="1"/>
  <c r="AC45" i="1"/>
  <c r="AR45" i="1"/>
  <c r="N45" i="1"/>
  <c r="BV57" i="1"/>
  <c r="BG57" i="1"/>
  <c r="AR57" i="1"/>
  <c r="AC57" i="1"/>
  <c r="N57" i="1"/>
  <c r="BQ265" i="1"/>
  <c r="BB265" i="1"/>
  <c r="AM265" i="1"/>
  <c r="X265" i="1"/>
  <c r="BG279" i="1"/>
  <c r="AR279" i="1"/>
  <c r="AC279" i="1"/>
  <c r="BV279" i="1"/>
  <c r="N279" i="1"/>
  <c r="BG267" i="1"/>
  <c r="AC267" i="1"/>
  <c r="AR267" i="1"/>
  <c r="N267" i="1"/>
  <c r="BV267" i="1"/>
  <c r="BV189" i="1"/>
  <c r="BG189" i="1"/>
  <c r="AC189" i="1"/>
  <c r="AR189" i="1"/>
  <c r="N189" i="1"/>
  <c r="BB108" i="1"/>
  <c r="AR108" i="1"/>
  <c r="X108" i="1"/>
  <c r="BG108" i="1"/>
  <c r="N108" i="1"/>
  <c r="AC108" i="1"/>
  <c r="BQ254" i="1"/>
  <c r="X254" i="1"/>
  <c r="N254" i="1"/>
  <c r="BG254" i="1"/>
  <c r="AC254" i="1"/>
  <c r="BV254" i="1"/>
  <c r="AM254" i="1"/>
  <c r="BB64" i="1"/>
  <c r="AR64" i="1"/>
  <c r="BG64" i="1"/>
  <c r="AC64" i="1"/>
  <c r="N64" i="1"/>
  <c r="BW210" i="1"/>
  <c r="O110" i="1"/>
  <c r="BH233" i="1"/>
  <c r="O83" i="1"/>
  <c r="BW158" i="1"/>
  <c r="BH158" i="1"/>
  <c r="BW212" i="1"/>
  <c r="AD81" i="1"/>
  <c r="O77" i="1"/>
  <c r="BC77" i="1"/>
  <c r="BH274" i="1"/>
  <c r="AN244" i="1"/>
  <c r="BG74" i="1"/>
  <c r="AC74" i="1"/>
  <c r="X74" i="1"/>
  <c r="N74" i="1"/>
  <c r="BQ74" i="1"/>
  <c r="AR74" i="1"/>
  <c r="BV74" i="1"/>
  <c r="BQ209" i="1"/>
  <c r="BG209" i="1"/>
  <c r="BB209" i="1"/>
  <c r="AR209" i="1"/>
  <c r="AC209" i="1"/>
  <c r="N209" i="1"/>
  <c r="BB204" i="1"/>
  <c r="AM204" i="1"/>
  <c r="AC204" i="1"/>
  <c r="BV204" i="1"/>
  <c r="X204" i="1"/>
  <c r="N204" i="1"/>
  <c r="AW180" i="1"/>
  <c r="AM180" i="1"/>
  <c r="AC180" i="1"/>
  <c r="BV180" i="1"/>
  <c r="BG180" i="1"/>
  <c r="N180" i="1"/>
  <c r="BG147" i="1"/>
  <c r="AC147" i="1"/>
  <c r="N147" i="1"/>
  <c r="AH147" i="1"/>
  <c r="BV147" i="1"/>
  <c r="AR147" i="1"/>
  <c r="BV111" i="1"/>
  <c r="BQ111" i="1"/>
  <c r="BG111" i="1"/>
  <c r="AR111" i="1"/>
  <c r="N111" i="1"/>
  <c r="AC111" i="1"/>
  <c r="X111" i="1"/>
  <c r="BV24" i="1"/>
  <c r="BG24" i="1"/>
  <c r="AR24" i="1"/>
  <c r="AC24" i="1"/>
  <c r="N24" i="1"/>
  <c r="BV165" i="1"/>
  <c r="BL165" i="1"/>
  <c r="AR165" i="1"/>
  <c r="AC165" i="1"/>
  <c r="BB165" i="1"/>
  <c r="AH165" i="1"/>
  <c r="N165" i="1"/>
  <c r="AR104" i="1"/>
  <c r="AM104" i="1"/>
  <c r="BG104" i="1"/>
  <c r="BV104" i="1"/>
  <c r="AC104" i="1"/>
  <c r="BQ104" i="1"/>
  <c r="X104" i="1"/>
  <c r="AR168" i="1"/>
  <c r="AC168" i="1"/>
  <c r="BG168" i="1"/>
  <c r="N168" i="1"/>
  <c r="BV168" i="1"/>
  <c r="X168" i="1"/>
  <c r="BV191" i="1"/>
  <c r="AR191" i="1"/>
  <c r="BG191" i="1"/>
  <c r="AC191" i="1"/>
  <c r="N191" i="1"/>
  <c r="BG192" i="1"/>
  <c r="AR192" i="1"/>
  <c r="AC192" i="1"/>
  <c r="BV192" i="1"/>
  <c r="N192" i="1"/>
  <c r="BG42" i="1"/>
  <c r="AR42" i="1"/>
  <c r="AC42" i="1"/>
  <c r="N42" i="1"/>
  <c r="BV42" i="1"/>
  <c r="Y110" i="1"/>
  <c r="AN233" i="1"/>
  <c r="BR233" i="1"/>
  <c r="BC83" i="1"/>
  <c r="AD158" i="1"/>
  <c r="BC81" i="1"/>
  <c r="Y77" i="1"/>
  <c r="BH77" i="1"/>
  <c r="BW274" i="1"/>
  <c r="O274" i="1"/>
  <c r="O244" i="1"/>
  <c r="AS244" i="1"/>
  <c r="AC26" i="1"/>
  <c r="N26" i="1"/>
  <c r="AR26" i="1"/>
  <c r="BV22" i="1"/>
  <c r="AC22" i="1"/>
  <c r="N22" i="1"/>
  <c r="AR22" i="1"/>
  <c r="BG22" i="1"/>
  <c r="AC105" i="1"/>
  <c r="AR105" i="1"/>
  <c r="AM105" i="1"/>
  <c r="X105" i="1"/>
  <c r="BL142" i="1"/>
  <c r="AC142" i="1"/>
  <c r="BV142" i="1"/>
  <c r="BB142" i="1"/>
  <c r="AR142" i="1"/>
  <c r="BV174" i="1"/>
  <c r="BG174" i="1"/>
  <c r="AW174" i="1"/>
  <c r="N174" i="1"/>
  <c r="AM174" i="1"/>
  <c r="AC174" i="1"/>
  <c r="AR52" i="1"/>
  <c r="AC52" i="1"/>
  <c r="N52" i="1"/>
  <c r="BV125" i="1"/>
  <c r="BQ125" i="1"/>
  <c r="BG125" i="1"/>
  <c r="AC125" i="1"/>
  <c r="AR125" i="1"/>
  <c r="N125" i="1"/>
  <c r="BV49" i="1"/>
  <c r="BG49" i="1"/>
  <c r="AC49" i="1"/>
  <c r="AR49" i="1"/>
  <c r="N49" i="1"/>
  <c r="BV170" i="1"/>
  <c r="AR170" i="1"/>
  <c r="AC170" i="1"/>
  <c r="X170" i="1"/>
  <c r="N170" i="1"/>
  <c r="BG170" i="1"/>
  <c r="BV38" i="1"/>
  <c r="AC38" i="1"/>
  <c r="N38" i="1"/>
  <c r="AR38" i="1"/>
  <c r="BG38" i="1"/>
  <c r="BG271" i="1"/>
  <c r="BB271" i="1"/>
  <c r="X271" i="1"/>
  <c r="AC271" i="1"/>
  <c r="N271" i="1"/>
  <c r="BV271" i="1"/>
  <c r="AR271" i="1"/>
  <c r="X262" i="1"/>
  <c r="N262" i="1"/>
  <c r="BG262" i="1"/>
  <c r="AM262" i="1"/>
  <c r="BQ262" i="1"/>
  <c r="AC262" i="1"/>
  <c r="BV262" i="1"/>
  <c r="BG161" i="1"/>
  <c r="BB161" i="1"/>
  <c r="AM161" i="1"/>
  <c r="X161" i="1"/>
  <c r="AR270" i="1"/>
  <c r="AC270" i="1"/>
  <c r="X270" i="1"/>
  <c r="N270" i="1"/>
  <c r="BG270" i="1"/>
  <c r="BB270" i="1"/>
  <c r="BV270" i="1"/>
  <c r="BV160" i="1"/>
  <c r="AR160" i="1"/>
  <c r="AC160" i="1"/>
  <c r="BG160" i="1"/>
  <c r="N160" i="1"/>
  <c r="BC110" i="1"/>
  <c r="AD110" i="1"/>
  <c r="AD233" i="1"/>
  <c r="BW233" i="1"/>
  <c r="BH83" i="1"/>
  <c r="AS83" i="1"/>
  <c r="AS158" i="1"/>
  <c r="O81" i="1"/>
  <c r="BH81" i="1"/>
  <c r="AS77" i="1"/>
  <c r="AD274" i="1"/>
  <c r="AN274" i="1"/>
  <c r="BW244" i="1"/>
  <c r="BH244" i="1"/>
  <c r="BV39" i="1"/>
  <c r="BG39" i="1"/>
  <c r="N39" i="1"/>
  <c r="AR39" i="1"/>
  <c r="AC39" i="1"/>
  <c r="AC58" i="1"/>
  <c r="N58" i="1"/>
  <c r="BV58" i="1"/>
  <c r="AR58" i="1"/>
  <c r="BG58" i="1"/>
  <c r="BV31" i="1"/>
  <c r="BG31" i="1"/>
  <c r="AR31" i="1"/>
  <c r="AC31" i="1"/>
  <c r="N31" i="1"/>
  <c r="BV149" i="1"/>
  <c r="BG149" i="1"/>
  <c r="AW149" i="1"/>
  <c r="AC149" i="1"/>
  <c r="S149" i="1"/>
  <c r="N149" i="1"/>
  <c r="BV181" i="1"/>
  <c r="BG181" i="1"/>
  <c r="AC181" i="1"/>
  <c r="AW181" i="1"/>
  <c r="N181" i="1"/>
  <c r="AM181" i="1"/>
  <c r="BV145" i="1"/>
  <c r="BG145" i="1"/>
  <c r="AR145" i="1"/>
  <c r="AH145" i="1"/>
  <c r="AC145" i="1"/>
  <c r="N145" i="1"/>
  <c r="BV73" i="1"/>
  <c r="BG73" i="1"/>
  <c r="AC73" i="1"/>
  <c r="X73" i="1"/>
  <c r="AR73" i="1"/>
  <c r="N73" i="1"/>
  <c r="BV175" i="1"/>
  <c r="AM175" i="1"/>
  <c r="AC175" i="1"/>
  <c r="BG175" i="1"/>
  <c r="AW175" i="1"/>
  <c r="N175" i="1"/>
  <c r="AR112" i="1"/>
  <c r="BV112" i="1"/>
  <c r="BQ112" i="1"/>
  <c r="BG112" i="1"/>
  <c r="AC112" i="1"/>
  <c r="X112" i="1"/>
  <c r="N112" i="1"/>
  <c r="AR132" i="1"/>
  <c r="BV132" i="1"/>
  <c r="AC132" i="1"/>
  <c r="BG132" i="1"/>
  <c r="N132" i="1"/>
  <c r="AR268" i="1"/>
  <c r="AM268" i="1"/>
  <c r="AC268" i="1"/>
  <c r="BV268" i="1"/>
  <c r="N268" i="1"/>
  <c r="BG268" i="1"/>
  <c r="AR75" i="1"/>
  <c r="BV75" i="1"/>
  <c r="BG75" i="1"/>
  <c r="AC75" i="1"/>
  <c r="N75" i="1"/>
  <c r="AS110" i="1"/>
  <c r="BH110" i="1"/>
  <c r="AS233" i="1"/>
  <c r="AD83" i="1"/>
  <c r="O158" i="1"/>
  <c r="AS81" i="1"/>
  <c r="AD77" i="1"/>
  <c r="AS274" i="1"/>
  <c r="BR274" i="1"/>
  <c r="AD244" i="1"/>
  <c r="BR244" i="1"/>
  <c r="BQ29" i="24"/>
  <c r="AC29" i="24"/>
  <c r="BV29" i="24"/>
  <c r="N29" i="24"/>
  <c r="BG29" i="24"/>
  <c r="X29" i="24"/>
  <c r="BG19" i="24"/>
  <c r="AR19" i="24"/>
  <c r="AC19" i="24"/>
  <c r="BV19" i="24"/>
  <c r="N19" i="24"/>
  <c r="AC17" i="24"/>
  <c r="N17" i="24"/>
  <c r="BG17" i="24"/>
  <c r="AR17" i="24"/>
  <c r="BV30" i="24"/>
  <c r="BG30" i="24"/>
  <c r="X30" i="24"/>
  <c r="BQ30" i="24"/>
  <c r="AC30" i="24"/>
  <c r="BG23" i="24"/>
  <c r="X23" i="24"/>
  <c r="BQ23" i="24"/>
  <c r="AC23" i="24"/>
  <c r="BV23" i="24"/>
  <c r="N23" i="24"/>
  <c r="J106" i="1"/>
  <c r="J217" i="1"/>
  <c r="J159" i="1"/>
  <c r="J37" i="1"/>
  <c r="J15" i="24"/>
  <c r="J119" i="1"/>
  <c r="J225" i="1"/>
  <c r="J272" i="1"/>
  <c r="J251" i="1"/>
  <c r="J61" i="1"/>
  <c r="J252" i="1"/>
  <c r="J280" i="1"/>
  <c r="J273" i="1"/>
  <c r="J129" i="1"/>
  <c r="J222" i="1"/>
  <c r="J195" i="1"/>
  <c r="J245" i="1"/>
  <c r="J287" i="1"/>
  <c r="J131" i="1"/>
  <c r="J62" i="1"/>
  <c r="J218" i="1"/>
  <c r="J16" i="1"/>
  <c r="J21" i="1"/>
  <c r="J187" i="1"/>
  <c r="J229" i="1"/>
  <c r="J230" i="1"/>
  <c r="J24" i="24"/>
  <c r="J284" i="1"/>
  <c r="J276" i="1"/>
  <c r="J236" i="1"/>
  <c r="J26" i="24"/>
  <c r="J34" i="24"/>
  <c r="J34" i="1"/>
  <c r="J44" i="1"/>
  <c r="J183" i="1"/>
  <c r="J169" i="1"/>
  <c r="J152" i="1"/>
  <c r="J224" i="1"/>
  <c r="J100" i="1"/>
  <c r="J172" i="1"/>
  <c r="J211" i="1"/>
  <c r="J164" i="1"/>
  <c r="J166" i="1"/>
  <c r="J179" i="1"/>
  <c r="J141" i="1"/>
  <c r="J28" i="1"/>
  <c r="J93" i="1"/>
  <c r="J8" i="1"/>
  <c r="J226" i="1"/>
  <c r="J118" i="1"/>
  <c r="J148" i="1"/>
  <c r="J88" i="1"/>
  <c r="J54" i="1"/>
  <c r="J94" i="1"/>
  <c r="J153" i="1"/>
  <c r="J167" i="1"/>
  <c r="J95" i="1"/>
  <c r="J151" i="1"/>
  <c r="J11" i="1"/>
  <c r="BG167" i="1" l="1"/>
  <c r="BV167" i="1"/>
  <c r="AR167" i="1"/>
  <c r="N167" i="1"/>
  <c r="AC167" i="1"/>
  <c r="X167" i="1"/>
  <c r="BG88" i="1"/>
  <c r="AR88" i="1"/>
  <c r="BV88" i="1"/>
  <c r="N88" i="1"/>
  <c r="AC88" i="1"/>
  <c r="BV179" i="1"/>
  <c r="AM179" i="1"/>
  <c r="AC179" i="1"/>
  <c r="BG179" i="1"/>
  <c r="AW179" i="1"/>
  <c r="N179" i="1"/>
  <c r="BG172" i="1"/>
  <c r="AR172" i="1"/>
  <c r="AC172" i="1"/>
  <c r="BV172" i="1"/>
  <c r="N172" i="1"/>
  <c r="X172" i="1"/>
  <c r="BV169" i="1"/>
  <c r="BG169" i="1"/>
  <c r="AR169" i="1"/>
  <c r="AC169" i="1"/>
  <c r="X169" i="1"/>
  <c r="N169" i="1"/>
  <c r="BG187" i="1"/>
  <c r="AR187" i="1"/>
  <c r="N187" i="1"/>
  <c r="BV187" i="1"/>
  <c r="AC187" i="1"/>
  <c r="AC62" i="1"/>
  <c r="N62" i="1"/>
  <c r="AR62" i="1"/>
  <c r="BG62" i="1"/>
  <c r="BB62" i="1"/>
  <c r="AR280" i="1"/>
  <c r="AC280" i="1"/>
  <c r="BV280" i="1"/>
  <c r="BG280" i="1"/>
  <c r="AR272" i="1"/>
  <c r="AM272" i="1"/>
  <c r="AC272" i="1"/>
  <c r="BV272" i="1"/>
  <c r="BQ272" i="1"/>
  <c r="BG272" i="1"/>
  <c r="BV37" i="1"/>
  <c r="BG37" i="1"/>
  <c r="AR37" i="1"/>
  <c r="AC37" i="1"/>
  <c r="N37" i="1"/>
  <c r="O75" i="1"/>
  <c r="AS75" i="1"/>
  <c r="BW268" i="1"/>
  <c r="BW132" i="1"/>
  <c r="Y112" i="1"/>
  <c r="BW112" i="1"/>
  <c r="AX175" i="1"/>
  <c r="BW175" i="1"/>
  <c r="Y73" i="1"/>
  <c r="AS145" i="1"/>
  <c r="AN181" i="1"/>
  <c r="BH181" i="1"/>
  <c r="T149" i="1"/>
  <c r="BW149" i="1"/>
  <c r="AS31" i="1"/>
  <c r="BH58" i="1"/>
  <c r="AD58" i="1"/>
  <c r="O39" i="1"/>
  <c r="O160" i="1"/>
  <c r="BW160" i="1"/>
  <c r="BH270" i="1"/>
  <c r="AS270" i="1"/>
  <c r="BC161" i="1"/>
  <c r="AD262" i="1"/>
  <c r="O262" i="1"/>
  <c r="BW271" i="1"/>
  <c r="BC271" i="1"/>
  <c r="AS38" i="1"/>
  <c r="AD170" i="1"/>
  <c r="O49" i="1"/>
  <c r="BW49" i="1"/>
  <c r="AD125" i="1"/>
  <c r="AX174" i="1"/>
  <c r="AS142" i="1"/>
  <c r="BM142" i="1"/>
  <c r="AS105" i="1"/>
  <c r="AS22" i="1"/>
  <c r="AS42" i="1"/>
  <c r="BW192" i="1"/>
  <c r="AS191" i="1"/>
  <c r="BW168" i="1"/>
  <c r="AS168" i="1"/>
  <c r="AD104" i="1"/>
  <c r="AS104" i="1"/>
  <c r="BC165" i="1"/>
  <c r="BW165" i="1"/>
  <c r="AS24" i="1"/>
  <c r="Y111" i="1"/>
  <c r="BH111" i="1"/>
  <c r="AS147" i="1"/>
  <c r="AD147" i="1"/>
  <c r="BH180" i="1"/>
  <c r="AX180" i="1"/>
  <c r="BW204" i="1"/>
  <c r="BC209" i="1"/>
  <c r="BW74" i="1"/>
  <c r="Y74" i="1"/>
  <c r="O64" i="1"/>
  <c r="BC64" i="1"/>
  <c r="AD254" i="1"/>
  <c r="BR254" i="1"/>
  <c r="BH108" i="1"/>
  <c r="BH189" i="1"/>
  <c r="O267" i="1"/>
  <c r="AS279" i="1"/>
  <c r="AN265" i="1"/>
  <c r="O57" i="1"/>
  <c r="BW57" i="1"/>
  <c r="AD45" i="1"/>
  <c r="AD173" i="1"/>
  <c r="BM182" i="1"/>
  <c r="AD146" i="1"/>
  <c r="BC184" i="1"/>
  <c r="O143" i="1"/>
  <c r="BC79" i="1"/>
  <c r="O33" i="1"/>
  <c r="BW33" i="1"/>
  <c r="AS123" i="1"/>
  <c r="BG11" i="1"/>
  <c r="BV11" i="1"/>
  <c r="AR11" i="1"/>
  <c r="AC11" i="1"/>
  <c r="N11" i="1"/>
  <c r="BV153" i="1"/>
  <c r="BG153" i="1"/>
  <c r="AW153" i="1"/>
  <c r="N153" i="1"/>
  <c r="AC153" i="1"/>
  <c r="S153" i="1"/>
  <c r="BG148" i="1"/>
  <c r="AR148" i="1"/>
  <c r="AH148" i="1"/>
  <c r="BV148" i="1"/>
  <c r="AC148" i="1"/>
  <c r="N148" i="1"/>
  <c r="BV93" i="1"/>
  <c r="BG93" i="1"/>
  <c r="AR93" i="1"/>
  <c r="AC93" i="1"/>
  <c r="N93" i="1"/>
  <c r="BL166" i="1"/>
  <c r="BB166" i="1"/>
  <c r="N166" i="1"/>
  <c r="BV166" i="1"/>
  <c r="AH166" i="1"/>
  <c r="AR166" i="1"/>
  <c r="AC166" i="1"/>
  <c r="BB100" i="1"/>
  <c r="AR100" i="1"/>
  <c r="N100" i="1"/>
  <c r="BG100" i="1"/>
  <c r="X100" i="1"/>
  <c r="BV100" i="1"/>
  <c r="AC100" i="1"/>
  <c r="BL183" i="1"/>
  <c r="AC183" i="1"/>
  <c r="BB183" i="1"/>
  <c r="X183" i="1"/>
  <c r="BV21" i="1"/>
  <c r="BG21" i="1"/>
  <c r="AC21" i="1"/>
  <c r="N21" i="1"/>
  <c r="AR21" i="1"/>
  <c r="BV131" i="1"/>
  <c r="BG131" i="1"/>
  <c r="AR131" i="1"/>
  <c r="N131" i="1"/>
  <c r="AC131" i="1"/>
  <c r="BV222" i="1"/>
  <c r="X222" i="1"/>
  <c r="N222" i="1"/>
  <c r="AM222" i="1"/>
  <c r="BB222" i="1"/>
  <c r="AC222" i="1"/>
  <c r="AM252" i="1"/>
  <c r="AC252" i="1"/>
  <c r="BV252" i="1"/>
  <c r="BQ252" i="1"/>
  <c r="X252" i="1"/>
  <c r="N252" i="1"/>
  <c r="BG252" i="1"/>
  <c r="BV225" i="1"/>
  <c r="AR159" i="1"/>
  <c r="AC159" i="1"/>
  <c r="BV159" i="1"/>
  <c r="BG159" i="1"/>
  <c r="N159" i="1"/>
  <c r="AD75" i="1"/>
  <c r="AD268" i="1"/>
  <c r="O132" i="1"/>
  <c r="AS132" i="1"/>
  <c r="AD112" i="1"/>
  <c r="AS112" i="1"/>
  <c r="BH175" i="1"/>
  <c r="AD73" i="1"/>
  <c r="O145" i="1"/>
  <c r="BH145" i="1"/>
  <c r="O181" i="1"/>
  <c r="BW181" i="1"/>
  <c r="AD149" i="1"/>
  <c r="BH31" i="1"/>
  <c r="AS58" i="1"/>
  <c r="BH39" i="1"/>
  <c r="BH160" i="1"/>
  <c r="O270" i="1"/>
  <c r="BH161" i="1"/>
  <c r="BR262" i="1"/>
  <c r="Y262" i="1"/>
  <c r="O271" i="1"/>
  <c r="BH271" i="1"/>
  <c r="O38" i="1"/>
  <c r="BH170" i="1"/>
  <c r="AS170" i="1"/>
  <c r="AS49" i="1"/>
  <c r="BH125" i="1"/>
  <c r="O52" i="1"/>
  <c r="AD174" i="1"/>
  <c r="BH174" i="1"/>
  <c r="BC142" i="1"/>
  <c r="AD105" i="1"/>
  <c r="O22" i="1"/>
  <c r="AS26" i="1"/>
  <c r="BW42" i="1"/>
  <c r="BH42" i="1"/>
  <c r="AD192" i="1"/>
  <c r="O191" i="1"/>
  <c r="BW191" i="1"/>
  <c r="O168" i="1"/>
  <c r="BW104" i="1"/>
  <c r="AD165" i="1"/>
  <c r="BH24" i="1"/>
  <c r="AD111" i="1"/>
  <c r="BR111" i="1"/>
  <c r="BW147" i="1"/>
  <c r="BH147" i="1"/>
  <c r="BW180" i="1"/>
  <c r="AD204" i="1"/>
  <c r="O209" i="1"/>
  <c r="BH209" i="1"/>
  <c r="AS74" i="1"/>
  <c r="AD74" i="1"/>
  <c r="AD64" i="1"/>
  <c r="BH254" i="1"/>
  <c r="Y108" i="1"/>
  <c r="O189" i="1"/>
  <c r="BW189" i="1"/>
  <c r="AS267" i="1"/>
  <c r="O279" i="1"/>
  <c r="BH279" i="1"/>
  <c r="BC265" i="1"/>
  <c r="AD57" i="1"/>
  <c r="AX173" i="1"/>
  <c r="AD182" i="1"/>
  <c r="AI146" i="1"/>
  <c r="Y184" i="1"/>
  <c r="AS143" i="1"/>
  <c r="Y79" i="1"/>
  <c r="AS79" i="1"/>
  <c r="AD33" i="1"/>
  <c r="BR123" i="1"/>
  <c r="BV151" i="1"/>
  <c r="BG151" i="1"/>
  <c r="S151" i="1"/>
  <c r="AW151" i="1"/>
  <c r="N151" i="1"/>
  <c r="AC151" i="1"/>
  <c r="BV94" i="1"/>
  <c r="AC94" i="1"/>
  <c r="N94" i="1"/>
  <c r="BG94" i="1"/>
  <c r="AR94" i="1"/>
  <c r="AC118" i="1"/>
  <c r="N118" i="1"/>
  <c r="AM118" i="1"/>
  <c r="AR118" i="1"/>
  <c r="AR28" i="1"/>
  <c r="AC28" i="1"/>
  <c r="N28" i="1"/>
  <c r="BV164" i="1"/>
  <c r="BB164" i="1"/>
  <c r="AR164" i="1"/>
  <c r="AH164" i="1"/>
  <c r="AC164" i="1"/>
  <c r="BL164" i="1"/>
  <c r="N164" i="1"/>
  <c r="BB224" i="1"/>
  <c r="AR224" i="1"/>
  <c r="AC224" i="1"/>
  <c r="BG224" i="1"/>
  <c r="BQ224" i="1"/>
  <c r="N224" i="1"/>
  <c r="AR44" i="1"/>
  <c r="AC44" i="1"/>
  <c r="N44" i="1"/>
  <c r="BV236" i="1"/>
  <c r="AR236" i="1"/>
  <c r="AC236" i="1"/>
  <c r="N236" i="1"/>
  <c r="BG236" i="1"/>
  <c r="X230" i="1"/>
  <c r="AM230" i="1"/>
  <c r="AC16" i="1"/>
  <c r="N16" i="1"/>
  <c r="BV129" i="1"/>
  <c r="BG129" i="1"/>
  <c r="AC129" i="1"/>
  <c r="AR129" i="1"/>
  <c r="BG119" i="1"/>
  <c r="AM119" i="1"/>
  <c r="BQ119" i="1"/>
  <c r="AC119" i="1"/>
  <c r="N119" i="1"/>
  <c r="BV119" i="1"/>
  <c r="AR119" i="1"/>
  <c r="X217" i="1"/>
  <c r="AC217" i="1"/>
  <c r="AM217" i="1"/>
  <c r="BH75" i="1"/>
  <c r="BH268" i="1"/>
  <c r="AN268" i="1"/>
  <c r="BH132" i="1"/>
  <c r="BH112" i="1"/>
  <c r="AD175" i="1"/>
  <c r="O73" i="1"/>
  <c r="BH73" i="1"/>
  <c r="AD145" i="1"/>
  <c r="BW145" i="1"/>
  <c r="AX181" i="1"/>
  <c r="AX149" i="1"/>
  <c r="O31" i="1"/>
  <c r="BW31" i="1"/>
  <c r="BW58" i="1"/>
  <c r="AD39" i="1"/>
  <c r="BW39" i="1"/>
  <c r="AD160" i="1"/>
  <c r="BW270" i="1"/>
  <c r="Y270" i="1"/>
  <c r="Y161" i="1"/>
  <c r="AN262" i="1"/>
  <c r="AD271" i="1"/>
  <c r="AD38" i="1"/>
  <c r="O170" i="1"/>
  <c r="BW170" i="1"/>
  <c r="AD49" i="1"/>
  <c r="O125" i="1"/>
  <c r="BR125" i="1"/>
  <c r="AD52" i="1"/>
  <c r="AN174" i="1"/>
  <c r="BW174" i="1"/>
  <c r="BW142" i="1"/>
  <c r="Y105" i="1"/>
  <c r="AD22" i="1"/>
  <c r="O26" i="1"/>
  <c r="O42" i="1"/>
  <c r="AS192" i="1"/>
  <c r="AD191" i="1"/>
  <c r="BH168" i="1"/>
  <c r="Y104" i="1"/>
  <c r="BH104" i="1"/>
  <c r="O165" i="1"/>
  <c r="AS165" i="1"/>
  <c r="O24" i="1"/>
  <c r="BW24" i="1"/>
  <c r="O111" i="1"/>
  <c r="BW111" i="1"/>
  <c r="AI147" i="1"/>
  <c r="AD180" i="1"/>
  <c r="O204" i="1"/>
  <c r="AN204" i="1"/>
  <c r="AD209" i="1"/>
  <c r="BR209" i="1"/>
  <c r="BR74" i="1"/>
  <c r="BH74" i="1"/>
  <c r="BH64" i="1"/>
  <c r="AN254" i="1"/>
  <c r="O254" i="1"/>
  <c r="AD108" i="1"/>
  <c r="AS108" i="1"/>
  <c r="AS189" i="1"/>
  <c r="AD267" i="1"/>
  <c r="BW279" i="1"/>
  <c r="BR265" i="1"/>
  <c r="AS57" i="1"/>
  <c r="O45" i="1"/>
  <c r="AN173" i="1"/>
  <c r="BH173" i="1"/>
  <c r="Y182" i="1"/>
  <c r="BH146" i="1"/>
  <c r="AS146" i="1"/>
  <c r="BM184" i="1"/>
  <c r="AD143" i="1"/>
  <c r="BW143" i="1"/>
  <c r="O79" i="1"/>
  <c r="BH79" i="1"/>
  <c r="AS33" i="1"/>
  <c r="O123" i="1"/>
  <c r="BW123" i="1"/>
  <c r="BG95" i="1"/>
  <c r="BV95" i="1"/>
  <c r="AC95" i="1"/>
  <c r="AR95" i="1"/>
  <c r="N95" i="1"/>
  <c r="AC54" i="1"/>
  <c r="N54" i="1"/>
  <c r="AR54" i="1"/>
  <c r="BB226" i="1"/>
  <c r="N226" i="1"/>
  <c r="BQ226" i="1"/>
  <c r="AR226" i="1"/>
  <c r="AC226" i="1"/>
  <c r="BG226" i="1"/>
  <c r="BV141" i="1"/>
  <c r="BL141" i="1"/>
  <c r="BB141" i="1"/>
  <c r="AR141" i="1"/>
  <c r="AC141" i="1"/>
  <c r="BQ211" i="1"/>
  <c r="BG211" i="1"/>
  <c r="BB211" i="1"/>
  <c r="AR211" i="1"/>
  <c r="AC211" i="1"/>
  <c r="N211" i="1"/>
  <c r="AW152" i="1"/>
  <c r="AC152" i="1"/>
  <c r="BG152" i="1"/>
  <c r="N152" i="1"/>
  <c r="BV152" i="1"/>
  <c r="S152" i="1"/>
  <c r="X34" i="1"/>
  <c r="BQ34" i="1"/>
  <c r="BB34" i="1"/>
  <c r="AM34" i="1"/>
  <c r="AR276" i="1"/>
  <c r="AC276" i="1"/>
  <c r="BV276" i="1"/>
  <c r="BG276" i="1"/>
  <c r="N276" i="1"/>
  <c r="AC229" i="1"/>
  <c r="AR229" i="1"/>
  <c r="BV218" i="1"/>
  <c r="X218" i="1"/>
  <c r="N218" i="1"/>
  <c r="AM218" i="1"/>
  <c r="AC218" i="1"/>
  <c r="BB218" i="1"/>
  <c r="BV245" i="1"/>
  <c r="BQ245" i="1"/>
  <c r="BG245" i="1"/>
  <c r="AC245" i="1"/>
  <c r="AR245" i="1"/>
  <c r="AM245" i="1"/>
  <c r="N245" i="1"/>
  <c r="BQ251" i="1"/>
  <c r="BV251" i="1"/>
  <c r="AM251" i="1"/>
  <c r="AC251" i="1"/>
  <c r="X251" i="1"/>
  <c r="N251" i="1"/>
  <c r="BG251" i="1"/>
  <c r="BG106" i="1"/>
  <c r="AC106" i="1"/>
  <c r="X106" i="1"/>
  <c r="BV106" i="1"/>
  <c r="BQ106" i="1"/>
  <c r="AR106" i="1"/>
  <c r="AM106" i="1"/>
  <c r="BW75" i="1"/>
  <c r="O268" i="1"/>
  <c r="AS268" i="1"/>
  <c r="AD132" i="1"/>
  <c r="O112" i="1"/>
  <c r="BR112" i="1"/>
  <c r="O175" i="1"/>
  <c r="AN175" i="1"/>
  <c r="AS73" i="1"/>
  <c r="BW73" i="1"/>
  <c r="AI145" i="1"/>
  <c r="AD181" i="1"/>
  <c r="O149" i="1"/>
  <c r="BH149" i="1"/>
  <c r="AD31" i="1"/>
  <c r="O58" i="1"/>
  <c r="AS39" i="1"/>
  <c r="AS160" i="1"/>
  <c r="BC270" i="1"/>
  <c r="AD270" i="1"/>
  <c r="AN161" i="1"/>
  <c r="BW262" i="1"/>
  <c r="BH262" i="1"/>
  <c r="AS271" i="1"/>
  <c r="Y271" i="1"/>
  <c r="BH38" i="1"/>
  <c r="BW38" i="1"/>
  <c r="Y170" i="1"/>
  <c r="BH49" i="1"/>
  <c r="AS125" i="1"/>
  <c r="BW125" i="1"/>
  <c r="AS52" i="1"/>
  <c r="O174" i="1"/>
  <c r="AD142" i="1"/>
  <c r="AN105" i="1"/>
  <c r="BH22" i="1"/>
  <c r="BW22" i="1"/>
  <c r="AD26" i="1"/>
  <c r="AD42" i="1"/>
  <c r="O192" i="1"/>
  <c r="BH192" i="1"/>
  <c r="BH191" i="1"/>
  <c r="Y168" i="1"/>
  <c r="AD168" i="1"/>
  <c r="BR104" i="1"/>
  <c r="AN104" i="1"/>
  <c r="AI165" i="1"/>
  <c r="BM165" i="1"/>
  <c r="AD24" i="1"/>
  <c r="AS111" i="1"/>
  <c r="O147" i="1"/>
  <c r="O180" i="1"/>
  <c r="AN180" i="1"/>
  <c r="Y204" i="1"/>
  <c r="BC204" i="1"/>
  <c r="AS209" i="1"/>
  <c r="O74" i="1"/>
  <c r="AS64" i="1"/>
  <c r="BW254" i="1"/>
  <c r="Y254" i="1"/>
  <c r="O108" i="1"/>
  <c r="BC108" i="1"/>
  <c r="AD189" i="1"/>
  <c r="BW267" i="1"/>
  <c r="BH267" i="1"/>
  <c r="AD279" i="1"/>
  <c r="Y265" i="1"/>
  <c r="BH57" i="1"/>
  <c r="AS45" i="1"/>
  <c r="O173" i="1"/>
  <c r="BW173" i="1"/>
  <c r="BC182" i="1"/>
  <c r="O146" i="1"/>
  <c r="BW146" i="1"/>
  <c r="AD184" i="1"/>
  <c r="AI143" i="1"/>
  <c r="BH143" i="1"/>
  <c r="AD79" i="1"/>
  <c r="BH33" i="1"/>
  <c r="AD123" i="1"/>
  <c r="BH123" i="1"/>
  <c r="O23" i="24"/>
  <c r="Y23" i="24"/>
  <c r="BR30" i="24"/>
  <c r="AD17" i="24"/>
  <c r="Y29" i="24"/>
  <c r="N26" i="24"/>
  <c r="AR26" i="24"/>
  <c r="X26" i="24"/>
  <c r="AC26" i="24"/>
  <c r="BW23" i="24"/>
  <c r="BR29" i="24"/>
  <c r="BG15" i="24"/>
  <c r="BV15" i="24"/>
  <c r="BR23" i="24"/>
  <c r="AD30" i="24"/>
  <c r="BW30" i="24"/>
  <c r="O17" i="24"/>
  <c r="BW19" i="24"/>
  <c r="BW29" i="24"/>
  <c r="AD19" i="24"/>
  <c r="AD29" i="24"/>
  <c r="AR24" i="24"/>
  <c r="X24" i="24"/>
  <c r="AC24" i="24"/>
  <c r="N24" i="24"/>
  <c r="BH23" i="24"/>
  <c r="Y30" i="24"/>
  <c r="AS17" i="24"/>
  <c r="AS19" i="24"/>
  <c r="BH29" i="24"/>
  <c r="AD23" i="24"/>
  <c r="BH30" i="24"/>
  <c r="BH17" i="24"/>
  <c r="O19" i="24"/>
  <c r="BH19" i="24"/>
  <c r="O29" i="24"/>
  <c r="J126" i="1"/>
  <c r="J117" i="1"/>
  <c r="J40" i="1"/>
  <c r="J200" i="1"/>
  <c r="J17" i="1"/>
  <c r="J247" i="1"/>
  <c r="J22" i="24"/>
  <c r="J50" i="1"/>
  <c r="J234" i="1"/>
  <c r="J278" i="1"/>
  <c r="J65" i="1"/>
  <c r="J261" i="1"/>
  <c r="J25" i="24"/>
  <c r="J130" i="1"/>
  <c r="J253" i="1"/>
  <c r="J28" i="24"/>
  <c r="J281" i="1"/>
  <c r="J255" i="1"/>
  <c r="J144" i="1"/>
  <c r="J227" i="1"/>
  <c r="J12" i="1"/>
  <c r="J19" i="1"/>
  <c r="J208" i="1"/>
  <c r="J171" i="1"/>
  <c r="J140" i="1"/>
  <c r="J150" i="1"/>
  <c r="J101" i="1"/>
  <c r="J154" i="1"/>
  <c r="J102" i="1"/>
  <c r="J10" i="1"/>
  <c r="N10" i="1" s="1"/>
  <c r="J41" i="1"/>
  <c r="J206" i="1"/>
  <c r="J242" i="1"/>
  <c r="J124" i="1"/>
  <c r="BV242" i="1" l="1"/>
  <c r="BG242" i="1"/>
  <c r="N242" i="1"/>
  <c r="AR242" i="1"/>
  <c r="AC242" i="1"/>
  <c r="BG102" i="1"/>
  <c r="AR102" i="1"/>
  <c r="AC102" i="1"/>
  <c r="X102" i="1"/>
  <c r="N102" i="1"/>
  <c r="BV102" i="1"/>
  <c r="BB102" i="1"/>
  <c r="BV140" i="1"/>
  <c r="BB140" i="1"/>
  <c r="AR140" i="1"/>
  <c r="AC140" i="1"/>
  <c r="BL140" i="1"/>
  <c r="BG234" i="1"/>
  <c r="AC234" i="1"/>
  <c r="N234" i="1"/>
  <c r="AM234" i="1"/>
  <c r="AR234" i="1"/>
  <c r="BV234" i="1"/>
  <c r="BQ234" i="1"/>
  <c r="BV17" i="1"/>
  <c r="AR17" i="1"/>
  <c r="BG17" i="1"/>
  <c r="BV126" i="1"/>
  <c r="AC126" i="1"/>
  <c r="N126" i="1"/>
  <c r="AR126" i="1"/>
  <c r="BG126" i="1"/>
  <c r="BW106" i="1"/>
  <c r="AD251" i="1"/>
  <c r="AD245" i="1"/>
  <c r="O218" i="1"/>
  <c r="AS229" i="1"/>
  <c r="BH276" i="1"/>
  <c r="Y34" i="1"/>
  <c r="O152" i="1"/>
  <c r="BC211" i="1"/>
  <c r="AD141" i="1"/>
  <c r="BW141" i="1"/>
  <c r="AS226" i="1"/>
  <c r="BW95" i="1"/>
  <c r="AD217" i="1"/>
  <c r="BW119" i="1"/>
  <c r="AN119" i="1"/>
  <c r="AD129" i="1"/>
  <c r="O16" i="1"/>
  <c r="Y230" i="1"/>
  <c r="AD236" i="1"/>
  <c r="O44" i="1"/>
  <c r="O224" i="1"/>
  <c r="AS224" i="1"/>
  <c r="BM164" i="1"/>
  <c r="BC164" i="1"/>
  <c r="AD28" i="1"/>
  <c r="AN118" i="1"/>
  <c r="AS94" i="1"/>
  <c r="BW94" i="1"/>
  <c r="AX151" i="1"/>
  <c r="BH159" i="1"/>
  <c r="O252" i="1"/>
  <c r="AD252" i="1"/>
  <c r="BC222" i="1"/>
  <c r="BW222" i="1"/>
  <c r="AS131" i="1"/>
  <c r="AS21" i="1"/>
  <c r="BW21" i="1"/>
  <c r="AD183" i="1"/>
  <c r="BW100" i="1"/>
  <c r="AS100" i="1"/>
  <c r="AS166" i="1"/>
  <c r="BC166" i="1"/>
  <c r="AD93" i="1"/>
  <c r="AI148" i="1"/>
  <c r="T153" i="1"/>
  <c r="BH153" i="1"/>
  <c r="AD11" i="1"/>
  <c r="BH37" i="1"/>
  <c r="BR272" i="1"/>
  <c r="AS272" i="1"/>
  <c r="AD280" i="1"/>
  <c r="BH62" i="1"/>
  <c r="AS187" i="1"/>
  <c r="Y169" i="1"/>
  <c r="BW169" i="1"/>
  <c r="BW172" i="1"/>
  <c r="AD179" i="1"/>
  <c r="AD88" i="1"/>
  <c r="BH88" i="1"/>
  <c r="O167" i="1"/>
  <c r="BV206" i="1"/>
  <c r="AM206" i="1"/>
  <c r="X206" i="1"/>
  <c r="N206" i="1"/>
  <c r="AC206" i="1"/>
  <c r="BB206" i="1"/>
  <c r="BG154" i="1"/>
  <c r="AW154" i="1"/>
  <c r="S154" i="1"/>
  <c r="N154" i="1"/>
  <c r="AC154" i="1"/>
  <c r="BV154" i="1"/>
  <c r="BG171" i="1"/>
  <c r="BV171" i="1"/>
  <c r="AR171" i="1"/>
  <c r="X171" i="1"/>
  <c r="AC171" i="1"/>
  <c r="N171" i="1"/>
  <c r="BQ227" i="1"/>
  <c r="AR227" i="1"/>
  <c r="BG227" i="1"/>
  <c r="N227" i="1"/>
  <c r="BB227" i="1"/>
  <c r="AC227" i="1"/>
  <c r="BV261" i="1"/>
  <c r="BQ261" i="1"/>
  <c r="BG261" i="1"/>
  <c r="AC261" i="1"/>
  <c r="X261" i="1"/>
  <c r="AM261" i="1"/>
  <c r="AC50" i="1"/>
  <c r="N50" i="1"/>
  <c r="BG50" i="1"/>
  <c r="BV50" i="1"/>
  <c r="AR50" i="1"/>
  <c r="AM200" i="1"/>
  <c r="AC200" i="1"/>
  <c r="X200" i="1"/>
  <c r="AN106" i="1"/>
  <c r="Y106" i="1"/>
  <c r="BH251" i="1"/>
  <c r="AN251" i="1"/>
  <c r="O245" i="1"/>
  <c r="BH245" i="1"/>
  <c r="BC218" i="1"/>
  <c r="Y218" i="1"/>
  <c r="AD229" i="1"/>
  <c r="BW276" i="1"/>
  <c r="AN34" i="1"/>
  <c r="BH152" i="1"/>
  <c r="O211" i="1"/>
  <c r="BH211" i="1"/>
  <c r="AS141" i="1"/>
  <c r="BR226" i="1"/>
  <c r="AS54" i="1"/>
  <c r="O95" i="1"/>
  <c r="BH95" i="1"/>
  <c r="Y217" i="1"/>
  <c r="O119" i="1"/>
  <c r="BH119" i="1"/>
  <c r="BH129" i="1"/>
  <c r="AD16" i="1"/>
  <c r="AS236" i="1"/>
  <c r="AD44" i="1"/>
  <c r="BR224" i="1"/>
  <c r="BC224" i="1"/>
  <c r="AD164" i="1"/>
  <c r="BW164" i="1"/>
  <c r="AS28" i="1"/>
  <c r="O118" i="1"/>
  <c r="BH94" i="1"/>
  <c r="T151" i="1"/>
  <c r="BW159" i="1"/>
  <c r="BW225" i="1"/>
  <c r="Y252" i="1"/>
  <c r="AN252" i="1"/>
  <c r="AN222" i="1"/>
  <c r="BH131" i="1"/>
  <c r="O21" i="1"/>
  <c r="BM183" i="1"/>
  <c r="Y100" i="1"/>
  <c r="BC100" i="1"/>
  <c r="AI166" i="1"/>
  <c r="BM166" i="1"/>
  <c r="AS93" i="1"/>
  <c r="O148" i="1"/>
  <c r="AS148" i="1"/>
  <c r="AD153" i="1"/>
  <c r="BW153" i="1"/>
  <c r="AS11" i="1"/>
  <c r="O37" i="1"/>
  <c r="BW37" i="1"/>
  <c r="BW272" i="1"/>
  <c r="AS280" i="1"/>
  <c r="AS62" i="1"/>
  <c r="AD187" i="1"/>
  <c r="BH187" i="1"/>
  <c r="AD169" i="1"/>
  <c r="AD172" i="1"/>
  <c r="O179" i="1"/>
  <c r="AN179" i="1"/>
  <c r="O88" i="1"/>
  <c r="AS167" i="1"/>
  <c r="BV41" i="1"/>
  <c r="BG41" i="1"/>
  <c r="AR41" i="1"/>
  <c r="AC41" i="1"/>
  <c r="N41" i="1"/>
  <c r="BV101" i="1"/>
  <c r="BG101" i="1"/>
  <c r="AR101" i="1"/>
  <c r="AC101" i="1"/>
  <c r="N101" i="1"/>
  <c r="BB101" i="1"/>
  <c r="X101" i="1"/>
  <c r="BG208" i="1"/>
  <c r="BB208" i="1"/>
  <c r="AR208" i="1"/>
  <c r="AC208" i="1"/>
  <c r="BQ208" i="1"/>
  <c r="N208" i="1"/>
  <c r="AR144" i="1"/>
  <c r="AH144" i="1"/>
  <c r="BV144" i="1"/>
  <c r="BG144" i="1"/>
  <c r="AC144" i="1"/>
  <c r="N144" i="1"/>
  <c r="BV253" i="1"/>
  <c r="BQ253" i="1"/>
  <c r="BG253" i="1"/>
  <c r="AM253" i="1"/>
  <c r="AC253" i="1"/>
  <c r="X253" i="1"/>
  <c r="N253" i="1"/>
  <c r="BG65" i="1"/>
  <c r="BB65" i="1"/>
  <c r="AR65" i="1"/>
  <c r="AC65" i="1"/>
  <c r="N65" i="1"/>
  <c r="AR40" i="1"/>
  <c r="BG40" i="1"/>
  <c r="N40" i="1"/>
  <c r="BV40" i="1"/>
  <c r="AC40" i="1"/>
  <c r="AS106" i="1"/>
  <c r="AD106" i="1"/>
  <c r="O251" i="1"/>
  <c r="BW251" i="1"/>
  <c r="AN245" i="1"/>
  <c r="BR245" i="1"/>
  <c r="AD218" i="1"/>
  <c r="BW218" i="1"/>
  <c r="AD276" i="1"/>
  <c r="BC34" i="1"/>
  <c r="T152" i="1"/>
  <c r="AD152" i="1"/>
  <c r="AD211" i="1"/>
  <c r="BR211" i="1"/>
  <c r="BC141" i="1"/>
  <c r="BH226" i="1"/>
  <c r="O226" i="1"/>
  <c r="O54" i="1"/>
  <c r="AS95" i="1"/>
  <c r="AD119" i="1"/>
  <c r="BW129" i="1"/>
  <c r="BH236" i="1"/>
  <c r="BW236" i="1"/>
  <c r="AS44" i="1"/>
  <c r="BH224" i="1"/>
  <c r="AI164" i="1"/>
  <c r="AD118" i="1"/>
  <c r="O94" i="1"/>
  <c r="AD151" i="1"/>
  <c r="BH151" i="1"/>
  <c r="AD159" i="1"/>
  <c r="BR252" i="1"/>
  <c r="O222" i="1"/>
  <c r="AD131" i="1"/>
  <c r="BW131" i="1"/>
  <c r="AD21" i="1"/>
  <c r="Y183" i="1"/>
  <c r="BH100" i="1"/>
  <c r="BW166" i="1"/>
  <c r="BH93" i="1"/>
  <c r="AD148" i="1"/>
  <c r="BH148" i="1"/>
  <c r="O153" i="1"/>
  <c r="BW11" i="1"/>
  <c r="AD37" i="1"/>
  <c r="AD272" i="1"/>
  <c r="BH280" i="1"/>
  <c r="O62" i="1"/>
  <c r="BW187" i="1"/>
  <c r="AS169" i="1"/>
  <c r="Y172" i="1"/>
  <c r="AS172" i="1"/>
  <c r="AX179" i="1"/>
  <c r="BW179" i="1"/>
  <c r="BW88" i="1"/>
  <c r="Y167" i="1"/>
  <c r="BW167" i="1"/>
  <c r="BG124" i="1"/>
  <c r="AR124" i="1"/>
  <c r="AC124" i="1"/>
  <c r="N124" i="1"/>
  <c r="AR10" i="1"/>
  <c r="AC10" i="1"/>
  <c r="BV150" i="1"/>
  <c r="AC150" i="1"/>
  <c r="S150" i="1"/>
  <c r="N150" i="1"/>
  <c r="BG150" i="1"/>
  <c r="AW150" i="1"/>
  <c r="BV19" i="1"/>
  <c r="BG19" i="1"/>
  <c r="AR19" i="1"/>
  <c r="AC19" i="1"/>
  <c r="N19" i="1"/>
  <c r="BV255" i="1"/>
  <c r="BG255" i="1"/>
  <c r="AC255" i="1"/>
  <c r="AM255" i="1"/>
  <c r="X255" i="1"/>
  <c r="N255" i="1"/>
  <c r="BQ255" i="1"/>
  <c r="BG130" i="1"/>
  <c r="AC130" i="1"/>
  <c r="N130" i="1"/>
  <c r="BV130" i="1"/>
  <c r="AR130" i="1"/>
  <c r="BQ278" i="1"/>
  <c r="AM278" i="1"/>
  <c r="X278" i="1"/>
  <c r="BB278" i="1"/>
  <c r="BV247" i="1"/>
  <c r="BG247" i="1"/>
  <c r="AR247" i="1"/>
  <c r="N247" i="1"/>
  <c r="AC247" i="1"/>
  <c r="BV117" i="1"/>
  <c r="BQ117" i="1"/>
  <c r="BG117" i="1"/>
  <c r="AR117" i="1"/>
  <c r="AC117" i="1"/>
  <c r="AM117" i="1"/>
  <c r="N117" i="1"/>
  <c r="BR106" i="1"/>
  <c r="BH106" i="1"/>
  <c r="Y251" i="1"/>
  <c r="BR251" i="1"/>
  <c r="AS245" i="1"/>
  <c r="BW245" i="1"/>
  <c r="AN218" i="1"/>
  <c r="O276" i="1"/>
  <c r="AS276" i="1"/>
  <c r="BR34" i="1"/>
  <c r="BW152" i="1"/>
  <c r="AX152" i="1"/>
  <c r="AS211" i="1"/>
  <c r="BM141" i="1"/>
  <c r="AD226" i="1"/>
  <c r="BC226" i="1"/>
  <c r="AD54" i="1"/>
  <c r="AD95" i="1"/>
  <c r="AN217" i="1"/>
  <c r="AS119" i="1"/>
  <c r="BR119" i="1"/>
  <c r="AS129" i="1"/>
  <c r="AN230" i="1"/>
  <c r="O236" i="1"/>
  <c r="AD224" i="1"/>
  <c r="O164" i="1"/>
  <c r="AS164" i="1"/>
  <c r="O28" i="1"/>
  <c r="AS118" i="1"/>
  <c r="AD94" i="1"/>
  <c r="O151" i="1"/>
  <c r="BW151" i="1"/>
  <c r="O159" i="1"/>
  <c r="AS159" i="1"/>
  <c r="BH252" i="1"/>
  <c r="BW252" i="1"/>
  <c r="AD222" i="1"/>
  <c r="Y222" i="1"/>
  <c r="O131" i="1"/>
  <c r="BH21" i="1"/>
  <c r="BC183" i="1"/>
  <c r="AD100" i="1"/>
  <c r="O100" i="1"/>
  <c r="AD166" i="1"/>
  <c r="O166" i="1"/>
  <c r="O93" i="1"/>
  <c r="BW93" i="1"/>
  <c r="BW148" i="1"/>
  <c r="AX153" i="1"/>
  <c r="O11" i="1"/>
  <c r="BH11" i="1"/>
  <c r="AS37" i="1"/>
  <c r="BH272" i="1"/>
  <c r="AN272" i="1"/>
  <c r="BW280" i="1"/>
  <c r="BC62" i="1"/>
  <c r="AD62" i="1"/>
  <c r="O187" i="1"/>
  <c r="O169" i="1"/>
  <c r="BH169" i="1"/>
  <c r="O172" i="1"/>
  <c r="BH172" i="1"/>
  <c r="BH179" i="1"/>
  <c r="AS88" i="1"/>
  <c r="AD167" i="1"/>
  <c r="BH167" i="1"/>
  <c r="BQ25" i="24"/>
  <c r="AC25" i="24"/>
  <c r="BV25" i="24"/>
  <c r="BG25" i="24"/>
  <c r="X25" i="24"/>
  <c r="AD24" i="24"/>
  <c r="BW15" i="24"/>
  <c r="BV22" i="24"/>
  <c r="N22" i="24"/>
  <c r="BG22" i="24"/>
  <c r="X22" i="24"/>
  <c r="BQ22" i="24"/>
  <c r="AC22" i="24"/>
  <c r="AS24" i="24"/>
  <c r="O26" i="24"/>
  <c r="O24" i="24"/>
  <c r="AD26" i="24"/>
  <c r="Y26" i="24"/>
  <c r="AR28" i="24"/>
  <c r="X28" i="24"/>
  <c r="AC28" i="24"/>
  <c r="N28" i="24"/>
  <c r="Y24" i="24"/>
  <c r="BH15" i="24"/>
  <c r="AS26" i="24"/>
  <c r="J98" i="1"/>
  <c r="J97" i="1"/>
  <c r="AS117" i="1" l="1"/>
  <c r="BH247" i="1"/>
  <c r="Y278" i="1"/>
  <c r="AS130" i="1"/>
  <c r="BH130" i="1"/>
  <c r="Y255" i="1"/>
  <c r="BW255" i="1"/>
  <c r="AS19" i="1"/>
  <c r="AX150" i="1"/>
  <c r="AD150" i="1"/>
  <c r="AD10" i="1"/>
  <c r="AD124" i="1"/>
  <c r="O40" i="1"/>
  <c r="O65" i="1"/>
  <c r="BH65" i="1"/>
  <c r="AD253" i="1"/>
  <c r="BW253" i="1"/>
  <c r="BH144" i="1"/>
  <c r="AS208" i="1"/>
  <c r="Y101" i="1"/>
  <c r="AS101" i="1"/>
  <c r="O41" i="1"/>
  <c r="BW41" i="1"/>
  <c r="Y200" i="1"/>
  <c r="AS50" i="1"/>
  <c r="AD50" i="1"/>
  <c r="AD261" i="1"/>
  <c r="BH227" i="1"/>
  <c r="O171" i="1"/>
  <c r="BW171" i="1"/>
  <c r="AD154" i="1"/>
  <c r="BH154" i="1"/>
  <c r="O206" i="1"/>
  <c r="AS126" i="1"/>
  <c r="AN234" i="1"/>
  <c r="BC140" i="1"/>
  <c r="BW102" i="1"/>
  <c r="AS102" i="1"/>
  <c r="AS242" i="1"/>
  <c r="O117" i="1"/>
  <c r="BH117" i="1"/>
  <c r="AD247" i="1"/>
  <c r="BW247" i="1"/>
  <c r="AN278" i="1"/>
  <c r="BW130" i="1"/>
  <c r="AN255" i="1"/>
  <c r="BH19" i="1"/>
  <c r="BH150" i="1"/>
  <c r="BW150" i="1"/>
  <c r="AS10" i="1"/>
  <c r="AS124" i="1"/>
  <c r="BH40" i="1"/>
  <c r="AD65" i="1"/>
  <c r="AN253" i="1"/>
  <c r="BW144" i="1"/>
  <c r="O208" i="1"/>
  <c r="BC208" i="1"/>
  <c r="BC101" i="1"/>
  <c r="BH101" i="1"/>
  <c r="AD41" i="1"/>
  <c r="AD200" i="1"/>
  <c r="BW50" i="1"/>
  <c r="BH261" i="1"/>
  <c r="AD227" i="1"/>
  <c r="AS227" i="1"/>
  <c r="AD171" i="1"/>
  <c r="BH171" i="1"/>
  <c r="O154" i="1"/>
  <c r="Y206" i="1"/>
  <c r="O126" i="1"/>
  <c r="BH17" i="1"/>
  <c r="BR234" i="1"/>
  <c r="O234" i="1"/>
  <c r="BM140" i="1"/>
  <c r="BW140" i="1"/>
  <c r="O102" i="1"/>
  <c r="BH102" i="1"/>
  <c r="O242" i="1"/>
  <c r="AN117" i="1"/>
  <c r="BR117" i="1"/>
  <c r="O247" i="1"/>
  <c r="BR278" i="1"/>
  <c r="O130" i="1"/>
  <c r="BR255" i="1"/>
  <c r="AD255" i="1"/>
  <c r="O19" i="1"/>
  <c r="BW19" i="1"/>
  <c r="O150" i="1"/>
  <c r="BH124" i="1"/>
  <c r="AD40" i="1"/>
  <c r="AS40" i="1"/>
  <c r="AS65" i="1"/>
  <c r="O253" i="1"/>
  <c r="BH253" i="1"/>
  <c r="O144" i="1"/>
  <c r="AI144" i="1"/>
  <c r="BR208" i="1"/>
  <c r="BH208" i="1"/>
  <c r="O101" i="1"/>
  <c r="BW101" i="1"/>
  <c r="AS41" i="1"/>
  <c r="AN200" i="1"/>
  <c r="BH50" i="1"/>
  <c r="AN261" i="1"/>
  <c r="BR261" i="1"/>
  <c r="BC227" i="1"/>
  <c r="BR227" i="1"/>
  <c r="Y171" i="1"/>
  <c r="T154" i="1"/>
  <c r="BC206" i="1"/>
  <c r="AN206" i="1"/>
  <c r="AD126" i="1"/>
  <c r="AS17" i="1"/>
  <c r="BW234" i="1"/>
  <c r="AD234" i="1"/>
  <c r="AD140" i="1"/>
  <c r="Y102" i="1"/>
  <c r="BH242" i="1"/>
  <c r="AD117" i="1"/>
  <c r="BW117" i="1"/>
  <c r="AS247" i="1"/>
  <c r="BC278" i="1"/>
  <c r="AD130" i="1"/>
  <c r="O255" i="1"/>
  <c r="BH255" i="1"/>
  <c r="AD19" i="1"/>
  <c r="T150" i="1"/>
  <c r="O10" i="1"/>
  <c r="O124" i="1"/>
  <c r="BW40" i="1"/>
  <c r="BC65" i="1"/>
  <c r="Y253" i="1"/>
  <c r="BR253" i="1"/>
  <c r="AD144" i="1"/>
  <c r="AS144" i="1"/>
  <c r="AD208" i="1"/>
  <c r="AD101" i="1"/>
  <c r="BH41" i="1"/>
  <c r="O50" i="1"/>
  <c r="Y261" i="1"/>
  <c r="BW261" i="1"/>
  <c r="O227" i="1"/>
  <c r="AS171" i="1"/>
  <c r="BW154" i="1"/>
  <c r="AX154" i="1"/>
  <c r="AD206" i="1"/>
  <c r="BW206" i="1"/>
  <c r="BH126" i="1"/>
  <c r="BW126" i="1"/>
  <c r="BW17" i="1"/>
  <c r="AS234" i="1"/>
  <c r="BH234" i="1"/>
  <c r="AS140" i="1"/>
  <c r="BC102" i="1"/>
  <c r="AD102" i="1"/>
  <c r="AD242" i="1"/>
  <c r="BW242" i="1"/>
  <c r="AD25" i="24"/>
  <c r="Y28" i="24"/>
  <c r="BR25" i="24"/>
  <c r="O28" i="24"/>
  <c r="BR22" i="24"/>
  <c r="BW22" i="24"/>
  <c r="BW25" i="24"/>
  <c r="AD28" i="24"/>
  <c r="Y22" i="24"/>
  <c r="BH22" i="24"/>
  <c r="Y25" i="24"/>
  <c r="AS28" i="24"/>
  <c r="AD22" i="24"/>
  <c r="O22" i="24"/>
  <c r="BH25" i="24"/>
</calcChain>
</file>

<file path=xl/sharedStrings.xml><?xml version="1.0" encoding="utf-8"?>
<sst xmlns="http://schemas.openxmlformats.org/spreadsheetml/2006/main" count="1446" uniqueCount="542">
  <si>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</si>
  <si>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</si>
  <si>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</si>
  <si>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</si>
  <si>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</si>
  <si>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</si>
  <si>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</si>
  <si>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</si>
  <si>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</si>
  <si>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</si>
  <si>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</si>
  <si>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</si>
  <si>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</si>
  <si>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</si>
  <si>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</si>
  <si>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</si>
  <si>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</si>
  <si>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</si>
  <si>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</si>
  <si>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</si>
  <si>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</si>
  <si>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</si>
  <si>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</si>
  <si>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</si>
  <si>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</si>
  <si>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</si>
  <si>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</si>
  <si>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</si>
  <si>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</si>
  <si>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</si>
  <si>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</si>
  <si>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</si>
  <si>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</si>
  <si>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</si>
  <si>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</si>
  <si>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</si>
  <si>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</si>
  <si>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</si>
  <si>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</si>
  <si>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</si>
  <si>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</si>
  <si>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</si>
  <si>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</si>
  <si>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</si>
  <si>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</si>
  <si>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</si>
  <si>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</si>
  <si>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</si>
  <si>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</si>
  <si>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</si>
  <si>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</si>
  <si>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</si>
  <si>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</si>
  <si>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</si>
  <si>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</si>
  <si>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</si>
  <si>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</si>
  <si>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</si>
  <si>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</si>
  <si>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</si>
  <si>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</si>
  <si>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</si>
  <si>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</si>
  <si>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</si>
  <si>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</si>
  <si>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</si>
  <si>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</si>
  <si>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</si>
  <si>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</si>
  <si>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</si>
  <si>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</si>
  <si>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</si>
  <si>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</si>
  <si>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</si>
  <si>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</si>
  <si>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</si>
  <si>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</si>
  <si>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</si>
  <si>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</si>
  <si>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</si>
  <si>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</si>
  <si>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</si>
  <si>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</si>
  <si>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</si>
  <si>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</si>
  <si>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</si>
  <si>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</si>
  <si>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</si>
  <si>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</si>
  <si>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</si>
  <si>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</si>
  <si>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</si>
  <si>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</si>
  <si>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</si>
  <si>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</si>
  <si>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WT7600HWA</t>
  </si>
  <si>
    <t>WD100CW</t>
  </si>
  <si>
    <t>WD100CV</t>
  </si>
  <si>
    <t>WD100CK</t>
  </si>
  <si>
    <t>WD200CV</t>
  </si>
  <si>
    <t>DLEX7600WE</t>
  </si>
  <si>
    <t>DLEX8100V</t>
  </si>
  <si>
    <t>DLEX9000V</t>
  </si>
  <si>
    <t>DLGX7601WE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</si>
  <si>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</si>
  <si>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</si>
  <si>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</si>
  <si>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</si>
  <si>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</si>
  <si>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</si>
  <si>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</si>
  <si>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</si>
  <si>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</si>
  <si>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</si>
  <si>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</si>
  <si>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</si>
  <si>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</si>
  <si>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</si>
  <si>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</si>
  <si>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</si>
  <si>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</si>
  <si>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</si>
  <si>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</si>
  <si>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</si>
  <si>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</si>
  <si>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</si>
  <si>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</si>
  <si>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</si>
  <si>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</si>
  <si>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</si>
  <si>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</si>
  <si>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</si>
  <si>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</si>
  <si>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</si>
  <si>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</si>
  <si>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</si>
  <si>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</si>
  <si>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</si>
  <si>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</si>
  <si>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</si>
  <si>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</si>
  <si>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</si>
  <si>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</si>
  <si>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</si>
  <si>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</si>
  <si>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</si>
  <si>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</si>
  <si>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</si>
  <si>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</si>
  <si>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</si>
  <si>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</si>
  <si>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</si>
  <si>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</si>
  <si>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</si>
  <si>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</si>
  <si>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</si>
  <si>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</si>
  <si>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</si>
  <si>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</si>
  <si>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</si>
  <si>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</si>
  <si>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</si>
  <si>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</si>
  <si>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</si>
  <si>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</si>
  <si>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</si>
  <si>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</si>
  <si>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</si>
  <si>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</si>
  <si>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</si>
  <si>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</si>
  <si>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</si>
  <si>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LMVM2033BM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</si>
  <si>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</si>
  <si>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</si>
  <si>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</si>
  <si>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</si>
  <si>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</si>
  <si>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</si>
  <si>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</si>
  <si>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</si>
  <si>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</si>
  <si>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</si>
  <si>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</si>
  <si>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</si>
  <si>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</si>
  <si>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</si>
  <si>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</si>
  <si>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</si>
  <si>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</si>
  <si>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</si>
  <si>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</si>
  <si>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</si>
  <si>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</si>
  <si>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</si>
  <si>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</si>
  <si>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</si>
  <si>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</si>
  <si>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</si>
  <si>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</si>
  <si>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</si>
  <si>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</si>
  <si>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</si>
  <si>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</si>
  <si>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</si>
  <si>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</si>
  <si>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</si>
  <si>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</si>
  <si>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</si>
  <si>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</si>
  <si>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</si>
  <si>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</si>
  <si>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</si>
  <si>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</si>
  <si>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</si>
  <si>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7.4 CF Gas SteamDryer</t>
  </si>
  <si>
    <t>5.2 CF Front Load Washer, Steam</t>
  </si>
  <si>
    <t>9.0 CF Electric SteamDryer</t>
  </si>
  <si>
    <t>7.3 CF Electric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</si>
  <si>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</si>
  <si>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</si>
  <si>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</si>
  <si>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</si>
  <si>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</si>
  <si>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</si>
  <si>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</si>
  <si>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</si>
  <si>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</si>
  <si>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</si>
  <si>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</si>
  <si>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</si>
  <si>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</si>
  <si>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</si>
  <si>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</si>
  <si>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</si>
  <si>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</si>
  <si>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</si>
  <si>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</si>
  <si>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</si>
  <si>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</si>
  <si>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</si>
  <si>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</si>
  <si>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</si>
  <si>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</si>
  <si>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</si>
  <si>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</si>
  <si>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</si>
  <si>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</si>
  <si>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</si>
  <si>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</si>
  <si>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</si>
  <si>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</si>
  <si>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</si>
  <si>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</si>
  <si>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</si>
  <si>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</si>
  <si>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</si>
  <si>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</si>
  <si>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</si>
  <si>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</si>
  <si>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</si>
  <si>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</si>
  <si>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</si>
  <si>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</si>
  <si>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</si>
  <si>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</si>
  <si>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</si>
  <si>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</si>
  <si>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</si>
  <si>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</si>
  <si>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</si>
  <si>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</si>
  <si>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</si>
  <si>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</si>
  <si>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</si>
  <si>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</si>
  <si>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</si>
  <si>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</si>
  <si>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</si>
  <si>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</si>
  <si>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</si>
  <si>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</si>
  <si>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</si>
  <si>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</si>
  <si>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</si>
  <si>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LDP7708BD</t>
  </si>
  <si>
    <t>WT7100CW</t>
  </si>
  <si>
    <t>WT7300CV</t>
  </si>
  <si>
    <t>WT7300CW</t>
  </si>
  <si>
    <t>LG STUDIO 24" Fully Integrated Dishwasher, 40 dBA, 3rd Rack, SmartThinQ</t>
  </si>
  <si>
    <t>LK65C</t>
  </si>
  <si>
    <t>LSCG307BD</t>
  </si>
  <si>
    <t>LSCG367BD</t>
  </si>
  <si>
    <t>LRE3194BD</t>
  </si>
  <si>
    <t>LRE3194BM</t>
  </si>
  <si>
    <t>LRE3194ST</t>
  </si>
  <si>
    <t>LRE3194SW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</si>
  <si>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</si>
  <si>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</si>
  <si>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</si>
  <si>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</si>
  <si>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</si>
  <si>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</si>
  <si>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</si>
  <si>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</si>
  <si>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</si>
  <si>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</si>
  <si>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23 CF Counter-Depth 4-Door French Door, InstaView Door-in-Door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</si>
  <si>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</si>
  <si>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</si>
  <si>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</si>
  <si>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</si>
  <si>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</si>
  <si>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</si>
  <si>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</si>
  <si>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</si>
  <si>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</si>
  <si>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</si>
  <si>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</si>
  <si>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</si>
  <si>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</si>
  <si>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</si>
  <si>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</si>
  <si>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</si>
  <si>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</si>
  <si>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</si>
  <si>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</si>
  <si>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</si>
  <si>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</si>
  <si>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</si>
  <si>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</si>
  <si>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</si>
  <si>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</si>
  <si>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</si>
  <si>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</si>
  <si>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</si>
  <si>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</si>
  <si>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</si>
  <si>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</si>
  <si>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</si>
  <si>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</si>
  <si>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</si>
  <si>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</si>
  <si>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</si>
  <si>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</si>
  <si>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</si>
  <si>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</si>
  <si>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</si>
  <si>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</si>
  <si>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</si>
  <si>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</si>
  <si>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</si>
  <si>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</si>
  <si>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</si>
  <si>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</si>
  <si>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</si>
  <si>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</si>
  <si>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</si>
  <si>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</si>
  <si>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</si>
  <si>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</si>
  <si>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</si>
  <si>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</si>
  <si>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</si>
  <si>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</si>
  <si>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</si>
  <si>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</si>
  <si>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</si>
  <si>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</si>
  <si>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</si>
  <si>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</si>
  <si>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28 CF 4-Door French Door, InstaView Door-in-Door</t>
  </si>
  <si>
    <t>24" Top Ctrl Dishwasher, 44 dBA</t>
  </si>
  <si>
    <t>22 CF Counter-Depth French Door, InstaView Door-in-Door</t>
  </si>
  <si>
    <t>WD100CB</t>
  </si>
  <si>
    <t>WDP4B</t>
  </si>
  <si>
    <t>LSWC307ST</t>
  </si>
  <si>
    <t>LG STUDIO Combination Wall Oven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</si>
  <si>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</si>
  <si>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</si>
  <si>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</si>
  <si>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</si>
  <si>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</si>
  <si>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</si>
  <si>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</si>
  <si>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</si>
  <si>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</si>
  <si>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</si>
  <si>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</si>
  <si>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23 CF Counter-Depth French Door, InstaView</t>
  </si>
  <si>
    <t>24" Top Ctrl Dishwasher, 42 dBA, 3rd Rack, TrueSteam</t>
  </si>
  <si>
    <t>S3MFBN</t>
  </si>
  <si>
    <t>EST EOL Q1</t>
  </si>
  <si>
    <t>Net</t>
  </si>
  <si>
    <t>WM4500HBA</t>
  </si>
  <si>
    <t>LRFCS2503S</t>
  </si>
  <si>
    <t>LDF5678SS</t>
  </si>
  <si>
    <t>LDT5678SS</t>
  </si>
  <si>
    <t>24 CF Counter-Depth French Door, InstaView Door-in-Door, Craft Ice</t>
  </si>
  <si>
    <t>30 CF French Door, InstaView Door-in-Door, Craft Ice</t>
  </si>
  <si>
    <t>Coming Feb</t>
  </si>
  <si>
    <t>Ice Maker Kit</t>
  </si>
  <si>
    <t>LMWS27626S</t>
  </si>
  <si>
    <t>27 CF 4-Door French Door</t>
  </si>
  <si>
    <t>MLK</t>
  </si>
  <si>
    <t>FEBRUARY SAVINGS</t>
  </si>
  <si>
    <t>PRESIDENTS DAY</t>
  </si>
  <si>
    <t>24 CF Counter-Depth French Door, InstaView Door-in-Door</t>
  </si>
  <si>
    <t>20 CF Top Mount, 30" Wide, Pocket Handles</t>
  </si>
  <si>
    <t xml:space="preserve">24 CF Top Mount, 33" Wide, Pocket Handles </t>
  </si>
  <si>
    <t>21 CF Counter-Depth French Door</t>
  </si>
  <si>
    <t>27 CF French Door, InstaView Door-in-Door</t>
  </si>
  <si>
    <t>22 CF Counter-Depth French Door, Dispenser</t>
  </si>
  <si>
    <t>24 CF Counter-Depth French Door, Dispenser</t>
  </si>
  <si>
    <t>22 CF French Door, Dispenser</t>
  </si>
  <si>
    <t>22 CF French Door, Icemaker</t>
  </si>
  <si>
    <t>25 CF French Door</t>
  </si>
  <si>
    <t>25 CF French Door, Dispenser</t>
  </si>
  <si>
    <t>26 CF French Door, Door-in-Door, Dispenser</t>
  </si>
  <si>
    <t>26 CF French Door, Dispenser</t>
  </si>
  <si>
    <t>28 CF French Door, Door-in-Door, Dispenser</t>
  </si>
  <si>
    <t>28 CF French Door, InstaView Door-in-Door, Dispenser</t>
  </si>
  <si>
    <t>28 CF French Door, Dispenser</t>
  </si>
  <si>
    <t>30 CF French Door, Dispenser, Door-in-Door</t>
  </si>
  <si>
    <t>30 CF French Door, InstaView Door-in-Door</t>
  </si>
  <si>
    <t>32 CF French Door, Door-in-Door, Dispenser</t>
  </si>
  <si>
    <t>23 CF Counter-Depth 4-Door French Door, Dispenser</t>
  </si>
  <si>
    <t>28 CF 4-Door French Door, Dispenser</t>
  </si>
  <si>
    <t>30 CF 4-Door French Door, Door-in-Door, Dispenser</t>
  </si>
  <si>
    <t>30 CF 4-Door French Door, InstaView Door-in-Door</t>
  </si>
  <si>
    <t>22 CF Counter-Depth Side-by-Side, InstaView Door-In-Door</t>
  </si>
  <si>
    <t>22 CF Counter-Depth Side-by-Side, Dispenser</t>
  </si>
  <si>
    <t>22 CF Counter-Depth Side-by-Side, Door-in-Door, Dispenser</t>
  </si>
  <si>
    <t>22 CF Side-by-Side, Dispenser</t>
  </si>
  <si>
    <t>26 CF Side-by-Side, Dispenser</t>
  </si>
  <si>
    <t>26 CF Side-by-Side, Door-in-Door, Dispenser</t>
  </si>
  <si>
    <t>26 CF Side-by-Side, InstaView Door-in-Door</t>
  </si>
  <si>
    <t>8 CF Kimchi/Specialty Refrigerator, Chest</t>
  </si>
  <si>
    <t>14 CF Kimchi/Specialty Refrigerator, Standing</t>
  </si>
  <si>
    <t>24" Top Ctrl Dishwasher, 44 dBA, 3rd Rack, QuadWash</t>
  </si>
  <si>
    <t>4.5 CF Front Load Washer</t>
  </si>
  <si>
    <t>7.4 CF Electric Dryer</t>
  </si>
  <si>
    <t>7.4 CF Gas Dryer</t>
  </si>
  <si>
    <t>4.5 CF Front Load Washer, Steam</t>
  </si>
  <si>
    <t>7.4 CF Electric Dryer, TurboSteam</t>
  </si>
  <si>
    <t>7.4 CF Gas Dryer, TurboSteam</t>
  </si>
  <si>
    <t>7.4 CF Electric Dryer, TrueSteam</t>
  </si>
  <si>
    <t>4.5 CF Top Load Washer</t>
  </si>
  <si>
    <t>7.3 CF Electric Dryer</t>
  </si>
  <si>
    <t>7.3 CF Gas Dryer</t>
  </si>
  <si>
    <t>5.0 CF Top Load Washer</t>
  </si>
  <si>
    <t>7.3 CF Electric Dryer, LG EasyLoad Door</t>
  </si>
  <si>
    <t>7.3 CF Gas Dryer, LG EasyLoad Door</t>
  </si>
  <si>
    <t>5.5 CF Top Load Washer, Glass Lid</t>
  </si>
  <si>
    <t>7.3 CF Electric SteamDryer, Glass Door, LG EasyLoad Door</t>
  </si>
  <si>
    <t>7.3 CF Gas SteamDryer, Glass Door, LG EasyLoad Door</t>
  </si>
  <si>
    <t>5.2 CF Top Load Washer, Glass Lid</t>
  </si>
  <si>
    <t>LRDCS2603S</t>
  </si>
  <si>
    <t>EOL 02/27/20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</si>
  <si>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</si>
  <si>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</si>
  <si>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</si>
  <si>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</si>
  <si>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</si>
  <si>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</si>
  <si>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</si>
  <si>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</si>
  <si>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</si>
  <si>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</si>
  <si>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</si>
  <si>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</si>
  <si>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</si>
  <si>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</si>
  <si>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</si>
  <si>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</si>
  <si>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</si>
  <si>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</si>
  <si>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</si>
  <si>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</si>
  <si>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</si>
  <si>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</si>
  <si>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</si>
  <si>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</si>
  <si>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</si>
  <si>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</si>
  <si>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</si>
  <si>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</si>
  <si>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</si>
  <si>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</si>
  <si>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Mar</t>
  </si>
  <si>
    <t>24 CF Counter-Depth French Door, Dispenser, Craft Ice</t>
  </si>
  <si>
    <t>23 CF Counter-Depth French Door, Door-in-Door, Craft Ice</t>
  </si>
  <si>
    <t>30 CF French Door, Door-in-Door, Craft Ice</t>
  </si>
  <si>
    <t>23 CF Counter-Depth 4-Door French Door</t>
  </si>
  <si>
    <t>23 CF Counter-Depth 4-Door French Door, Dispenser, Door-in-Door</t>
  </si>
  <si>
    <t>30 CF 4-Door French Door, Dispenser, Door-in-Door</t>
  </si>
  <si>
    <t>27 CF Side-by-Side, InstaView Door-in-Door</t>
  </si>
  <si>
    <t>30" Wall-Mounted Chimney Hood</t>
  </si>
  <si>
    <t>36" Wall-Mounted Chimney Hood</t>
  </si>
  <si>
    <t>5.0 CF Front Load Washer</t>
  </si>
  <si>
    <t>Coming May</t>
  </si>
  <si>
    <t>EST EOL Q3</t>
  </si>
  <si>
    <t>WINTER SAVINGS</t>
  </si>
  <si>
    <t>MARCH SAVINGS</t>
  </si>
  <si>
    <t>MARCH SAVINGS LAUNDRY</t>
  </si>
  <si>
    <t>SPRING SAVINGS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</si>
  <si>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</si>
  <si>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</si>
  <si>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</si>
  <si>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</si>
  <si>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</si>
  <si>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</si>
  <si>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</si>
  <si>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</si>
  <si>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</si>
  <si>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</si>
  <si>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</si>
  <si>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6.3 CF / 30" Electric Range, Wi-Fi</t>
  </si>
  <si>
    <t>6.3 CF / 30" Electric Range, Convection, AirFry, Wi-Fi</t>
  </si>
  <si>
    <t>6.3 CF / 30" Electric Range, True Convection, InstaView, Wi-Fi</t>
  </si>
  <si>
    <t>5.8 CF / 30" Gas Range, Convection, AirFry, Wi-Fi</t>
  </si>
  <si>
    <t>5.8 CF / 30" Gas Range, True Convection, InstaView, Wi-Fi</t>
  </si>
  <si>
    <t>5.8 CF / 30" Gas Range, Wi-Fi</t>
  </si>
  <si>
    <t>LSDT9908SS</t>
  </si>
  <si>
    <t>Phasing Out</t>
  </si>
  <si>
    <t>EARTH DAY</t>
  </si>
  <si>
    <t>EOL 04/01/20</t>
  </si>
  <si>
    <t>EOL 04/02/20</t>
  </si>
  <si>
    <t>EOL 01/17/20</t>
  </si>
  <si>
    <t>EOL 05/07/20</t>
  </si>
  <si>
    <t>EOL 05/01/20</t>
  </si>
  <si>
    <t>EOL 02/14/20</t>
  </si>
  <si>
    <t>MLK EXTENSION</t>
  </si>
  <si>
    <t>PRESIDENTS DAY EXTENSION</t>
  </si>
  <si>
    <t>SRFVC2406S</t>
  </si>
  <si>
    <t>MOTHERS DAY EVENT</t>
  </si>
  <si>
    <t>MAY SAVINGS</t>
  </si>
  <si>
    <t>MEMORIAL DAY</t>
  </si>
  <si>
    <t>EOL 05/08/20</t>
  </si>
  <si>
    <t>Coming Aug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</si>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</sst>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9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576"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365291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W298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L1" sqref="L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70" width="9.42578125" style="27" customWidth="1"/>
    <col min="71" max="74" width="9.42578125" style="26" customWidth="1"/>
    <col min="75" max="75" width="9.42578125" style="27" customWidth="1"/>
    <col min="76" max="16384" width="9.140625" style="28"/>
  </cols>
  <sheetData>
    <row r="2" spans="1:75">
      <c r="F2" s="197">
        <v>43850</v>
      </c>
      <c r="G2" s="197"/>
    </row>
    <row r="3" spans="1:7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  <c r="BS3" s="29"/>
      <c r="BT3" s="29"/>
      <c r="BU3" s="29"/>
    </row>
    <row r="4" spans="1:75" s="56" customFormat="1" ht="15" customHeight="1" thickBot="1">
      <c r="A4" s="52"/>
      <c r="B4" s="52"/>
      <c r="C4" s="53"/>
      <c r="D4" s="52"/>
      <c r="E4" s="54"/>
      <c r="F4" s="55"/>
      <c r="G4" s="55"/>
      <c r="H4" s="55"/>
      <c r="I4" s="55"/>
      <c r="J4" s="55"/>
      <c r="K4" s="63" t="s">
        <v>404</v>
      </c>
      <c r="L4" s="60"/>
      <c r="M4" s="60"/>
      <c r="N4" s="60"/>
      <c r="O4" s="61"/>
      <c r="P4" s="86" t="s">
        <v>532</v>
      </c>
      <c r="Q4" s="67"/>
      <c r="R4" s="67"/>
      <c r="S4" s="67"/>
      <c r="T4" s="67"/>
      <c r="U4" s="63" t="s">
        <v>405</v>
      </c>
      <c r="V4" s="60"/>
      <c r="W4" s="60"/>
      <c r="X4" s="60"/>
      <c r="Y4" s="61"/>
      <c r="Z4" s="86" t="s">
        <v>406</v>
      </c>
      <c r="AA4" s="67"/>
      <c r="AB4" s="67"/>
      <c r="AC4" s="67"/>
      <c r="AD4" s="67"/>
      <c r="AE4" s="63" t="s">
        <v>533</v>
      </c>
      <c r="AF4" s="60"/>
      <c r="AG4" s="60"/>
      <c r="AH4" s="60"/>
      <c r="AI4" s="61"/>
      <c r="AJ4" s="86" t="s">
        <v>502</v>
      </c>
      <c r="AK4" s="67"/>
      <c r="AL4" s="67"/>
      <c r="AM4" s="67"/>
      <c r="AN4" s="67"/>
      <c r="AO4" s="63" t="s">
        <v>503</v>
      </c>
      <c r="AP4" s="60"/>
      <c r="AQ4" s="60"/>
      <c r="AR4" s="60"/>
      <c r="AS4" s="61"/>
      <c r="AT4" s="86" t="s">
        <v>504</v>
      </c>
      <c r="AU4" s="67"/>
      <c r="AV4" s="67"/>
      <c r="AW4" s="67"/>
      <c r="AX4" s="67"/>
      <c r="AY4" s="63" t="s">
        <v>505</v>
      </c>
      <c r="AZ4" s="60"/>
      <c r="BA4" s="60"/>
      <c r="BB4" s="60"/>
      <c r="BC4" s="61"/>
      <c r="BD4" s="86" t="s">
        <v>525</v>
      </c>
      <c r="BE4" s="67"/>
      <c r="BF4" s="67"/>
      <c r="BG4" s="67"/>
      <c r="BH4" s="67"/>
      <c r="BI4" s="63" t="s">
        <v>535</v>
      </c>
      <c r="BJ4" s="60"/>
      <c r="BK4" s="60"/>
      <c r="BL4" s="60"/>
      <c r="BM4" s="61"/>
      <c r="BN4" s="86" t="s">
        <v>536</v>
      </c>
      <c r="BO4" s="67"/>
      <c r="BP4" s="67"/>
      <c r="BQ4" s="67"/>
      <c r="BR4" s="67"/>
      <c r="BS4" s="63" t="s">
        <v>537</v>
      </c>
      <c r="BT4" s="60"/>
      <c r="BU4" s="60"/>
      <c r="BV4" s="60"/>
      <c r="BW4" s="61"/>
    </row>
    <row r="5" spans="1:75" s="30" customFormat="1" ht="15" customHeight="1" thickBot="1">
      <c r="A5" s="35"/>
      <c r="B5" s="35"/>
      <c r="C5" s="22"/>
      <c r="D5" s="47"/>
      <c r="E5" s="8"/>
      <c r="F5" s="3"/>
      <c r="G5" s="3"/>
      <c r="H5" s="3"/>
      <c r="I5" s="3"/>
      <c r="J5" s="3"/>
      <c r="K5" s="64" t="s">
        <v>131</v>
      </c>
      <c r="L5" s="59">
        <v>43832</v>
      </c>
      <c r="M5" s="68"/>
      <c r="N5" s="59"/>
      <c r="O5" s="62"/>
      <c r="P5" s="87" t="s">
        <v>131</v>
      </c>
      <c r="Q5" s="66">
        <v>43853</v>
      </c>
      <c r="R5" s="66"/>
      <c r="S5" s="66"/>
      <c r="T5" s="66"/>
      <c r="U5" s="64" t="s">
        <v>131</v>
      </c>
      <c r="V5" s="59">
        <v>43853</v>
      </c>
      <c r="W5" s="68"/>
      <c r="X5" s="59"/>
      <c r="Y5" s="62"/>
      <c r="Z5" s="87" t="s">
        <v>131</v>
      </c>
      <c r="AA5" s="66">
        <v>43867</v>
      </c>
      <c r="AB5" s="66"/>
      <c r="AC5" s="66"/>
      <c r="AD5" s="66"/>
      <c r="AE5" s="64" t="s">
        <v>131</v>
      </c>
      <c r="AF5" s="59">
        <v>43888</v>
      </c>
      <c r="AG5" s="68"/>
      <c r="AH5" s="59"/>
      <c r="AI5" s="62"/>
      <c r="AJ5" s="87" t="s">
        <v>131</v>
      </c>
      <c r="AK5" s="66">
        <v>43888</v>
      </c>
      <c r="AL5" s="66"/>
      <c r="AM5" s="66"/>
      <c r="AN5" s="66"/>
      <c r="AO5" s="64" t="s">
        <v>131</v>
      </c>
      <c r="AP5" s="59">
        <v>43902</v>
      </c>
      <c r="AQ5" s="68"/>
      <c r="AR5" s="59"/>
      <c r="AS5" s="62"/>
      <c r="AT5" s="87" t="s">
        <v>131</v>
      </c>
      <c r="AU5" s="66">
        <v>43916</v>
      </c>
      <c r="AV5" s="66"/>
      <c r="AW5" s="66"/>
      <c r="AX5" s="66"/>
      <c r="AY5" s="64" t="s">
        <v>131</v>
      </c>
      <c r="AZ5" s="59">
        <v>43923</v>
      </c>
      <c r="BA5" s="68"/>
      <c r="BB5" s="59"/>
      <c r="BC5" s="62"/>
      <c r="BD5" s="87" t="s">
        <v>131</v>
      </c>
      <c r="BE5" s="66">
        <v>43937</v>
      </c>
      <c r="BF5" s="66"/>
      <c r="BG5" s="66"/>
      <c r="BH5" s="66"/>
      <c r="BI5" s="64" t="s">
        <v>131</v>
      </c>
      <c r="BJ5" s="59">
        <v>43951</v>
      </c>
      <c r="BK5" s="68"/>
      <c r="BL5" s="59"/>
      <c r="BM5" s="62"/>
      <c r="BN5" s="87" t="s">
        <v>131</v>
      </c>
      <c r="BO5" s="66">
        <v>43958</v>
      </c>
      <c r="BP5" s="66"/>
      <c r="BQ5" s="66"/>
      <c r="BR5" s="66"/>
      <c r="BS5" s="64" t="s">
        <v>131</v>
      </c>
      <c r="BT5" s="59">
        <v>43965</v>
      </c>
      <c r="BU5" s="68"/>
      <c r="BV5" s="59"/>
      <c r="BW5" s="62"/>
    </row>
    <row r="6" spans="1:75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64" t="s">
        <v>132</v>
      </c>
      <c r="L6" s="59">
        <v>43852</v>
      </c>
      <c r="M6" s="68"/>
      <c r="N6" s="59"/>
      <c r="O6" s="62"/>
      <c r="P6" s="87" t="s">
        <v>132</v>
      </c>
      <c r="Q6" s="66">
        <v>43859</v>
      </c>
      <c r="R6" s="66"/>
      <c r="S6" s="66"/>
      <c r="T6" s="66"/>
      <c r="U6" s="64" t="s">
        <v>132</v>
      </c>
      <c r="V6" s="59">
        <v>43866</v>
      </c>
      <c r="W6" s="68"/>
      <c r="X6" s="59"/>
      <c r="Y6" s="62"/>
      <c r="Z6" s="87" t="s">
        <v>132</v>
      </c>
      <c r="AA6" s="66">
        <v>43887</v>
      </c>
      <c r="AB6" s="66"/>
      <c r="AC6" s="66"/>
      <c r="AD6" s="66"/>
      <c r="AE6" s="64" t="s">
        <v>132</v>
      </c>
      <c r="AF6" s="59">
        <v>43894</v>
      </c>
      <c r="AG6" s="68"/>
      <c r="AH6" s="59"/>
      <c r="AI6" s="62"/>
      <c r="AJ6" s="87" t="s">
        <v>132</v>
      </c>
      <c r="AK6" s="66">
        <v>43901</v>
      </c>
      <c r="AL6" s="66"/>
      <c r="AM6" s="66"/>
      <c r="AN6" s="66"/>
      <c r="AO6" s="64" t="s">
        <v>132</v>
      </c>
      <c r="AP6" s="59">
        <v>43922</v>
      </c>
      <c r="AQ6" s="68"/>
      <c r="AR6" s="59"/>
      <c r="AS6" s="62"/>
      <c r="AT6" s="87" t="s">
        <v>132</v>
      </c>
      <c r="AU6" s="66">
        <v>43929</v>
      </c>
      <c r="AV6" s="66"/>
      <c r="AW6" s="66"/>
      <c r="AX6" s="66"/>
      <c r="AY6" s="64" t="s">
        <v>132</v>
      </c>
      <c r="AZ6" s="59">
        <v>43936</v>
      </c>
      <c r="BA6" s="68"/>
      <c r="BB6" s="59"/>
      <c r="BC6" s="62"/>
      <c r="BD6" s="87" t="s">
        <v>132</v>
      </c>
      <c r="BE6" s="66">
        <v>43957</v>
      </c>
      <c r="BF6" s="66"/>
      <c r="BG6" s="66"/>
      <c r="BH6" s="66"/>
      <c r="BI6" s="64" t="s">
        <v>132</v>
      </c>
      <c r="BJ6" s="59">
        <v>43964</v>
      </c>
      <c r="BK6" s="68"/>
      <c r="BL6" s="59"/>
      <c r="BM6" s="62"/>
      <c r="BN6" s="87" t="s">
        <v>132</v>
      </c>
      <c r="BO6" s="66">
        <v>43964</v>
      </c>
      <c r="BP6" s="66"/>
      <c r="BQ6" s="66"/>
      <c r="BR6" s="66"/>
      <c r="BS6" s="64" t="s">
        <v>132</v>
      </c>
      <c r="BT6" s="59">
        <v>43985</v>
      </c>
      <c r="BU6" s="68"/>
      <c r="BV6" s="59"/>
      <c r="BW6" s="62"/>
    </row>
    <row r="7" spans="1:75" s="24" customFormat="1" ht="24.95" customHeight="1" thickBot="1">
      <c r="A7" s="85" t="s">
        <v>0</v>
      </c>
      <c r="B7" s="85" t="s">
        <v>157</v>
      </c>
      <c r="C7" s="85" t="s">
        <v>1</v>
      </c>
      <c r="D7" s="85" t="s">
        <v>229</v>
      </c>
      <c r="E7" s="85" t="s">
        <v>2</v>
      </c>
      <c r="F7" s="85" t="s">
        <v>3</v>
      </c>
      <c r="G7" s="85" t="s">
        <v>4</v>
      </c>
      <c r="H7" s="85" t="s">
        <v>114</v>
      </c>
      <c r="I7" s="13" t="s">
        <v>541</v>
      </c>
      <c r="J7" s="85" t="s">
        <v>393</v>
      </c>
      <c r="K7" s="85" t="s">
        <v>140</v>
      </c>
      <c r="L7" s="85" t="s">
        <v>138</v>
      </c>
      <c r="M7" s="85" t="s">
        <v>130</v>
      </c>
      <c r="N7" s="85" t="s">
        <v>139</v>
      </c>
      <c r="O7" s="85" t="s">
        <v>141</v>
      </c>
      <c r="P7" s="85" t="s">
        <v>140</v>
      </c>
      <c r="Q7" s="85" t="s">
        <v>138</v>
      </c>
      <c r="R7" s="85" t="s">
        <v>130</v>
      </c>
      <c r="S7" s="85" t="s">
        <v>139</v>
      </c>
      <c r="T7" s="85" t="s">
        <v>141</v>
      </c>
      <c r="U7" s="85" t="s">
        <v>140</v>
      </c>
      <c r="V7" s="85" t="s">
        <v>138</v>
      </c>
      <c r="W7" s="85" t="s">
        <v>130</v>
      </c>
      <c r="X7" s="85" t="s">
        <v>139</v>
      </c>
      <c r="Y7" s="85" t="s">
        <v>141</v>
      </c>
      <c r="Z7" s="85" t="s">
        <v>140</v>
      </c>
      <c r="AA7" s="85" t="s">
        <v>138</v>
      </c>
      <c r="AB7" s="85" t="s">
        <v>130</v>
      </c>
      <c r="AC7" s="85" t="s">
        <v>139</v>
      </c>
      <c r="AD7" s="85" t="s">
        <v>141</v>
      </c>
      <c r="AE7" s="85" t="s">
        <v>140</v>
      </c>
      <c r="AF7" s="85" t="s">
        <v>138</v>
      </c>
      <c r="AG7" s="85" t="s">
        <v>130</v>
      </c>
      <c r="AH7" s="85" t="s">
        <v>139</v>
      </c>
      <c r="AI7" s="85" t="s">
        <v>141</v>
      </c>
      <c r="AJ7" s="85" t="s">
        <v>140</v>
      </c>
      <c r="AK7" s="85" t="s">
        <v>138</v>
      </c>
      <c r="AL7" s="85" t="s">
        <v>130</v>
      </c>
      <c r="AM7" s="85" t="s">
        <v>139</v>
      </c>
      <c r="AN7" s="85" t="s">
        <v>141</v>
      </c>
      <c r="AO7" s="85" t="s">
        <v>140</v>
      </c>
      <c r="AP7" s="85" t="s">
        <v>138</v>
      </c>
      <c r="AQ7" s="85" t="s">
        <v>130</v>
      </c>
      <c r="AR7" s="85" t="s">
        <v>139</v>
      </c>
      <c r="AS7" s="85" t="s">
        <v>141</v>
      </c>
      <c r="AT7" s="85" t="s">
        <v>140</v>
      </c>
      <c r="AU7" s="85" t="s">
        <v>138</v>
      </c>
      <c r="AV7" s="85" t="s">
        <v>130</v>
      </c>
      <c r="AW7" s="85" t="s">
        <v>139</v>
      </c>
      <c r="AX7" s="85" t="s">
        <v>141</v>
      </c>
      <c r="AY7" s="85" t="s">
        <v>140</v>
      </c>
      <c r="AZ7" s="85" t="s">
        <v>138</v>
      </c>
      <c r="BA7" s="85" t="s">
        <v>130</v>
      </c>
      <c r="BB7" s="85" t="s">
        <v>139</v>
      </c>
      <c r="BC7" s="85" t="s">
        <v>141</v>
      </c>
      <c r="BD7" s="85" t="s">
        <v>140</v>
      </c>
      <c r="BE7" s="85" t="s">
        <v>138</v>
      </c>
      <c r="BF7" s="85" t="s">
        <v>130</v>
      </c>
      <c r="BG7" s="85" t="s">
        <v>139</v>
      </c>
      <c r="BH7" s="85" t="s">
        <v>141</v>
      </c>
      <c r="BI7" s="85" t="s">
        <v>140</v>
      </c>
      <c r="BJ7" s="85" t="s">
        <v>138</v>
      </c>
      <c r="BK7" s="85" t="s">
        <v>130</v>
      </c>
      <c r="BL7" s="85" t="s">
        <v>139</v>
      </c>
      <c r="BM7" s="85" t="s">
        <v>141</v>
      </c>
      <c r="BN7" s="85" t="s">
        <v>140</v>
      </c>
      <c r="BO7" s="85" t="s">
        <v>138</v>
      </c>
      <c r="BP7" s="85" t="s">
        <v>130</v>
      </c>
      <c r="BQ7" s="85" t="s">
        <v>139</v>
      </c>
      <c r="BR7" s="85" t="s">
        <v>141</v>
      </c>
      <c r="BS7" s="85" t="s">
        <v>140</v>
      </c>
      <c r="BT7" s="85" t="s">
        <v>138</v>
      </c>
      <c r="BU7" s="85" t="s">
        <v>130</v>
      </c>
      <c r="BV7" s="85" t="s">
        <v>139</v>
      </c>
      <c r="BW7" s="85" t="s">
        <v>141</v>
      </c>
    </row>
    <row r="8" spans="1:75" s="5" customFormat="1" ht="12.75" customHeight="1">
      <c r="A8" s="177" t="s">
        <v>348</v>
      </c>
      <c r="B8" s="178" t="s">
        <v>156</v>
      </c>
      <c r="C8" s="179"/>
      <c r="D8" s="180">
        <v>1.38</v>
      </c>
      <c r="E8" s="181" t="s">
        <v>161</v>
      </c>
      <c r="F8" s="182">
        <v>769</v>
      </c>
      <c r="G8" s="182">
        <v>699</v>
      </c>
      <c r="H8" s="185">
        <v>544</v>
      </c>
      <c r="I8" s="185">
        <v>9</v>
      </c>
      <c r="J8" s="183">
        <f>IFERROR(H8-I8,H8)</f>
        <v>535</v>
      </c>
      <c r="K8" s="186">
        <v>0</v>
      </c>
      <c r="L8" s="187" t="str">
        <f>IFERROR(IF(K8&gt;1,K8*0.9,""),"")</f>
        <v/>
      </c>
      <c r="M8" s="187">
        <v>0</v>
      </c>
      <c r="N8" s="188" t="str">
        <f t="shared" ref="N8:N71" si="0">IFERROR(IF(M8&gt;1,($J8-M8),""),"")</f>
        <v/>
      </c>
      <c r="O8" s="189" t="str">
        <f>IFERROR(IF((IFERROR(IF(M8&gt;1,(L8-N8)/L8,""),(($G8*0.9)-N8)/($G8*0.9)))&gt;1%,IFERROR(IF(M8&gt;1,(L8-N8)/L8,""),(($G8*0.9)-N8)/($G8*0.9)),""),"")</f>
        <v/>
      </c>
      <c r="P8" s="191">
        <v>0</v>
      </c>
      <c r="Q8" s="192" t="str">
        <f>IFERROR(IF(P8&gt;1,P8*0.9,""),"")</f>
        <v/>
      </c>
      <c r="R8" s="192">
        <v>0</v>
      </c>
      <c r="S8" s="193" t="str">
        <f t="shared" ref="S8:S71" si="1">IFERROR(IF(R8&gt;1,($J8-R8),""),"")</f>
        <v/>
      </c>
      <c r="T8" s="194" t="str">
        <f>IFERROR(IF((IFERROR(IF(R8&gt;1,(Q8-S8)/Q8,""),(($G8*0.9)-S8)/($G8*0.9)))&gt;1%,IFERROR(IF(R8&gt;1,(Q8-S8)/Q8,""),(($G8*0.9)-S8)/($G8*0.9)),""),"")</f>
        <v/>
      </c>
      <c r="U8" s="186">
        <v>0</v>
      </c>
      <c r="V8" s="187" t="str">
        <f>IFERROR(IF(U8&gt;1,U8*0.9,""),"")</f>
        <v/>
      </c>
      <c r="W8" s="187">
        <v>0</v>
      </c>
      <c r="X8" s="188" t="str">
        <f t="shared" ref="X8:X71" si="2">IFERROR(IF(W8&gt;1,($J8-W8),""),"")</f>
        <v/>
      </c>
      <c r="Y8" s="189" t="str">
        <f t="shared" ref="Y8:Y24" si="3">IFERROR(IF((IFERROR(IF(W8&gt;1,(V8-X8)/V8,""),(($G8*0.9)-X8)/($G8*0.9)))&gt;1%,IFERROR(IF(W8&gt;1,(V8-X8)/V8,""),(($G8*0.9)-X8)/($G8*0.9)),""),"")</f>
        <v/>
      </c>
      <c r="Z8" s="191">
        <v>0</v>
      </c>
      <c r="AA8" s="192" t="str">
        <f>IFERROR(IF(Z8&gt;1,Z8*0.9,""),"")</f>
        <v/>
      </c>
      <c r="AB8" s="192">
        <v>0</v>
      </c>
      <c r="AC8" s="193" t="str">
        <f t="shared" ref="AC8:AC71" si="4">IFERROR(IF(AB8&gt;1,($J8-AB8),""),"")</f>
        <v/>
      </c>
      <c r="AD8" s="194" t="str">
        <f t="shared" ref="AD8:AD24" si="5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>IFERROR(IF(AE8&gt;1,AE8*0.9,""),"")</f>
        <v/>
      </c>
      <c r="AG8" s="187">
        <v>0</v>
      </c>
      <c r="AH8" s="188" t="str">
        <f t="shared" ref="AH8:AH71" si="6">IFERROR(IF(AG8&gt;1,($J8-AG8),""),"")</f>
        <v/>
      </c>
      <c r="AI8" s="189" t="str">
        <f t="shared" ref="AI8:AI24" si="7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>IFERROR(IF(AJ8&gt;1,AJ8*0.9,""),"")</f>
        <v/>
      </c>
      <c r="AL8" s="192">
        <v>0</v>
      </c>
      <c r="AM8" s="193" t="str">
        <f t="shared" ref="AM8:AM71" si="8">IFERROR(IF(AL8&gt;1,($J8-AL8),""),"")</f>
        <v/>
      </c>
      <c r="AN8" s="194" t="str">
        <f t="shared" ref="AN8:AN24" si="9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>IFERROR(IF(AO8&gt;1,AO8*0.9,""),"")</f>
        <v/>
      </c>
      <c r="AQ8" s="187">
        <v>0</v>
      </c>
      <c r="AR8" s="188" t="str">
        <f t="shared" ref="AR8:AR71" si="10">IFERROR(IF(AQ8&gt;1,($J8-AQ8),""),"")</f>
        <v/>
      </c>
      <c r="AS8" s="189" t="str">
        <f t="shared" ref="AS8:AS24" si="11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>IFERROR(IF(AT8&gt;1,AT8*0.9,""),"")</f>
        <v/>
      </c>
      <c r="AV8" s="192">
        <v>0</v>
      </c>
      <c r="AW8" s="193" t="str">
        <f t="shared" ref="AW8:AW71" si="12">IFERROR(IF(AV8&gt;1,($J8-AV8),""),"")</f>
        <v/>
      </c>
      <c r="AX8" s="194" t="str">
        <f t="shared" ref="AX8:AX31" si="13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>IFERROR(IF(AY8&gt;1,AY8*0.9,""),"")</f>
        <v/>
      </c>
      <c r="BA8" s="187">
        <v>0</v>
      </c>
      <c r="BB8" s="188" t="str">
        <f t="shared" ref="BB8:BB71" si="14">IFERROR(IF(BA8&gt;1,($J8-BA8),""),"")</f>
        <v/>
      </c>
      <c r="BC8" s="189" t="str">
        <f t="shared" ref="BC8:BC24" si="15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>IFERROR(IF(BD8&gt;1,BD8*0.9,""),"")</f>
        <v/>
      </c>
      <c r="BF8" s="192">
        <v>0</v>
      </c>
      <c r="BG8" s="193" t="str">
        <f t="shared" ref="BG8:BG71" si="16">IFERROR(IF(BF8&gt;1,($J8-BF8),""),"")</f>
        <v/>
      </c>
      <c r="BH8" s="194" t="str">
        <f t="shared" ref="BH8:BH24" si="17">IFERROR(IF((IFERROR(IF(BF8&gt;1,(BE8-BG8)/BE8,""),(($G8*0.9)-BG8)/($G8*0.9)))&gt;1%,IFERROR(IF(BF8&gt;1,(BE8-BG8)/BE8,""),(($G8*0.9)-BG8)/($G8*0.9)),""),"")</f>
        <v/>
      </c>
      <c r="BI8" s="186">
        <v>0</v>
      </c>
      <c r="BJ8" s="187" t="str">
        <f>IFERROR(IF(BI8&gt;1,BI8*0.9,""),"")</f>
        <v/>
      </c>
      <c r="BK8" s="187">
        <v>0</v>
      </c>
      <c r="BL8" s="188" t="str">
        <f t="shared" ref="BL8:BL71" si="18">IFERROR(IF(BK8&gt;1,($J8-BK8),""),"")</f>
        <v/>
      </c>
      <c r="BM8" s="189" t="str">
        <f t="shared" ref="BM8:BM24" si="19">IFERROR(IF((IFERROR(IF(BK8&gt;1,(BJ8-BL8)/BJ8,""),(($G8*0.9)-BL8)/($G8*0.9)))&gt;1%,IFERROR(IF(BK8&gt;1,(BJ8-BL8)/BJ8,""),(($G8*0.9)-BL8)/($G8*0.9)),""),"")</f>
        <v/>
      </c>
      <c r="BN8" s="191">
        <v>0</v>
      </c>
      <c r="BO8" s="192" t="str">
        <f>IFERROR(IF(BN8&gt;1,BN8*0.9,""),"")</f>
        <v/>
      </c>
      <c r="BP8" s="192">
        <v>0</v>
      </c>
      <c r="BQ8" s="193" t="str">
        <f t="shared" ref="BQ8:BQ71" si="20">IFERROR(IF(BP8&gt;1,($J8-BP8),""),"")</f>
        <v/>
      </c>
      <c r="BR8" s="194" t="str">
        <f t="shared" ref="BR8:BR24" si="21">IFERROR(IF((IFERROR(IF(BP8&gt;1,(BO8-BQ8)/BO8,""),(($G8*0.9)-BQ8)/($G8*0.9)))&gt;1%,IFERROR(IF(BP8&gt;1,(BO8-BQ8)/BO8,""),(($G8*0.9)-BQ8)/($G8*0.9)),""),"")</f>
        <v/>
      </c>
      <c r="BS8" s="186">
        <v>0</v>
      </c>
      <c r="BT8" s="187" t="str">
        <f>IFERROR(IF(BS8&gt;1,BS8*0.9,""),"")</f>
        <v/>
      </c>
      <c r="BU8" s="187">
        <v>0</v>
      </c>
      <c r="BV8" s="188" t="str">
        <f t="shared" ref="BV8:BV71" si="22">IFERROR(IF(BU8&gt;1,($J8-BU8),""),"")</f>
        <v/>
      </c>
      <c r="BW8" s="189" t="str">
        <f t="shared" ref="BW8:BW24" si="23">IFERROR(IF((IFERROR(IF(BU8&gt;1,(BT8-BV8)/BT8,""),(($G8*0.9)-BV8)/($G8*0.9)))&gt;1%,IFERROR(IF(BU8&gt;1,(BT8-BV8)/BT8,""),(($G8*0.9)-BV8)/($G8*0.9)),""),"")</f>
        <v/>
      </c>
    </row>
    <row r="9" spans="1:75" s="5" customFormat="1" ht="12.75" customHeight="1">
      <c r="A9" s="42" t="s">
        <v>385</v>
      </c>
      <c r="B9" s="39" t="s">
        <v>156</v>
      </c>
      <c r="C9" s="4" t="s">
        <v>6</v>
      </c>
      <c r="D9" s="49">
        <v>2.08</v>
      </c>
      <c r="E9" s="40" t="s">
        <v>408</v>
      </c>
      <c r="F9" s="82">
        <v>855</v>
      </c>
      <c r="G9" s="82">
        <v>777</v>
      </c>
      <c r="H9" s="163">
        <v>723</v>
      </c>
      <c r="I9" s="163">
        <v>0</v>
      </c>
      <c r="J9" s="95">
        <f>IFERROR(H9-I9,H9)</f>
        <v>723</v>
      </c>
      <c r="K9" s="69">
        <v>0</v>
      </c>
      <c r="L9" s="70" t="str">
        <f t="shared" ref="L9" si="24">IFERROR(IF(K9&gt;1,K9*0.9,""),"")</f>
        <v/>
      </c>
      <c r="M9" s="70">
        <v>0</v>
      </c>
      <c r="N9" s="71" t="str">
        <f t="shared" si="0"/>
        <v/>
      </c>
      <c r="O9" s="16" t="str">
        <f>IFERROR(IF((IFERROR(IF(M9&gt;1,(L9-N9)/L9,""),(($G9*0.9)-N9)/($G9*0.9)))&gt;1%,IFERROR(IF(M9&gt;1,(L9-N9)/L9,""),(($G9*0.9)-N9)/($G9*0.9)),""),"")</f>
        <v/>
      </c>
      <c r="P9" s="72">
        <v>0</v>
      </c>
      <c r="Q9" s="73" t="str">
        <f t="shared" ref="Q9" si="25">IFERROR(IF(P9&gt;1,P9*0.9,""),"")</f>
        <v/>
      </c>
      <c r="R9" s="73">
        <v>0</v>
      </c>
      <c r="S9" s="74" t="str">
        <f t="shared" si="1"/>
        <v/>
      </c>
      <c r="T9" s="18" t="str">
        <f>IFERROR(IF((IFERROR(IF(R9&gt;1,(Q9-S9)/Q9,""),(($G9*0.9)-S9)/($G9*0.9)))&gt;1%,IFERROR(IF(R9&gt;1,(Q9-S9)/Q9,""),(($G9*0.9)-S9)/($G9*0.9)),""),"")</f>
        <v/>
      </c>
      <c r="U9" s="69">
        <v>0</v>
      </c>
      <c r="V9" s="70" t="str">
        <f t="shared" ref="V9" si="26">IFERROR(IF(U9&gt;1,U9*0.9,""),"")</f>
        <v/>
      </c>
      <c r="W9" s="70">
        <v>0</v>
      </c>
      <c r="X9" s="71" t="str">
        <f t="shared" si="2"/>
        <v/>
      </c>
      <c r="Y9" s="16" t="str">
        <f>IFERROR(IF((IFERROR(IF(W9&gt;1,(V9-X9)/V9,""),(($G9*0.9)-X9)/($G9*0.9)))&gt;1%,IFERROR(IF(W9&gt;1,(V9-X9)/V9,""),(($G9*0.9)-X9)/($G9*0.9)),""),"")</f>
        <v/>
      </c>
      <c r="Z9" s="72">
        <v>0</v>
      </c>
      <c r="AA9" s="73" t="str">
        <f t="shared" ref="AA9" si="27">IFERROR(IF(Z9&gt;1,Z9*0.9,""),"")</f>
        <v/>
      </c>
      <c r="AB9" s="73">
        <v>0</v>
      </c>
      <c r="AC9" s="74" t="str">
        <f t="shared" si="4"/>
        <v/>
      </c>
      <c r="AD9" s="18" t="str">
        <f>IFERROR(IF((IFERROR(IF(AB9&gt;1,(AA9-AC9)/AA9,""),(($G9*0.9)-AC9)/($G9*0.9)))&gt;1%,IFERROR(IF(AB9&gt;1,(AA9-AC9)/AA9,""),(($G9*0.9)-AC9)/($G9*0.9)),""),"")</f>
        <v/>
      </c>
      <c r="AE9" s="69">
        <v>0</v>
      </c>
      <c r="AF9" s="70" t="str">
        <f t="shared" ref="AF9" si="28">IFERROR(IF(AE9&gt;1,AE9*0.9,""),"")</f>
        <v/>
      </c>
      <c r="AG9" s="70">
        <v>0</v>
      </c>
      <c r="AH9" s="71" t="str">
        <f t="shared" si="6"/>
        <v/>
      </c>
      <c r="AI9" s="16" t="str">
        <f>IFERROR(IF((IFERROR(IF(AG9&gt;1,(AF9-AH9)/AF9,""),(($G9*0.9)-AH9)/($G9*0.9)))&gt;1%,IFERROR(IF(AG9&gt;1,(AF9-AH9)/AF9,""),(($G9*0.9)-AH9)/($G9*0.9)),""),"")</f>
        <v/>
      </c>
      <c r="AJ9" s="72">
        <v>0</v>
      </c>
      <c r="AK9" s="73" t="str">
        <f t="shared" ref="AK9" si="29">IFERROR(IF(AJ9&gt;1,AJ9*0.9,""),"")</f>
        <v/>
      </c>
      <c r="AL9" s="73">
        <v>0</v>
      </c>
      <c r="AM9" s="74" t="str">
        <f t="shared" si="8"/>
        <v/>
      </c>
      <c r="AN9" s="18" t="str">
        <f>IFERROR(IF((IFERROR(IF(AL9&gt;1,(AK9-AM9)/AK9,""),(($G9*0.9)-AM9)/($G9*0.9)))&gt;1%,IFERROR(IF(AL9&gt;1,(AK9-AM9)/AK9,""),(($G9*0.9)-AM9)/($G9*0.9)),""),"")</f>
        <v/>
      </c>
      <c r="AO9" s="69">
        <v>0</v>
      </c>
      <c r="AP9" s="70" t="str">
        <f t="shared" ref="AP9" si="30">IFERROR(IF(AO9&gt;1,AO9*0.9,""),"")</f>
        <v/>
      </c>
      <c r="AQ9" s="70">
        <v>0</v>
      </c>
      <c r="AR9" s="71" t="str">
        <f t="shared" si="10"/>
        <v/>
      </c>
      <c r="AS9" s="16" t="str">
        <f>IFERROR(IF((IFERROR(IF(AQ9&gt;1,(AP9-AR9)/AP9,""),(($G9*0.9)-AR9)/($G9*0.9)))&gt;1%,IFERROR(IF(AQ9&gt;1,(AP9-AR9)/AP9,""),(($G9*0.9)-AR9)/($G9*0.9)),""),"")</f>
        <v/>
      </c>
      <c r="AT9" s="72">
        <v>0</v>
      </c>
      <c r="AU9" s="73" t="str">
        <f t="shared" ref="AU9" si="31">IFERROR(IF(AT9&gt;1,AT9*0.9,""),"")</f>
        <v/>
      </c>
      <c r="AV9" s="73">
        <v>0</v>
      </c>
      <c r="AW9" s="74" t="str">
        <f t="shared" si="12"/>
        <v/>
      </c>
      <c r="AX9" s="18" t="str">
        <f>IFERROR(IF((IFERROR(IF(AV9&gt;1,(AU9-AW9)/AU9,""),(($G9*0.9)-AW9)/($G9*0.9)))&gt;1%,IFERROR(IF(AV9&gt;1,(AU9-AW9)/AU9,""),(($G9*0.9)-AW9)/($G9*0.9)),""),"")</f>
        <v/>
      </c>
      <c r="AY9" s="69">
        <v>0</v>
      </c>
      <c r="AZ9" s="70" t="str">
        <f t="shared" ref="AZ9" si="32">IFERROR(IF(AY9&gt;1,AY9*0.9,""),"")</f>
        <v/>
      </c>
      <c r="BA9" s="70">
        <v>0</v>
      </c>
      <c r="BB9" s="71" t="str">
        <f t="shared" si="14"/>
        <v/>
      </c>
      <c r="BC9" s="16" t="str">
        <f>IFERROR(IF((IFERROR(IF(BA9&gt;1,(AZ9-BB9)/AZ9,""),(($G9*0.9)-BB9)/($G9*0.9)))&gt;1%,IFERROR(IF(BA9&gt;1,(AZ9-BB9)/AZ9,""),(($G9*0.9)-BB9)/($G9*0.9)),""),"")</f>
        <v/>
      </c>
      <c r="BD9" s="72">
        <v>0</v>
      </c>
      <c r="BE9" s="73" t="str">
        <f t="shared" ref="BE9" si="33">IFERROR(IF(BD9&gt;1,BD9*0.9,""),"")</f>
        <v/>
      </c>
      <c r="BF9" s="73">
        <v>0</v>
      </c>
      <c r="BG9" s="74" t="str">
        <f t="shared" si="16"/>
        <v/>
      </c>
      <c r="BH9" s="18" t="str">
        <f>IFERROR(IF((IFERROR(IF(BF9&gt;1,(BE9-BG9)/BE9,""),(($G9*0.9)-BG9)/($G9*0.9)))&gt;1%,IFERROR(IF(BF9&gt;1,(BE9-BG9)/BE9,""),(($G9*0.9)-BG9)/($G9*0.9)),""),"")</f>
        <v/>
      </c>
      <c r="BI9" s="69">
        <v>0</v>
      </c>
      <c r="BJ9" s="70" t="str">
        <f t="shared" ref="BJ9" si="34">IFERROR(IF(BI9&gt;1,BI9*0.9,""),"")</f>
        <v/>
      </c>
      <c r="BK9" s="70">
        <v>0</v>
      </c>
      <c r="BL9" s="71" t="str">
        <f t="shared" si="18"/>
        <v/>
      </c>
      <c r="BM9" s="16" t="str">
        <f>IFERROR(IF((IFERROR(IF(BK9&gt;1,(BJ9-BL9)/BJ9,""),(($G9*0.9)-BL9)/($G9*0.9)))&gt;1%,IFERROR(IF(BK9&gt;1,(BJ9-BL9)/BJ9,""),(($G9*0.9)-BL9)/($G9*0.9)),""),"")</f>
        <v/>
      </c>
      <c r="BN9" s="72">
        <v>0</v>
      </c>
      <c r="BO9" s="73" t="str">
        <f t="shared" ref="BO9" si="35">IFERROR(IF(BN9&gt;1,BN9*0.9,""),"")</f>
        <v/>
      </c>
      <c r="BP9" s="73">
        <v>0</v>
      </c>
      <c r="BQ9" s="74" t="str">
        <f t="shared" si="20"/>
        <v/>
      </c>
      <c r="BR9" s="18" t="str">
        <f>IFERROR(IF((IFERROR(IF(BP9&gt;1,(BO9-BQ9)/BO9,""),(($G9*0.9)-BQ9)/($G9*0.9)))&gt;1%,IFERROR(IF(BP9&gt;1,(BO9-BQ9)/BO9,""),(($G9*0.9)-BQ9)/($G9*0.9)),""),"")</f>
        <v/>
      </c>
      <c r="BS9" s="69">
        <v>0</v>
      </c>
      <c r="BT9" s="70" t="str">
        <f t="shared" ref="BT9" si="36">IFERROR(IF(BS9&gt;1,BS9*0.9,""),"")</f>
        <v/>
      </c>
      <c r="BU9" s="70">
        <v>0</v>
      </c>
      <c r="BV9" s="71" t="str">
        <f t="shared" si="22"/>
        <v/>
      </c>
      <c r="BW9" s="16" t="str">
        <f>IFERROR(IF((IFERROR(IF(BU9&gt;1,(BT9-BV9)/BT9,""),(($G9*0.9)-BV9)/($G9*0.9)))&gt;1%,IFERROR(IF(BU9&gt;1,(BT9-BV9)/BT9,""),(($G9*0.9)-BV9)/($G9*0.9)),""),"")</f>
        <v/>
      </c>
    </row>
    <row r="10" spans="1:75" s="5" customFormat="1" ht="12.75" customHeight="1">
      <c r="A10" s="42" t="s">
        <v>9</v>
      </c>
      <c r="B10" s="39" t="s">
        <v>156</v>
      </c>
      <c r="C10" s="4"/>
      <c r="D10" s="49">
        <v>3.12</v>
      </c>
      <c r="E10" s="40" t="s">
        <v>169</v>
      </c>
      <c r="F10" s="82">
        <v>1429</v>
      </c>
      <c r="G10" s="82">
        <v>1299</v>
      </c>
      <c r="H10" s="163">
        <v>1025</v>
      </c>
      <c r="I10" s="163">
        <v>32</v>
      </c>
      <c r="J10" s="95">
        <f t="shared" ref="J10:J35" si="37">IFERROR(H10-I10,H10)</f>
        <v>993</v>
      </c>
      <c r="K10" s="69">
        <v>1110</v>
      </c>
      <c r="L10" s="70">
        <f t="shared" ref="L10:L13" si="38">IFERROR(IF(K10&gt;1,K10*0.9,""),"")</f>
        <v>999</v>
      </c>
      <c r="M10" s="70">
        <v>143</v>
      </c>
      <c r="N10" s="71">
        <f t="shared" si="0"/>
        <v>850</v>
      </c>
      <c r="O10" s="16">
        <f t="shared" ref="O10:O24" si="39">IFERROR(IF((IFERROR(IF(M10&gt;1,(L10-N10)/L10,""),(($G10*0.9)-N10)/($G10*0.9)))&gt;1%,IFERROR(IF(M10&gt;1,(L10-N10)/L10,""),(($G10*0.9)-N10)/($G10*0.9)),""),"")</f>
        <v>0.14914914914914915</v>
      </c>
      <c r="P10" s="72">
        <v>0</v>
      </c>
      <c r="Q10" s="73" t="str">
        <f t="shared" ref="Q10:Q13" si="40">IFERROR(IF(P10&gt;1,P10*0.9,""),"")</f>
        <v/>
      </c>
      <c r="R10" s="73">
        <v>0</v>
      </c>
      <c r="S10" s="74" t="str">
        <f t="shared" si="1"/>
        <v/>
      </c>
      <c r="T10" s="18" t="str">
        <f t="shared" ref="T10:T24" si="41">IFERROR(IF((IFERROR(IF(R10&gt;1,(Q10-S10)/Q10,""),(($G10*0.9)-S10)/($G10*0.9)))&gt;1%,IFERROR(IF(R10&gt;1,(Q10-S10)/Q10,""),(($G10*0.9)-S10)/($G10*0.9)),""),"")</f>
        <v/>
      </c>
      <c r="U10" s="69">
        <v>0</v>
      </c>
      <c r="V10" s="70" t="str">
        <f t="shared" ref="V10:V13" si="42">IFERROR(IF(U10&gt;1,U10*0.9,""),"")</f>
        <v/>
      </c>
      <c r="W10" s="70">
        <v>0</v>
      </c>
      <c r="X10" s="71" t="str">
        <f t="shared" si="2"/>
        <v/>
      </c>
      <c r="Y10" s="16" t="str">
        <f t="shared" si="3"/>
        <v/>
      </c>
      <c r="Z10" s="72">
        <v>1110</v>
      </c>
      <c r="AA10" s="73">
        <f t="shared" ref="AA10:AA13" si="43">IFERROR(IF(Z10&gt;1,Z10*0.9,""),"")</f>
        <v>999</v>
      </c>
      <c r="AB10" s="73">
        <v>143</v>
      </c>
      <c r="AC10" s="74">
        <f t="shared" si="4"/>
        <v>850</v>
      </c>
      <c r="AD10" s="18">
        <f t="shared" si="5"/>
        <v>0.14914914914914915</v>
      </c>
      <c r="AE10" s="69">
        <v>0</v>
      </c>
      <c r="AF10" s="70" t="str">
        <f t="shared" ref="AF10:AF13" si="44">IFERROR(IF(AE10&gt;1,AE10*0.9,""),"")</f>
        <v/>
      </c>
      <c r="AG10" s="70">
        <v>0</v>
      </c>
      <c r="AH10" s="71" t="str">
        <f t="shared" si="6"/>
        <v/>
      </c>
      <c r="AI10" s="16" t="str">
        <f t="shared" si="7"/>
        <v/>
      </c>
      <c r="AJ10" s="72">
        <v>0</v>
      </c>
      <c r="AK10" s="73" t="str">
        <f t="shared" ref="AK10:AK13" si="45">IFERROR(IF(AJ10&gt;1,AJ10*0.9,""),"")</f>
        <v/>
      </c>
      <c r="AL10" s="73">
        <v>0</v>
      </c>
      <c r="AM10" s="74" t="str">
        <f t="shared" si="8"/>
        <v/>
      </c>
      <c r="AN10" s="18" t="str">
        <f t="shared" si="9"/>
        <v/>
      </c>
      <c r="AO10" s="69">
        <v>1110</v>
      </c>
      <c r="AP10" s="70">
        <f t="shared" ref="AP10:AP13" si="46">IFERROR(IF(AO10&gt;1,AO10*0.9,""),"")</f>
        <v>999</v>
      </c>
      <c r="AQ10" s="70">
        <v>143</v>
      </c>
      <c r="AR10" s="71">
        <f t="shared" si="10"/>
        <v>850</v>
      </c>
      <c r="AS10" s="16">
        <f t="shared" si="11"/>
        <v>0.14914914914914915</v>
      </c>
      <c r="AT10" s="72">
        <v>0</v>
      </c>
      <c r="AU10" s="73" t="str">
        <f t="shared" ref="AU10:AU13" si="47">IFERROR(IF(AT10&gt;1,AT10*0.9,""),"")</f>
        <v/>
      </c>
      <c r="AV10" s="73">
        <v>0</v>
      </c>
      <c r="AW10" s="74" t="str">
        <f t="shared" si="12"/>
        <v/>
      </c>
      <c r="AX10" s="18" t="str">
        <f t="shared" si="13"/>
        <v/>
      </c>
      <c r="AY10" s="69">
        <v>0</v>
      </c>
      <c r="AZ10" s="70" t="str">
        <f t="shared" ref="AZ10:AZ13" si="48">IFERROR(IF(AY10&gt;1,AY10*0.9,""),"")</f>
        <v/>
      </c>
      <c r="BA10" s="70">
        <v>0</v>
      </c>
      <c r="BB10" s="71" t="str">
        <f t="shared" si="14"/>
        <v/>
      </c>
      <c r="BC10" s="16" t="str">
        <f t="shared" si="15"/>
        <v/>
      </c>
      <c r="BD10" s="72">
        <v>0</v>
      </c>
      <c r="BE10" s="73" t="str">
        <f t="shared" ref="BE10:BE13" si="49">IFERROR(IF(BD10&gt;1,BD10*0.9,""),"")</f>
        <v/>
      </c>
      <c r="BF10" s="73">
        <v>0</v>
      </c>
      <c r="BG10" s="74" t="str">
        <f t="shared" si="16"/>
        <v/>
      </c>
      <c r="BH10" s="18" t="str">
        <f t="shared" si="17"/>
        <v/>
      </c>
      <c r="BI10" s="69">
        <v>0</v>
      </c>
      <c r="BJ10" s="70" t="str">
        <f t="shared" ref="BJ10:BJ13" si="50">IFERROR(IF(BI10&gt;1,BI10*0.9,""),"")</f>
        <v/>
      </c>
      <c r="BK10" s="70">
        <v>0</v>
      </c>
      <c r="BL10" s="71" t="str">
        <f t="shared" si="18"/>
        <v/>
      </c>
      <c r="BM10" s="16" t="str">
        <f t="shared" si="19"/>
        <v/>
      </c>
      <c r="BN10" s="72">
        <v>0</v>
      </c>
      <c r="BO10" s="73" t="str">
        <f t="shared" ref="BO10:BO13" si="51">IFERROR(IF(BN10&gt;1,BN10*0.9,""),"")</f>
        <v/>
      </c>
      <c r="BP10" s="73">
        <v>0</v>
      </c>
      <c r="BQ10" s="74" t="str">
        <f t="shared" si="20"/>
        <v/>
      </c>
      <c r="BR10" s="18" t="str">
        <f t="shared" si="21"/>
        <v/>
      </c>
      <c r="BS10" s="69">
        <v>0</v>
      </c>
      <c r="BT10" s="70" t="str">
        <f t="shared" ref="BT10:BT13" si="52">IFERROR(IF(BS10&gt;1,BS10*0.9,""),"")</f>
        <v/>
      </c>
      <c r="BU10" s="70">
        <v>0</v>
      </c>
      <c r="BV10" s="71" t="str">
        <f t="shared" si="22"/>
        <v/>
      </c>
      <c r="BW10" s="16" t="str">
        <f t="shared" si="23"/>
        <v/>
      </c>
    </row>
    <row r="11" spans="1:75" s="5" customFormat="1" ht="12.75" customHeight="1">
      <c r="A11" s="42" t="s">
        <v>8</v>
      </c>
      <c r="B11" s="39" t="s">
        <v>156</v>
      </c>
      <c r="C11" s="4"/>
      <c r="D11" s="49">
        <v>3.12</v>
      </c>
      <c r="E11" s="40" t="s">
        <v>169</v>
      </c>
      <c r="F11" s="82">
        <v>1319</v>
      </c>
      <c r="G11" s="82">
        <v>1199</v>
      </c>
      <c r="H11" s="163">
        <v>946</v>
      </c>
      <c r="I11" s="163">
        <v>29</v>
      </c>
      <c r="J11" s="95">
        <f t="shared" si="37"/>
        <v>917</v>
      </c>
      <c r="K11" s="69">
        <v>1110</v>
      </c>
      <c r="L11" s="70">
        <f t="shared" si="38"/>
        <v>999</v>
      </c>
      <c r="M11" s="70">
        <v>67</v>
      </c>
      <c r="N11" s="71">
        <f t="shared" si="0"/>
        <v>850</v>
      </c>
      <c r="O11" s="16">
        <f t="shared" si="39"/>
        <v>0.14914914914914915</v>
      </c>
      <c r="P11" s="72">
        <v>0</v>
      </c>
      <c r="Q11" s="73" t="str">
        <f t="shared" si="40"/>
        <v/>
      </c>
      <c r="R11" s="73">
        <v>0</v>
      </c>
      <c r="S11" s="74" t="str">
        <f t="shared" si="1"/>
        <v/>
      </c>
      <c r="T11" s="18" t="str">
        <f t="shared" si="41"/>
        <v/>
      </c>
      <c r="U11" s="69">
        <v>0</v>
      </c>
      <c r="V11" s="70" t="str">
        <f t="shared" si="42"/>
        <v/>
      </c>
      <c r="W11" s="70">
        <v>0</v>
      </c>
      <c r="X11" s="71" t="str">
        <f t="shared" si="2"/>
        <v/>
      </c>
      <c r="Y11" s="16" t="str">
        <f t="shared" si="3"/>
        <v/>
      </c>
      <c r="Z11" s="72">
        <v>1110</v>
      </c>
      <c r="AA11" s="73">
        <f t="shared" si="43"/>
        <v>999</v>
      </c>
      <c r="AB11" s="73">
        <v>67</v>
      </c>
      <c r="AC11" s="74">
        <f t="shared" si="4"/>
        <v>850</v>
      </c>
      <c r="AD11" s="18">
        <f t="shared" si="5"/>
        <v>0.14914914914914915</v>
      </c>
      <c r="AE11" s="69">
        <v>0</v>
      </c>
      <c r="AF11" s="70" t="str">
        <f t="shared" si="44"/>
        <v/>
      </c>
      <c r="AG11" s="70">
        <v>0</v>
      </c>
      <c r="AH11" s="71" t="str">
        <f t="shared" si="6"/>
        <v/>
      </c>
      <c r="AI11" s="16" t="str">
        <f t="shared" si="7"/>
        <v/>
      </c>
      <c r="AJ11" s="72">
        <v>0</v>
      </c>
      <c r="AK11" s="73" t="str">
        <f t="shared" si="45"/>
        <v/>
      </c>
      <c r="AL11" s="73">
        <v>0</v>
      </c>
      <c r="AM11" s="74" t="str">
        <f t="shared" si="8"/>
        <v/>
      </c>
      <c r="AN11" s="18" t="str">
        <f t="shared" si="9"/>
        <v/>
      </c>
      <c r="AO11" s="69">
        <v>1110</v>
      </c>
      <c r="AP11" s="70">
        <f t="shared" si="46"/>
        <v>999</v>
      </c>
      <c r="AQ11" s="70">
        <v>67</v>
      </c>
      <c r="AR11" s="71">
        <f t="shared" si="10"/>
        <v>850</v>
      </c>
      <c r="AS11" s="16">
        <f t="shared" si="11"/>
        <v>0.14914914914914915</v>
      </c>
      <c r="AT11" s="72">
        <v>0</v>
      </c>
      <c r="AU11" s="73" t="str">
        <f t="shared" si="47"/>
        <v/>
      </c>
      <c r="AV11" s="73">
        <v>0</v>
      </c>
      <c r="AW11" s="74" t="str">
        <f t="shared" si="12"/>
        <v/>
      </c>
      <c r="AX11" s="18" t="str">
        <f t="shared" si="13"/>
        <v/>
      </c>
      <c r="AY11" s="69">
        <v>0</v>
      </c>
      <c r="AZ11" s="70" t="str">
        <f t="shared" si="48"/>
        <v/>
      </c>
      <c r="BA11" s="70">
        <v>0</v>
      </c>
      <c r="BB11" s="71" t="str">
        <f t="shared" si="14"/>
        <v/>
      </c>
      <c r="BC11" s="16" t="str">
        <f t="shared" si="15"/>
        <v/>
      </c>
      <c r="BD11" s="72">
        <v>1110</v>
      </c>
      <c r="BE11" s="73">
        <f t="shared" si="49"/>
        <v>999</v>
      </c>
      <c r="BF11" s="73">
        <v>67</v>
      </c>
      <c r="BG11" s="74">
        <f t="shared" si="16"/>
        <v>850</v>
      </c>
      <c r="BH11" s="18">
        <f t="shared" si="17"/>
        <v>0.14914914914914915</v>
      </c>
      <c r="BI11" s="69">
        <v>0</v>
      </c>
      <c r="BJ11" s="70" t="str">
        <f t="shared" si="50"/>
        <v/>
      </c>
      <c r="BK11" s="70">
        <v>0</v>
      </c>
      <c r="BL11" s="71" t="str">
        <f t="shared" si="18"/>
        <v/>
      </c>
      <c r="BM11" s="16" t="str">
        <f t="shared" si="19"/>
        <v/>
      </c>
      <c r="BN11" s="72">
        <v>0</v>
      </c>
      <c r="BO11" s="73" t="str">
        <f t="shared" si="51"/>
        <v/>
      </c>
      <c r="BP11" s="73">
        <v>0</v>
      </c>
      <c r="BQ11" s="74" t="str">
        <f t="shared" si="20"/>
        <v/>
      </c>
      <c r="BR11" s="18" t="str">
        <f t="shared" si="21"/>
        <v/>
      </c>
      <c r="BS11" s="69">
        <v>1110</v>
      </c>
      <c r="BT11" s="70">
        <f t="shared" si="52"/>
        <v>999</v>
      </c>
      <c r="BU11" s="70">
        <v>67</v>
      </c>
      <c r="BV11" s="71">
        <f t="shared" si="22"/>
        <v>850</v>
      </c>
      <c r="BW11" s="16">
        <f t="shared" si="23"/>
        <v>0.14914914914914915</v>
      </c>
    </row>
    <row r="12" spans="1:75" s="5" customFormat="1" ht="12.75" customHeight="1">
      <c r="A12" s="42" t="s">
        <v>7</v>
      </c>
      <c r="B12" s="39" t="s">
        <v>156</v>
      </c>
      <c r="C12" s="4"/>
      <c r="D12" s="49">
        <v>3.12</v>
      </c>
      <c r="E12" s="40" t="s">
        <v>169</v>
      </c>
      <c r="F12" s="82">
        <v>1209</v>
      </c>
      <c r="G12" s="82">
        <v>1099</v>
      </c>
      <c r="H12" s="163">
        <v>867</v>
      </c>
      <c r="I12" s="163">
        <v>27</v>
      </c>
      <c r="J12" s="95">
        <f t="shared" si="37"/>
        <v>840</v>
      </c>
      <c r="K12" s="69">
        <v>0</v>
      </c>
      <c r="L12" s="70" t="str">
        <f t="shared" si="38"/>
        <v/>
      </c>
      <c r="M12" s="70">
        <v>0</v>
      </c>
      <c r="N12" s="71" t="str">
        <f t="shared" si="0"/>
        <v/>
      </c>
      <c r="O12" s="16" t="str">
        <f t="shared" si="39"/>
        <v/>
      </c>
      <c r="P12" s="72">
        <v>0</v>
      </c>
      <c r="Q12" s="73" t="str">
        <f t="shared" si="40"/>
        <v/>
      </c>
      <c r="R12" s="73">
        <v>0</v>
      </c>
      <c r="S12" s="74" t="str">
        <f t="shared" si="1"/>
        <v/>
      </c>
      <c r="T12" s="18" t="str">
        <f t="shared" si="41"/>
        <v/>
      </c>
      <c r="U12" s="69">
        <v>0</v>
      </c>
      <c r="V12" s="70" t="str">
        <f t="shared" si="42"/>
        <v/>
      </c>
      <c r="W12" s="70">
        <v>0</v>
      </c>
      <c r="X12" s="71" t="str">
        <f t="shared" si="2"/>
        <v/>
      </c>
      <c r="Y12" s="16" t="str">
        <f t="shared" si="3"/>
        <v/>
      </c>
      <c r="Z12" s="72">
        <v>0</v>
      </c>
      <c r="AA12" s="73" t="str">
        <f t="shared" si="43"/>
        <v/>
      </c>
      <c r="AB12" s="73">
        <v>0</v>
      </c>
      <c r="AC12" s="74" t="str">
        <f t="shared" si="4"/>
        <v/>
      </c>
      <c r="AD12" s="18" t="str">
        <f t="shared" si="5"/>
        <v/>
      </c>
      <c r="AE12" s="69">
        <v>0</v>
      </c>
      <c r="AF12" s="70" t="str">
        <f t="shared" si="44"/>
        <v/>
      </c>
      <c r="AG12" s="70">
        <v>0</v>
      </c>
      <c r="AH12" s="71" t="str">
        <f t="shared" si="6"/>
        <v/>
      </c>
      <c r="AI12" s="16" t="str">
        <f t="shared" si="7"/>
        <v/>
      </c>
      <c r="AJ12" s="72">
        <v>0</v>
      </c>
      <c r="AK12" s="73" t="str">
        <f t="shared" si="45"/>
        <v/>
      </c>
      <c r="AL12" s="73">
        <v>0</v>
      </c>
      <c r="AM12" s="74" t="str">
        <f t="shared" si="8"/>
        <v/>
      </c>
      <c r="AN12" s="18" t="str">
        <f t="shared" si="9"/>
        <v/>
      </c>
      <c r="AO12" s="69">
        <v>0</v>
      </c>
      <c r="AP12" s="70" t="str">
        <f t="shared" si="46"/>
        <v/>
      </c>
      <c r="AQ12" s="70">
        <v>0</v>
      </c>
      <c r="AR12" s="71" t="str">
        <f t="shared" si="10"/>
        <v/>
      </c>
      <c r="AS12" s="16" t="str">
        <f t="shared" si="11"/>
        <v/>
      </c>
      <c r="AT12" s="72">
        <v>0</v>
      </c>
      <c r="AU12" s="73" t="str">
        <f t="shared" si="47"/>
        <v/>
      </c>
      <c r="AV12" s="73">
        <v>0</v>
      </c>
      <c r="AW12" s="74" t="str">
        <f t="shared" si="12"/>
        <v/>
      </c>
      <c r="AX12" s="18" t="str">
        <f t="shared" si="13"/>
        <v/>
      </c>
      <c r="AY12" s="69">
        <v>0</v>
      </c>
      <c r="AZ12" s="70" t="str">
        <f t="shared" si="48"/>
        <v/>
      </c>
      <c r="BA12" s="70">
        <v>0</v>
      </c>
      <c r="BB12" s="71" t="str">
        <f t="shared" si="14"/>
        <v/>
      </c>
      <c r="BC12" s="16" t="str">
        <f t="shared" si="15"/>
        <v/>
      </c>
      <c r="BD12" s="72">
        <v>0</v>
      </c>
      <c r="BE12" s="73" t="str">
        <f t="shared" si="49"/>
        <v/>
      </c>
      <c r="BF12" s="73">
        <v>0</v>
      </c>
      <c r="BG12" s="74" t="str">
        <f t="shared" si="16"/>
        <v/>
      </c>
      <c r="BH12" s="18" t="str">
        <f t="shared" si="17"/>
        <v/>
      </c>
      <c r="BI12" s="69">
        <v>0</v>
      </c>
      <c r="BJ12" s="70" t="str">
        <f t="shared" si="50"/>
        <v/>
      </c>
      <c r="BK12" s="70">
        <v>0</v>
      </c>
      <c r="BL12" s="71" t="str">
        <f t="shared" si="18"/>
        <v/>
      </c>
      <c r="BM12" s="16" t="str">
        <f t="shared" si="19"/>
        <v/>
      </c>
      <c r="BN12" s="72">
        <v>0</v>
      </c>
      <c r="BO12" s="73" t="str">
        <f t="shared" si="51"/>
        <v/>
      </c>
      <c r="BP12" s="73">
        <v>0</v>
      </c>
      <c r="BQ12" s="74" t="str">
        <f t="shared" si="20"/>
        <v/>
      </c>
      <c r="BR12" s="18" t="str">
        <f t="shared" si="21"/>
        <v/>
      </c>
      <c r="BS12" s="69">
        <v>0</v>
      </c>
      <c r="BT12" s="70" t="str">
        <f t="shared" si="52"/>
        <v/>
      </c>
      <c r="BU12" s="70">
        <v>0</v>
      </c>
      <c r="BV12" s="71" t="str">
        <f t="shared" si="22"/>
        <v/>
      </c>
      <c r="BW12" s="16" t="str">
        <f t="shared" si="23"/>
        <v/>
      </c>
    </row>
    <row r="13" spans="1:75" s="5" customFormat="1" ht="12.75" customHeight="1" thickBot="1">
      <c r="A13" s="43" t="s">
        <v>358</v>
      </c>
      <c r="B13" s="38" t="s">
        <v>156</v>
      </c>
      <c r="C13" s="9"/>
      <c r="D13" s="50">
        <v>3.12</v>
      </c>
      <c r="E13" s="2" t="s">
        <v>409</v>
      </c>
      <c r="F13" s="83">
        <v>1429</v>
      </c>
      <c r="G13" s="83">
        <v>1299</v>
      </c>
      <c r="H13" s="75">
        <v>1025</v>
      </c>
      <c r="I13" s="75">
        <v>0</v>
      </c>
      <c r="J13" s="97">
        <f t="shared" si="37"/>
        <v>1025</v>
      </c>
      <c r="K13" s="76">
        <v>1110</v>
      </c>
      <c r="L13" s="77">
        <f t="shared" si="38"/>
        <v>999</v>
      </c>
      <c r="M13" s="77">
        <v>148</v>
      </c>
      <c r="N13" s="78">
        <f t="shared" si="0"/>
        <v>877</v>
      </c>
      <c r="O13" s="17">
        <f t="shared" si="39"/>
        <v>0.12212212212212212</v>
      </c>
      <c r="P13" s="79">
        <v>0</v>
      </c>
      <c r="Q13" s="80" t="str">
        <f t="shared" si="40"/>
        <v/>
      </c>
      <c r="R13" s="80">
        <v>0</v>
      </c>
      <c r="S13" s="81" t="str">
        <f t="shared" si="1"/>
        <v/>
      </c>
      <c r="T13" s="19" t="str">
        <f t="shared" si="41"/>
        <v/>
      </c>
      <c r="U13" s="76">
        <v>0</v>
      </c>
      <c r="V13" s="77" t="str">
        <f t="shared" si="42"/>
        <v/>
      </c>
      <c r="W13" s="77">
        <v>0</v>
      </c>
      <c r="X13" s="78" t="str">
        <f t="shared" si="2"/>
        <v/>
      </c>
      <c r="Y13" s="17" t="str">
        <f t="shared" si="3"/>
        <v/>
      </c>
      <c r="Z13" s="79">
        <v>1110</v>
      </c>
      <c r="AA13" s="80">
        <f t="shared" si="43"/>
        <v>999</v>
      </c>
      <c r="AB13" s="80">
        <v>148</v>
      </c>
      <c r="AC13" s="81">
        <f t="shared" si="4"/>
        <v>877</v>
      </c>
      <c r="AD13" s="19">
        <f t="shared" si="5"/>
        <v>0.12212212212212212</v>
      </c>
      <c r="AE13" s="76">
        <v>0</v>
      </c>
      <c r="AF13" s="77" t="str">
        <f t="shared" si="44"/>
        <v/>
      </c>
      <c r="AG13" s="77">
        <v>0</v>
      </c>
      <c r="AH13" s="78" t="str">
        <f t="shared" si="6"/>
        <v/>
      </c>
      <c r="AI13" s="17" t="str">
        <f t="shared" si="7"/>
        <v/>
      </c>
      <c r="AJ13" s="79">
        <v>0</v>
      </c>
      <c r="AK13" s="80" t="str">
        <f t="shared" si="45"/>
        <v/>
      </c>
      <c r="AL13" s="80">
        <v>0</v>
      </c>
      <c r="AM13" s="81" t="str">
        <f t="shared" si="8"/>
        <v/>
      </c>
      <c r="AN13" s="19" t="str">
        <f t="shared" si="9"/>
        <v/>
      </c>
      <c r="AO13" s="76">
        <v>1110</v>
      </c>
      <c r="AP13" s="77">
        <f t="shared" si="46"/>
        <v>999</v>
      </c>
      <c r="AQ13" s="77">
        <v>148</v>
      </c>
      <c r="AR13" s="78">
        <f t="shared" si="10"/>
        <v>877</v>
      </c>
      <c r="AS13" s="17">
        <f t="shared" si="11"/>
        <v>0.12212212212212212</v>
      </c>
      <c r="AT13" s="79">
        <v>0</v>
      </c>
      <c r="AU13" s="80" t="str">
        <f t="shared" si="47"/>
        <v/>
      </c>
      <c r="AV13" s="80">
        <v>0</v>
      </c>
      <c r="AW13" s="81" t="str">
        <f t="shared" si="12"/>
        <v/>
      </c>
      <c r="AX13" s="19" t="str">
        <f t="shared" si="13"/>
        <v/>
      </c>
      <c r="AY13" s="76">
        <v>0</v>
      </c>
      <c r="AZ13" s="77" t="str">
        <f t="shared" si="48"/>
        <v/>
      </c>
      <c r="BA13" s="77">
        <v>0</v>
      </c>
      <c r="BB13" s="78" t="str">
        <f t="shared" si="14"/>
        <v/>
      </c>
      <c r="BC13" s="17" t="str">
        <f t="shared" si="15"/>
        <v/>
      </c>
      <c r="BD13" s="79">
        <v>1110</v>
      </c>
      <c r="BE13" s="80">
        <f t="shared" si="49"/>
        <v>999</v>
      </c>
      <c r="BF13" s="80">
        <v>148</v>
      </c>
      <c r="BG13" s="81">
        <f t="shared" si="16"/>
        <v>877</v>
      </c>
      <c r="BH13" s="19">
        <f t="shared" si="17"/>
        <v>0.12212212212212212</v>
      </c>
      <c r="BI13" s="76">
        <v>0</v>
      </c>
      <c r="BJ13" s="77" t="str">
        <f t="shared" si="50"/>
        <v/>
      </c>
      <c r="BK13" s="77">
        <v>0</v>
      </c>
      <c r="BL13" s="78" t="str">
        <f t="shared" si="18"/>
        <v/>
      </c>
      <c r="BM13" s="17" t="str">
        <f t="shared" si="19"/>
        <v/>
      </c>
      <c r="BN13" s="79">
        <v>0</v>
      </c>
      <c r="BO13" s="80" t="str">
        <f t="shared" si="51"/>
        <v/>
      </c>
      <c r="BP13" s="80">
        <v>0</v>
      </c>
      <c r="BQ13" s="81" t="str">
        <f t="shared" si="20"/>
        <v/>
      </c>
      <c r="BR13" s="19" t="str">
        <f t="shared" si="21"/>
        <v/>
      </c>
      <c r="BS13" s="76">
        <v>1110</v>
      </c>
      <c r="BT13" s="77">
        <f t="shared" si="52"/>
        <v>999</v>
      </c>
      <c r="BU13" s="77">
        <v>148</v>
      </c>
      <c r="BV13" s="78">
        <f t="shared" si="22"/>
        <v>877</v>
      </c>
      <c r="BW13" s="17">
        <f t="shared" si="23"/>
        <v>0.12212212212212212</v>
      </c>
    </row>
    <row r="14" spans="1:75" s="5" customFormat="1" ht="12.75" customHeight="1">
      <c r="A14" s="177" t="s">
        <v>230</v>
      </c>
      <c r="B14" s="178" t="s">
        <v>156</v>
      </c>
      <c r="C14" s="179"/>
      <c r="D14" s="180">
        <v>1.36</v>
      </c>
      <c r="E14" s="181" t="s">
        <v>170</v>
      </c>
      <c r="F14" s="182">
        <v>1319</v>
      </c>
      <c r="G14" s="182">
        <v>1199</v>
      </c>
      <c r="H14" s="185">
        <v>970</v>
      </c>
      <c r="I14" s="185">
        <v>0</v>
      </c>
      <c r="J14" s="183">
        <f t="shared" si="37"/>
        <v>970</v>
      </c>
      <c r="K14" s="186">
        <v>0</v>
      </c>
      <c r="L14" s="187" t="str">
        <f t="shared" ref="L14:L30" si="53">IFERROR(IF(K14&gt;1,K14*0.9,""),"")</f>
        <v/>
      </c>
      <c r="M14" s="187">
        <v>0</v>
      </c>
      <c r="N14" s="188" t="str">
        <f t="shared" si="0"/>
        <v/>
      </c>
      <c r="O14" s="189" t="str">
        <f t="shared" si="39"/>
        <v/>
      </c>
      <c r="P14" s="191">
        <v>0</v>
      </c>
      <c r="Q14" s="192" t="str">
        <f t="shared" ref="Q14:Q30" si="54">IFERROR(IF(P14&gt;1,P14*0.9,""),"")</f>
        <v/>
      </c>
      <c r="R14" s="192">
        <v>0</v>
      </c>
      <c r="S14" s="193" t="str">
        <f t="shared" si="1"/>
        <v/>
      </c>
      <c r="T14" s="194" t="str">
        <f t="shared" si="41"/>
        <v/>
      </c>
      <c r="U14" s="186">
        <v>0</v>
      </c>
      <c r="V14" s="187" t="str">
        <f t="shared" ref="V14:V30" si="55">IFERROR(IF(U14&gt;1,U14*0.9,""),"")</f>
        <v/>
      </c>
      <c r="W14" s="187">
        <v>0</v>
      </c>
      <c r="X14" s="188" t="str">
        <f t="shared" si="2"/>
        <v/>
      </c>
      <c r="Y14" s="189" t="str">
        <f t="shared" si="3"/>
        <v/>
      </c>
      <c r="Z14" s="191">
        <v>0</v>
      </c>
      <c r="AA14" s="192" t="str">
        <f t="shared" ref="AA14:AA30" si="56">IFERROR(IF(Z14&gt;1,Z14*0.9,""),"")</f>
        <v/>
      </c>
      <c r="AB14" s="192">
        <v>0</v>
      </c>
      <c r="AC14" s="193" t="str">
        <f t="shared" si="4"/>
        <v/>
      </c>
      <c r="AD14" s="194" t="str">
        <f t="shared" si="5"/>
        <v/>
      </c>
      <c r="AE14" s="186">
        <v>0</v>
      </c>
      <c r="AF14" s="187" t="str">
        <f t="shared" ref="AF14:AF30" si="57">IFERROR(IF(AE14&gt;1,AE14*0.9,""),"")</f>
        <v/>
      </c>
      <c r="AG14" s="187">
        <v>0</v>
      </c>
      <c r="AH14" s="188" t="str">
        <f t="shared" si="6"/>
        <v/>
      </c>
      <c r="AI14" s="189" t="str">
        <f t="shared" si="7"/>
        <v/>
      </c>
      <c r="AJ14" s="191">
        <v>0</v>
      </c>
      <c r="AK14" s="192" t="str">
        <f t="shared" ref="AK14:AK30" si="58">IFERROR(IF(AJ14&gt;1,AJ14*0.9,""),"")</f>
        <v/>
      </c>
      <c r="AL14" s="192">
        <v>0</v>
      </c>
      <c r="AM14" s="193" t="str">
        <f t="shared" si="8"/>
        <v/>
      </c>
      <c r="AN14" s="194" t="str">
        <f t="shared" si="9"/>
        <v/>
      </c>
      <c r="AO14" s="186">
        <v>0</v>
      </c>
      <c r="AP14" s="187" t="str">
        <f t="shared" ref="AP14:AP30" si="59">IFERROR(IF(AO14&gt;1,AO14*0.9,""),"")</f>
        <v/>
      </c>
      <c r="AQ14" s="187">
        <v>0</v>
      </c>
      <c r="AR14" s="188" t="str">
        <f t="shared" si="10"/>
        <v/>
      </c>
      <c r="AS14" s="189" t="str">
        <f t="shared" si="11"/>
        <v/>
      </c>
      <c r="AT14" s="191">
        <v>0</v>
      </c>
      <c r="AU14" s="192" t="str">
        <f t="shared" ref="AU14:AU30" si="60">IFERROR(IF(AT14&gt;1,AT14*0.9,""),"")</f>
        <v/>
      </c>
      <c r="AV14" s="192">
        <v>0</v>
      </c>
      <c r="AW14" s="193" t="str">
        <f t="shared" si="12"/>
        <v/>
      </c>
      <c r="AX14" s="194" t="str">
        <f t="shared" si="13"/>
        <v/>
      </c>
      <c r="AY14" s="186">
        <v>0</v>
      </c>
      <c r="AZ14" s="187" t="str">
        <f t="shared" ref="AZ14:AZ30" si="61">IFERROR(IF(AY14&gt;1,AY14*0.9,""),"")</f>
        <v/>
      </c>
      <c r="BA14" s="187">
        <v>0</v>
      </c>
      <c r="BB14" s="188" t="str">
        <f t="shared" si="14"/>
        <v/>
      </c>
      <c r="BC14" s="189" t="str">
        <f t="shared" si="15"/>
        <v/>
      </c>
      <c r="BD14" s="191">
        <v>0</v>
      </c>
      <c r="BE14" s="192" t="str">
        <f t="shared" ref="BE14:BE30" si="62">IFERROR(IF(BD14&gt;1,BD14*0.9,""),"")</f>
        <v/>
      </c>
      <c r="BF14" s="192">
        <v>0</v>
      </c>
      <c r="BG14" s="193" t="str">
        <f t="shared" si="16"/>
        <v/>
      </c>
      <c r="BH14" s="194" t="str">
        <f t="shared" si="17"/>
        <v/>
      </c>
      <c r="BI14" s="186">
        <v>0</v>
      </c>
      <c r="BJ14" s="187" t="str">
        <f t="shared" ref="BJ14:BJ30" si="63">IFERROR(IF(BI14&gt;1,BI14*0.9,""),"")</f>
        <v/>
      </c>
      <c r="BK14" s="187">
        <v>0</v>
      </c>
      <c r="BL14" s="188" t="str">
        <f t="shared" si="18"/>
        <v/>
      </c>
      <c r="BM14" s="189" t="str">
        <f t="shared" si="19"/>
        <v/>
      </c>
      <c r="BN14" s="191">
        <v>0</v>
      </c>
      <c r="BO14" s="192" t="str">
        <f t="shared" ref="BO14:BO30" si="64">IFERROR(IF(BN14&gt;1,BN14*0.9,""),"")</f>
        <v/>
      </c>
      <c r="BP14" s="192">
        <v>0</v>
      </c>
      <c r="BQ14" s="193" t="str">
        <f t="shared" si="20"/>
        <v/>
      </c>
      <c r="BR14" s="194" t="str">
        <f t="shared" si="21"/>
        <v/>
      </c>
      <c r="BS14" s="186">
        <v>0</v>
      </c>
      <c r="BT14" s="187" t="str">
        <f t="shared" ref="BT14:BT30" si="65">IFERROR(IF(BS14&gt;1,BS14*0.9,""),"")</f>
        <v/>
      </c>
      <c r="BU14" s="187">
        <v>0</v>
      </c>
      <c r="BV14" s="188" t="str">
        <f t="shared" si="22"/>
        <v/>
      </c>
      <c r="BW14" s="189" t="str">
        <f t="shared" si="23"/>
        <v/>
      </c>
    </row>
    <row r="15" spans="1:75" s="5" customFormat="1" ht="12.75" customHeight="1">
      <c r="A15" s="42" t="s">
        <v>379</v>
      </c>
      <c r="B15" s="39" t="s">
        <v>156</v>
      </c>
      <c r="C15" s="4"/>
      <c r="D15" s="49">
        <v>1.49</v>
      </c>
      <c r="E15" s="40" t="s">
        <v>153</v>
      </c>
      <c r="F15" s="82">
        <v>1429</v>
      </c>
      <c r="G15" s="82">
        <v>1299</v>
      </c>
      <c r="H15" s="163">
        <v>1058</v>
      </c>
      <c r="I15" s="163">
        <v>0</v>
      </c>
      <c r="J15" s="95">
        <f t="shared" si="37"/>
        <v>1058</v>
      </c>
      <c r="K15" s="69">
        <v>0</v>
      </c>
      <c r="L15" s="70" t="str">
        <f t="shared" ref="L15" si="66">IFERROR(IF(K15&gt;1,K15*0.9,""),"")</f>
        <v/>
      </c>
      <c r="M15" s="70">
        <v>0</v>
      </c>
      <c r="N15" s="71" t="str">
        <f t="shared" si="0"/>
        <v/>
      </c>
      <c r="O15" s="16" t="str">
        <f t="shared" ref="O15" si="67">IFERROR(IF((IFERROR(IF(M15&gt;1,(L15-N15)/L15,""),(($G15*0.9)-N15)/($G15*0.9)))&gt;1%,IFERROR(IF(M15&gt;1,(L15-N15)/L15,""),(($G15*0.9)-N15)/($G15*0.9)),""),"")</f>
        <v/>
      </c>
      <c r="P15" s="72">
        <v>0</v>
      </c>
      <c r="Q15" s="73" t="str">
        <f t="shared" ref="Q15" si="68">IFERROR(IF(P15&gt;1,P15*0.9,""),"")</f>
        <v/>
      </c>
      <c r="R15" s="73">
        <v>0</v>
      </c>
      <c r="S15" s="74" t="str">
        <f t="shared" si="1"/>
        <v/>
      </c>
      <c r="T15" s="18" t="str">
        <f t="shared" ref="T15" si="69">IFERROR(IF((IFERROR(IF(R15&gt;1,(Q15-S15)/Q15,""),(($G15*0.9)-S15)/($G15*0.9)))&gt;1%,IFERROR(IF(R15&gt;1,(Q15-S15)/Q15,""),(($G15*0.9)-S15)/($G15*0.9)),""),"")</f>
        <v/>
      </c>
      <c r="U15" s="69">
        <v>0</v>
      </c>
      <c r="V15" s="70" t="str">
        <f t="shared" ref="V15" si="70">IFERROR(IF(U15&gt;1,U15*0.9,""),"")</f>
        <v/>
      </c>
      <c r="W15" s="70">
        <v>0</v>
      </c>
      <c r="X15" s="71" t="str">
        <f t="shared" si="2"/>
        <v/>
      </c>
      <c r="Y15" s="16" t="str">
        <f t="shared" ref="Y15" si="71">IFERROR(IF((IFERROR(IF(W15&gt;1,(V15-X15)/V15,""),(($G15*0.9)-X15)/($G15*0.9)))&gt;1%,IFERROR(IF(W15&gt;1,(V15-X15)/V15,""),(($G15*0.9)-X15)/($G15*0.9)),""),"")</f>
        <v/>
      </c>
      <c r="Z15" s="72">
        <v>0</v>
      </c>
      <c r="AA15" s="73" t="str">
        <f t="shared" ref="AA15" si="72">IFERROR(IF(Z15&gt;1,Z15*0.9,""),"")</f>
        <v/>
      </c>
      <c r="AB15" s="73">
        <v>0</v>
      </c>
      <c r="AC15" s="74" t="str">
        <f t="shared" si="4"/>
        <v/>
      </c>
      <c r="AD15" s="18" t="str">
        <f t="shared" ref="AD15" si="73">IFERROR(IF((IFERROR(IF(AB15&gt;1,(AA15-AC15)/AA15,""),(($G15*0.9)-AC15)/($G15*0.9)))&gt;1%,IFERROR(IF(AB15&gt;1,(AA15-AC15)/AA15,""),(($G15*0.9)-AC15)/($G15*0.9)),""),"")</f>
        <v/>
      </c>
      <c r="AE15" s="69">
        <v>0</v>
      </c>
      <c r="AF15" s="70" t="str">
        <f t="shared" ref="AF15" si="74">IFERROR(IF(AE15&gt;1,AE15*0.9,""),"")</f>
        <v/>
      </c>
      <c r="AG15" s="70">
        <v>0</v>
      </c>
      <c r="AH15" s="71" t="str">
        <f t="shared" si="6"/>
        <v/>
      </c>
      <c r="AI15" s="16" t="str">
        <f t="shared" ref="AI15" si="75">IFERROR(IF((IFERROR(IF(AG15&gt;1,(AF15-AH15)/AF15,""),(($G15*0.9)-AH15)/($G15*0.9)))&gt;1%,IFERROR(IF(AG15&gt;1,(AF15-AH15)/AF15,""),(($G15*0.9)-AH15)/($G15*0.9)),""),"")</f>
        <v/>
      </c>
      <c r="AJ15" s="72">
        <v>0</v>
      </c>
      <c r="AK15" s="73" t="str">
        <f t="shared" ref="AK15" si="76">IFERROR(IF(AJ15&gt;1,AJ15*0.9,""),"")</f>
        <v/>
      </c>
      <c r="AL15" s="73">
        <v>0</v>
      </c>
      <c r="AM15" s="74" t="str">
        <f t="shared" si="8"/>
        <v/>
      </c>
      <c r="AN15" s="18" t="str">
        <f t="shared" ref="AN15" si="77">IFERROR(IF((IFERROR(IF(AL15&gt;1,(AK15-AM15)/AK15,""),(($G15*0.9)-AM15)/($G15*0.9)))&gt;1%,IFERROR(IF(AL15&gt;1,(AK15-AM15)/AK15,""),(($G15*0.9)-AM15)/($G15*0.9)),""),"")</f>
        <v/>
      </c>
      <c r="AO15" s="69">
        <v>0</v>
      </c>
      <c r="AP15" s="70" t="str">
        <f t="shared" ref="AP15" si="78">IFERROR(IF(AO15&gt;1,AO15*0.9,""),"")</f>
        <v/>
      </c>
      <c r="AQ15" s="70">
        <v>0</v>
      </c>
      <c r="AR15" s="71" t="str">
        <f t="shared" si="10"/>
        <v/>
      </c>
      <c r="AS15" s="16" t="str">
        <f t="shared" ref="AS15" si="79">IFERROR(IF((IFERROR(IF(AQ15&gt;1,(AP15-AR15)/AP15,""),(($G15*0.9)-AR15)/($G15*0.9)))&gt;1%,IFERROR(IF(AQ15&gt;1,(AP15-AR15)/AP15,""),(($G15*0.9)-AR15)/($G15*0.9)),""),"")</f>
        <v/>
      </c>
      <c r="AT15" s="72">
        <v>0</v>
      </c>
      <c r="AU15" s="73" t="str">
        <f t="shared" ref="AU15" si="80">IFERROR(IF(AT15&gt;1,AT15*0.9,""),"")</f>
        <v/>
      </c>
      <c r="AV15" s="73">
        <v>0</v>
      </c>
      <c r="AW15" s="74" t="str">
        <f t="shared" si="12"/>
        <v/>
      </c>
      <c r="AX15" s="18" t="str">
        <f t="shared" ref="AX15" si="81">IFERROR(IF((IFERROR(IF(AV15&gt;1,(AU15-AW15)/AU15,""),(($G15*0.9)-AW15)/($G15*0.9)))&gt;1%,IFERROR(IF(AV15&gt;1,(AU15-AW15)/AU15,""),(($G15*0.9)-AW15)/($G15*0.9)),""),"")</f>
        <v/>
      </c>
      <c r="AY15" s="69">
        <v>0</v>
      </c>
      <c r="AZ15" s="70" t="str">
        <f t="shared" ref="AZ15" si="82">IFERROR(IF(AY15&gt;1,AY15*0.9,""),"")</f>
        <v/>
      </c>
      <c r="BA15" s="70">
        <v>0</v>
      </c>
      <c r="BB15" s="71" t="str">
        <f t="shared" si="14"/>
        <v/>
      </c>
      <c r="BC15" s="16" t="str">
        <f t="shared" ref="BC15" si="83">IFERROR(IF((IFERROR(IF(BA15&gt;1,(AZ15-BB15)/AZ15,""),(($G15*0.9)-BB15)/($G15*0.9)))&gt;1%,IFERROR(IF(BA15&gt;1,(AZ15-BB15)/AZ15,""),(($G15*0.9)-BB15)/($G15*0.9)),""),"")</f>
        <v/>
      </c>
      <c r="BD15" s="72">
        <v>0</v>
      </c>
      <c r="BE15" s="73" t="str">
        <f t="shared" ref="BE15" si="84">IFERROR(IF(BD15&gt;1,BD15*0.9,""),"")</f>
        <v/>
      </c>
      <c r="BF15" s="73">
        <v>0</v>
      </c>
      <c r="BG15" s="74" t="str">
        <f t="shared" si="16"/>
        <v/>
      </c>
      <c r="BH15" s="18" t="str">
        <f t="shared" ref="BH15" si="85">IFERROR(IF((IFERROR(IF(BF15&gt;1,(BE15-BG15)/BE15,""),(($G15*0.9)-BG15)/($G15*0.9)))&gt;1%,IFERROR(IF(BF15&gt;1,(BE15-BG15)/BE15,""),(($G15*0.9)-BG15)/($G15*0.9)),""),"")</f>
        <v/>
      </c>
      <c r="BI15" s="69">
        <v>0</v>
      </c>
      <c r="BJ15" s="70" t="str">
        <f t="shared" ref="BJ15" si="86">IFERROR(IF(BI15&gt;1,BI15*0.9,""),"")</f>
        <v/>
      </c>
      <c r="BK15" s="70">
        <v>0</v>
      </c>
      <c r="BL15" s="71" t="str">
        <f t="shared" si="18"/>
        <v/>
      </c>
      <c r="BM15" s="16" t="str">
        <f t="shared" ref="BM15" si="87">IFERROR(IF((IFERROR(IF(BK15&gt;1,(BJ15-BL15)/BJ15,""),(($G15*0.9)-BL15)/($G15*0.9)))&gt;1%,IFERROR(IF(BK15&gt;1,(BJ15-BL15)/BJ15,""),(($G15*0.9)-BL15)/($G15*0.9)),""),"")</f>
        <v/>
      </c>
      <c r="BN15" s="72">
        <v>0</v>
      </c>
      <c r="BO15" s="73" t="str">
        <f t="shared" ref="BO15" si="88">IFERROR(IF(BN15&gt;1,BN15*0.9,""),"")</f>
        <v/>
      </c>
      <c r="BP15" s="73">
        <v>0</v>
      </c>
      <c r="BQ15" s="74" t="str">
        <f t="shared" si="20"/>
        <v/>
      </c>
      <c r="BR15" s="18" t="str">
        <f t="shared" ref="BR15" si="89">IFERROR(IF((IFERROR(IF(BP15&gt;1,(BO15-BQ15)/BO15,""),(($G15*0.9)-BQ15)/($G15*0.9)))&gt;1%,IFERROR(IF(BP15&gt;1,(BO15-BQ15)/BO15,""),(($G15*0.9)-BQ15)/($G15*0.9)),""),"")</f>
        <v/>
      </c>
      <c r="BS15" s="69">
        <v>0</v>
      </c>
      <c r="BT15" s="70" t="str">
        <f t="shared" ref="BT15" si="90">IFERROR(IF(BS15&gt;1,BS15*0.9,""),"")</f>
        <v/>
      </c>
      <c r="BU15" s="70">
        <v>0</v>
      </c>
      <c r="BV15" s="71" t="str">
        <f t="shared" si="22"/>
        <v/>
      </c>
      <c r="BW15" s="16" t="str">
        <f t="shared" ref="BW15" si="91">IFERROR(IF((IFERROR(IF(BU15&gt;1,(BT15-BV15)/BT15,""),(($G15*0.9)-BV15)/($G15*0.9)))&gt;1%,IFERROR(IF(BU15&gt;1,(BT15-BV15)/BT15,""),(($G15*0.9)-BV15)/($G15*0.9)),""),"")</f>
        <v/>
      </c>
    </row>
    <row r="16" spans="1:75" s="5" customFormat="1" ht="12.75" customHeight="1">
      <c r="A16" s="42" t="s">
        <v>11</v>
      </c>
      <c r="B16" s="39" t="s">
        <v>156</v>
      </c>
      <c r="C16" s="4" t="s">
        <v>458</v>
      </c>
      <c r="D16" s="49">
        <v>3.12</v>
      </c>
      <c r="E16" s="40" t="s">
        <v>171</v>
      </c>
      <c r="F16" s="82">
        <v>1759</v>
      </c>
      <c r="G16" s="82">
        <v>1599</v>
      </c>
      <c r="H16" s="163">
        <v>1222</v>
      </c>
      <c r="I16" s="163">
        <v>20</v>
      </c>
      <c r="J16" s="95">
        <f t="shared" si="37"/>
        <v>1202</v>
      </c>
      <c r="K16" s="69">
        <v>1110</v>
      </c>
      <c r="L16" s="70">
        <f t="shared" si="53"/>
        <v>999</v>
      </c>
      <c r="M16" s="70">
        <v>366</v>
      </c>
      <c r="N16" s="71">
        <f t="shared" si="0"/>
        <v>836</v>
      </c>
      <c r="O16" s="16">
        <f t="shared" si="39"/>
        <v>0.16316316316316315</v>
      </c>
      <c r="P16" s="72">
        <v>0</v>
      </c>
      <c r="Q16" s="73" t="str">
        <f t="shared" si="54"/>
        <v/>
      </c>
      <c r="R16" s="73">
        <v>0</v>
      </c>
      <c r="S16" s="74" t="str">
        <f t="shared" si="1"/>
        <v/>
      </c>
      <c r="T16" s="18" t="str">
        <f t="shared" si="41"/>
        <v/>
      </c>
      <c r="U16" s="69">
        <v>0</v>
      </c>
      <c r="V16" s="70" t="str">
        <f t="shared" si="55"/>
        <v/>
      </c>
      <c r="W16" s="70">
        <v>0</v>
      </c>
      <c r="X16" s="71" t="str">
        <f t="shared" si="2"/>
        <v/>
      </c>
      <c r="Y16" s="16" t="str">
        <f t="shared" si="3"/>
        <v/>
      </c>
      <c r="Z16" s="72">
        <v>1110</v>
      </c>
      <c r="AA16" s="73">
        <f t="shared" si="56"/>
        <v>999</v>
      </c>
      <c r="AB16" s="73">
        <v>366</v>
      </c>
      <c r="AC16" s="74">
        <f t="shared" si="4"/>
        <v>836</v>
      </c>
      <c r="AD16" s="18">
        <f t="shared" si="5"/>
        <v>0.16316316316316315</v>
      </c>
      <c r="AE16" s="69">
        <v>0</v>
      </c>
      <c r="AF16" s="70" t="str">
        <f t="shared" si="57"/>
        <v/>
      </c>
      <c r="AG16" s="70">
        <v>0</v>
      </c>
      <c r="AH16" s="71" t="str">
        <f t="shared" si="6"/>
        <v/>
      </c>
      <c r="AI16" s="16" t="str">
        <f t="shared" si="7"/>
        <v/>
      </c>
      <c r="AJ16" s="72">
        <v>0</v>
      </c>
      <c r="AK16" s="73" t="str">
        <f t="shared" si="58"/>
        <v/>
      </c>
      <c r="AL16" s="73">
        <v>0</v>
      </c>
      <c r="AM16" s="74" t="str">
        <f t="shared" si="8"/>
        <v/>
      </c>
      <c r="AN16" s="18" t="str">
        <f t="shared" si="9"/>
        <v/>
      </c>
      <c r="AO16" s="69">
        <v>0</v>
      </c>
      <c r="AP16" s="70" t="str">
        <f t="shared" si="59"/>
        <v/>
      </c>
      <c r="AQ16" s="70">
        <v>0</v>
      </c>
      <c r="AR16" s="71" t="str">
        <f t="shared" si="10"/>
        <v/>
      </c>
      <c r="AS16" s="16" t="str">
        <f t="shared" si="11"/>
        <v/>
      </c>
      <c r="AT16" s="72">
        <v>0</v>
      </c>
      <c r="AU16" s="73" t="str">
        <f t="shared" si="60"/>
        <v/>
      </c>
      <c r="AV16" s="73">
        <v>0</v>
      </c>
      <c r="AW16" s="74" t="str">
        <f t="shared" si="12"/>
        <v/>
      </c>
      <c r="AX16" s="18" t="str">
        <f t="shared" si="13"/>
        <v/>
      </c>
      <c r="AY16" s="69">
        <v>0</v>
      </c>
      <c r="AZ16" s="70" t="str">
        <f t="shared" si="61"/>
        <v/>
      </c>
      <c r="BA16" s="70">
        <v>0</v>
      </c>
      <c r="BB16" s="71" t="str">
        <f t="shared" si="14"/>
        <v/>
      </c>
      <c r="BC16" s="16" t="str">
        <f t="shared" si="15"/>
        <v/>
      </c>
      <c r="BD16" s="72">
        <v>0</v>
      </c>
      <c r="BE16" s="73" t="str">
        <f t="shared" si="62"/>
        <v/>
      </c>
      <c r="BF16" s="73">
        <v>0</v>
      </c>
      <c r="BG16" s="74" t="str">
        <f t="shared" si="16"/>
        <v/>
      </c>
      <c r="BH16" s="18" t="str">
        <f t="shared" si="17"/>
        <v/>
      </c>
      <c r="BI16" s="69">
        <v>0</v>
      </c>
      <c r="BJ16" s="70" t="str">
        <f t="shared" si="63"/>
        <v/>
      </c>
      <c r="BK16" s="70">
        <v>0</v>
      </c>
      <c r="BL16" s="71" t="str">
        <f t="shared" si="18"/>
        <v/>
      </c>
      <c r="BM16" s="16" t="str">
        <f t="shared" si="19"/>
        <v/>
      </c>
      <c r="BN16" s="72">
        <v>0</v>
      </c>
      <c r="BO16" s="73" t="str">
        <f t="shared" si="64"/>
        <v/>
      </c>
      <c r="BP16" s="73">
        <v>0</v>
      </c>
      <c r="BQ16" s="74" t="str">
        <f t="shared" si="20"/>
        <v/>
      </c>
      <c r="BR16" s="18" t="str">
        <f t="shared" si="21"/>
        <v/>
      </c>
      <c r="BS16" s="69">
        <v>0</v>
      </c>
      <c r="BT16" s="70" t="str">
        <f t="shared" si="65"/>
        <v/>
      </c>
      <c r="BU16" s="70">
        <v>0</v>
      </c>
      <c r="BV16" s="71" t="str">
        <f t="shared" si="22"/>
        <v/>
      </c>
      <c r="BW16" s="16" t="str">
        <f t="shared" si="23"/>
        <v/>
      </c>
    </row>
    <row r="17" spans="1:75" s="5" customFormat="1" ht="12.75" customHeight="1">
      <c r="A17" s="42" t="s">
        <v>457</v>
      </c>
      <c r="B17" s="39" t="s">
        <v>156</v>
      </c>
      <c r="C17" s="4" t="s">
        <v>489</v>
      </c>
      <c r="D17" s="49">
        <v>3.12</v>
      </c>
      <c r="E17" s="40" t="s">
        <v>171</v>
      </c>
      <c r="F17" s="82">
        <v>1759</v>
      </c>
      <c r="G17" s="82">
        <v>1599</v>
      </c>
      <c r="H17" s="163">
        <v>1260</v>
      </c>
      <c r="I17" s="163">
        <v>30</v>
      </c>
      <c r="J17" s="95">
        <f t="shared" ref="J17" si="92">IFERROR(H17-I17,H17)</f>
        <v>1230</v>
      </c>
      <c r="K17" s="69">
        <v>0</v>
      </c>
      <c r="L17" s="70" t="str">
        <f t="shared" ref="L17" si="93">IFERROR(IF(K17&gt;1,K17*0.9,""),"")</f>
        <v/>
      </c>
      <c r="M17" s="70">
        <v>0</v>
      </c>
      <c r="N17" s="71" t="str">
        <f t="shared" si="0"/>
        <v/>
      </c>
      <c r="O17" s="16" t="str">
        <f t="shared" ref="O17" si="94">IFERROR(IF((IFERROR(IF(M17&gt;1,(L17-N17)/L17,""),(($G17*0.9)-N17)/($G17*0.9)))&gt;1%,IFERROR(IF(M17&gt;1,(L17-N17)/L17,""),(($G17*0.9)-N17)/($G17*0.9)),""),"")</f>
        <v/>
      </c>
      <c r="P17" s="72">
        <v>0</v>
      </c>
      <c r="Q17" s="73" t="str">
        <f t="shared" ref="Q17" si="95">IFERROR(IF(P17&gt;1,P17*0.9,""),"")</f>
        <v/>
      </c>
      <c r="R17" s="73">
        <v>0</v>
      </c>
      <c r="S17" s="74" t="str">
        <f t="shared" si="1"/>
        <v/>
      </c>
      <c r="T17" s="18" t="str">
        <f t="shared" ref="T17" si="96">IFERROR(IF((IFERROR(IF(R17&gt;1,(Q17-S17)/Q17,""),(($G17*0.9)-S17)/($G17*0.9)))&gt;1%,IFERROR(IF(R17&gt;1,(Q17-S17)/Q17,""),(($G17*0.9)-S17)/($G17*0.9)),""),"")</f>
        <v/>
      </c>
      <c r="U17" s="69">
        <v>0</v>
      </c>
      <c r="V17" s="70" t="str">
        <f t="shared" ref="V17" si="97">IFERROR(IF(U17&gt;1,U17*0.9,""),"")</f>
        <v/>
      </c>
      <c r="W17" s="70">
        <v>0</v>
      </c>
      <c r="X17" s="71" t="str">
        <f t="shared" si="2"/>
        <v/>
      </c>
      <c r="Y17" s="16" t="str">
        <f t="shared" ref="Y17" si="98">IFERROR(IF((IFERROR(IF(W17&gt;1,(V17-X17)/V17,""),(($G17*0.9)-X17)/($G17*0.9)))&gt;1%,IFERROR(IF(W17&gt;1,(V17-X17)/V17,""),(($G17*0.9)-X17)/($G17*0.9)),""),"")</f>
        <v/>
      </c>
      <c r="Z17" s="72">
        <v>0</v>
      </c>
      <c r="AA17" s="73" t="str">
        <f t="shared" ref="AA17" si="99">IFERROR(IF(Z17&gt;1,Z17*0.9,""),"")</f>
        <v/>
      </c>
      <c r="AB17" s="73">
        <v>0</v>
      </c>
      <c r="AC17" s="74" t="str">
        <f t="shared" si="4"/>
        <v/>
      </c>
      <c r="AD17" s="18" t="str">
        <f t="shared" ref="AD17" si="100">IFERROR(IF((IFERROR(IF(AB17&gt;1,(AA17-AC17)/AA17,""),(($G17*0.9)-AC17)/($G17*0.9)))&gt;1%,IFERROR(IF(AB17&gt;1,(AA17-AC17)/AA17,""),(($G17*0.9)-AC17)/($G17*0.9)),""),"")</f>
        <v/>
      </c>
      <c r="AE17" s="69">
        <v>0</v>
      </c>
      <c r="AF17" s="70" t="str">
        <f t="shared" ref="AF17" si="101">IFERROR(IF(AE17&gt;1,AE17*0.9,""),"")</f>
        <v/>
      </c>
      <c r="AG17" s="70">
        <v>0</v>
      </c>
      <c r="AH17" s="71" t="str">
        <f t="shared" si="6"/>
        <v/>
      </c>
      <c r="AI17" s="16" t="str">
        <f t="shared" ref="AI17" si="102">IFERROR(IF((IFERROR(IF(AG17&gt;1,(AF17-AH17)/AF17,""),(($G17*0.9)-AH17)/($G17*0.9)))&gt;1%,IFERROR(IF(AG17&gt;1,(AF17-AH17)/AF17,""),(($G17*0.9)-AH17)/($G17*0.9)),""),"")</f>
        <v/>
      </c>
      <c r="AJ17" s="72">
        <v>0</v>
      </c>
      <c r="AK17" s="73" t="str">
        <f t="shared" ref="AK17" si="103">IFERROR(IF(AJ17&gt;1,AJ17*0.9,""),"")</f>
        <v/>
      </c>
      <c r="AL17" s="73">
        <v>0</v>
      </c>
      <c r="AM17" s="74" t="str">
        <f t="shared" si="8"/>
        <v/>
      </c>
      <c r="AN17" s="18" t="str">
        <f t="shared" ref="AN17" si="104">IFERROR(IF((IFERROR(IF(AL17&gt;1,(AK17-AM17)/AK17,""),(($G17*0.9)-AM17)/($G17*0.9)))&gt;1%,IFERROR(IF(AL17&gt;1,(AK17-AM17)/AK17,""),(($G17*0.9)-AM17)/($G17*0.9)),""),"")</f>
        <v/>
      </c>
      <c r="AO17" s="69">
        <v>1443</v>
      </c>
      <c r="AP17" s="70">
        <f t="shared" ref="AP17" si="105">IFERROR(IF(AO17&gt;1,AO17*0.9,""),"")</f>
        <v>1298.7</v>
      </c>
      <c r="AQ17" s="70">
        <v>118</v>
      </c>
      <c r="AR17" s="71">
        <f t="shared" si="10"/>
        <v>1112</v>
      </c>
      <c r="AS17" s="16">
        <f t="shared" ref="AS17" si="106">IFERROR(IF((IFERROR(IF(AQ17&gt;1,(AP17-AR17)/AP17,""),(($G17*0.9)-AR17)/($G17*0.9)))&gt;1%,IFERROR(IF(AQ17&gt;1,(AP17-AR17)/AP17,""),(($G17*0.9)-AR17)/($G17*0.9)),""),"")</f>
        <v>0.14375914375914378</v>
      </c>
      <c r="AT17" s="72">
        <v>0</v>
      </c>
      <c r="AU17" s="73" t="str">
        <f t="shared" ref="AU17" si="107">IFERROR(IF(AT17&gt;1,AT17*0.9,""),"")</f>
        <v/>
      </c>
      <c r="AV17" s="73">
        <v>0</v>
      </c>
      <c r="AW17" s="74" t="str">
        <f t="shared" si="12"/>
        <v/>
      </c>
      <c r="AX17" s="18" t="str">
        <f t="shared" ref="AX17" si="108">IFERROR(IF((IFERROR(IF(AV17&gt;1,(AU17-AW17)/AU17,""),(($G17*0.9)-AW17)/($G17*0.9)))&gt;1%,IFERROR(IF(AV17&gt;1,(AU17-AW17)/AU17,""),(($G17*0.9)-AW17)/($G17*0.9)),""),"")</f>
        <v/>
      </c>
      <c r="AY17" s="69">
        <v>0</v>
      </c>
      <c r="AZ17" s="70" t="str">
        <f t="shared" ref="AZ17" si="109">IFERROR(IF(AY17&gt;1,AY17*0.9,""),"")</f>
        <v/>
      </c>
      <c r="BA17" s="70">
        <v>0</v>
      </c>
      <c r="BB17" s="71" t="str">
        <f t="shared" si="14"/>
        <v/>
      </c>
      <c r="BC17" s="16" t="str">
        <f t="shared" ref="BC17" si="110">IFERROR(IF((IFERROR(IF(BA17&gt;1,(AZ17-BB17)/AZ17,""),(($G17*0.9)-BB17)/($G17*0.9)))&gt;1%,IFERROR(IF(BA17&gt;1,(AZ17-BB17)/AZ17,""),(($G17*0.9)-BB17)/($G17*0.9)),""),"")</f>
        <v/>
      </c>
      <c r="BD17" s="72">
        <v>1443</v>
      </c>
      <c r="BE17" s="73">
        <f t="shared" ref="BE17" si="111">IFERROR(IF(BD17&gt;1,BD17*0.9,""),"")</f>
        <v>1298.7</v>
      </c>
      <c r="BF17" s="73">
        <v>118</v>
      </c>
      <c r="BG17" s="74">
        <f t="shared" si="16"/>
        <v>1112</v>
      </c>
      <c r="BH17" s="18">
        <f t="shared" ref="BH17" si="112">IFERROR(IF((IFERROR(IF(BF17&gt;1,(BE17-BG17)/BE17,""),(($G17*0.9)-BG17)/($G17*0.9)))&gt;1%,IFERROR(IF(BF17&gt;1,(BE17-BG17)/BE17,""),(($G17*0.9)-BG17)/($G17*0.9)),""),"")</f>
        <v>0.14375914375914378</v>
      </c>
      <c r="BI17" s="69">
        <v>0</v>
      </c>
      <c r="BJ17" s="70" t="str">
        <f t="shared" ref="BJ17" si="113">IFERROR(IF(BI17&gt;1,BI17*0.9,""),"")</f>
        <v/>
      </c>
      <c r="BK17" s="70">
        <v>0</v>
      </c>
      <c r="BL17" s="71" t="str">
        <f t="shared" si="18"/>
        <v/>
      </c>
      <c r="BM17" s="16" t="str">
        <f t="shared" ref="BM17" si="114">IFERROR(IF((IFERROR(IF(BK17&gt;1,(BJ17-BL17)/BJ17,""),(($G17*0.9)-BL17)/($G17*0.9)))&gt;1%,IFERROR(IF(BK17&gt;1,(BJ17-BL17)/BJ17,""),(($G17*0.9)-BL17)/($G17*0.9)),""),"")</f>
        <v/>
      </c>
      <c r="BN17" s="72">
        <v>0</v>
      </c>
      <c r="BO17" s="73" t="str">
        <f t="shared" ref="BO17" si="115">IFERROR(IF(BN17&gt;1,BN17*0.9,""),"")</f>
        <v/>
      </c>
      <c r="BP17" s="73">
        <v>0</v>
      </c>
      <c r="BQ17" s="74" t="str">
        <f t="shared" si="20"/>
        <v/>
      </c>
      <c r="BR17" s="18" t="str">
        <f t="shared" ref="BR17" si="116">IFERROR(IF((IFERROR(IF(BP17&gt;1,(BO17-BQ17)/BO17,""),(($G17*0.9)-BQ17)/($G17*0.9)))&gt;1%,IFERROR(IF(BP17&gt;1,(BO17-BQ17)/BO17,""),(($G17*0.9)-BQ17)/($G17*0.9)),""),"")</f>
        <v/>
      </c>
      <c r="BS17" s="69">
        <v>1332</v>
      </c>
      <c r="BT17" s="70">
        <f t="shared" ref="BT17" si="117">IFERROR(IF(BS17&gt;1,BS17*0.9,""),"")</f>
        <v>1198.8</v>
      </c>
      <c r="BU17" s="70">
        <v>204</v>
      </c>
      <c r="BV17" s="71">
        <f t="shared" si="22"/>
        <v>1026</v>
      </c>
      <c r="BW17" s="16">
        <f t="shared" ref="BW17" si="118">IFERROR(IF((IFERROR(IF(BU17&gt;1,(BT17-BV17)/BT17,""),(($G17*0.9)-BV17)/($G17*0.9)))&gt;1%,IFERROR(IF(BU17&gt;1,(BT17-BV17)/BT17,""),(($G17*0.9)-BV17)/($G17*0.9)),""),"")</f>
        <v>0.14414414414414412</v>
      </c>
    </row>
    <row r="18" spans="1:75" s="5" customFormat="1" ht="12.75" customHeight="1" thickBot="1">
      <c r="A18" s="43" t="s">
        <v>10</v>
      </c>
      <c r="B18" s="38" t="s">
        <v>156</v>
      </c>
      <c r="C18" s="9" t="s">
        <v>538</v>
      </c>
      <c r="D18" s="50">
        <v>3.12</v>
      </c>
      <c r="E18" s="2" t="s">
        <v>171</v>
      </c>
      <c r="F18" s="83">
        <v>1649</v>
      </c>
      <c r="G18" s="83">
        <v>1499</v>
      </c>
      <c r="H18" s="75">
        <v>1146</v>
      </c>
      <c r="I18" s="75">
        <v>0</v>
      </c>
      <c r="J18" s="97">
        <f t="shared" si="37"/>
        <v>1146</v>
      </c>
      <c r="K18" s="76">
        <v>0</v>
      </c>
      <c r="L18" s="77" t="str">
        <f t="shared" si="53"/>
        <v/>
      </c>
      <c r="M18" s="77">
        <v>0</v>
      </c>
      <c r="N18" s="78" t="str">
        <f t="shared" si="0"/>
        <v/>
      </c>
      <c r="O18" s="17" t="str">
        <f t="shared" si="39"/>
        <v/>
      </c>
      <c r="P18" s="79">
        <v>0</v>
      </c>
      <c r="Q18" s="80" t="str">
        <f t="shared" si="54"/>
        <v/>
      </c>
      <c r="R18" s="80">
        <v>0</v>
      </c>
      <c r="S18" s="81" t="str">
        <f t="shared" si="1"/>
        <v/>
      </c>
      <c r="T18" s="19" t="str">
        <f t="shared" si="41"/>
        <v/>
      </c>
      <c r="U18" s="76">
        <v>0</v>
      </c>
      <c r="V18" s="77" t="str">
        <f t="shared" si="55"/>
        <v/>
      </c>
      <c r="W18" s="77">
        <v>0</v>
      </c>
      <c r="X18" s="78" t="str">
        <f t="shared" si="2"/>
        <v/>
      </c>
      <c r="Y18" s="17" t="str">
        <f t="shared" si="3"/>
        <v/>
      </c>
      <c r="Z18" s="79">
        <v>0</v>
      </c>
      <c r="AA18" s="80" t="str">
        <f t="shared" si="56"/>
        <v/>
      </c>
      <c r="AB18" s="80">
        <v>0</v>
      </c>
      <c r="AC18" s="81" t="str">
        <f t="shared" si="4"/>
        <v/>
      </c>
      <c r="AD18" s="19" t="str">
        <f t="shared" si="5"/>
        <v/>
      </c>
      <c r="AE18" s="76">
        <v>0</v>
      </c>
      <c r="AF18" s="77" t="str">
        <f t="shared" si="57"/>
        <v/>
      </c>
      <c r="AG18" s="77">
        <v>0</v>
      </c>
      <c r="AH18" s="78" t="str">
        <f t="shared" si="6"/>
        <v/>
      </c>
      <c r="AI18" s="17" t="str">
        <f t="shared" si="7"/>
        <v/>
      </c>
      <c r="AJ18" s="79">
        <v>0</v>
      </c>
      <c r="AK18" s="80" t="str">
        <f t="shared" si="58"/>
        <v/>
      </c>
      <c r="AL18" s="80">
        <v>0</v>
      </c>
      <c r="AM18" s="81" t="str">
        <f t="shared" si="8"/>
        <v/>
      </c>
      <c r="AN18" s="19" t="str">
        <f t="shared" si="9"/>
        <v/>
      </c>
      <c r="AO18" s="76">
        <v>0</v>
      </c>
      <c r="AP18" s="77" t="str">
        <f t="shared" si="59"/>
        <v/>
      </c>
      <c r="AQ18" s="77">
        <v>0</v>
      </c>
      <c r="AR18" s="78" t="str">
        <f t="shared" si="10"/>
        <v/>
      </c>
      <c r="AS18" s="17" t="str">
        <f t="shared" si="11"/>
        <v/>
      </c>
      <c r="AT18" s="79">
        <v>0</v>
      </c>
      <c r="AU18" s="80" t="str">
        <f t="shared" si="60"/>
        <v/>
      </c>
      <c r="AV18" s="80">
        <v>0</v>
      </c>
      <c r="AW18" s="81" t="str">
        <f t="shared" si="12"/>
        <v/>
      </c>
      <c r="AX18" s="19" t="str">
        <f t="shared" si="13"/>
        <v/>
      </c>
      <c r="AY18" s="76">
        <v>0</v>
      </c>
      <c r="AZ18" s="77" t="str">
        <f t="shared" si="61"/>
        <v/>
      </c>
      <c r="BA18" s="77">
        <v>0</v>
      </c>
      <c r="BB18" s="78" t="str">
        <f t="shared" si="14"/>
        <v/>
      </c>
      <c r="BC18" s="17" t="str">
        <f t="shared" si="15"/>
        <v/>
      </c>
      <c r="BD18" s="79">
        <v>0</v>
      </c>
      <c r="BE18" s="80" t="str">
        <f t="shared" si="62"/>
        <v/>
      </c>
      <c r="BF18" s="80">
        <v>0</v>
      </c>
      <c r="BG18" s="81" t="str">
        <f t="shared" si="16"/>
        <v/>
      </c>
      <c r="BH18" s="19" t="str">
        <f t="shared" si="17"/>
        <v/>
      </c>
      <c r="BI18" s="76">
        <v>0</v>
      </c>
      <c r="BJ18" s="77" t="str">
        <f t="shared" si="63"/>
        <v/>
      </c>
      <c r="BK18" s="77">
        <v>0</v>
      </c>
      <c r="BL18" s="78" t="str">
        <f t="shared" si="18"/>
        <v/>
      </c>
      <c r="BM18" s="17" t="str">
        <f t="shared" si="19"/>
        <v/>
      </c>
      <c r="BN18" s="79">
        <v>0</v>
      </c>
      <c r="BO18" s="80" t="str">
        <f t="shared" si="64"/>
        <v/>
      </c>
      <c r="BP18" s="80">
        <v>0</v>
      </c>
      <c r="BQ18" s="81" t="str">
        <f t="shared" si="20"/>
        <v/>
      </c>
      <c r="BR18" s="19" t="str">
        <f t="shared" si="21"/>
        <v/>
      </c>
      <c r="BS18" s="76">
        <v>0</v>
      </c>
      <c r="BT18" s="77" t="str">
        <f t="shared" si="65"/>
        <v/>
      </c>
      <c r="BU18" s="77">
        <v>0</v>
      </c>
      <c r="BV18" s="78" t="str">
        <f t="shared" si="22"/>
        <v/>
      </c>
      <c r="BW18" s="17" t="str">
        <f t="shared" si="23"/>
        <v/>
      </c>
    </row>
    <row r="19" spans="1:75" s="5" customFormat="1" ht="12.75" customHeight="1">
      <c r="A19" s="177" t="s">
        <v>320</v>
      </c>
      <c r="B19" s="178" t="s">
        <v>156</v>
      </c>
      <c r="C19" s="179"/>
      <c r="D19" s="180">
        <v>3.57</v>
      </c>
      <c r="E19" s="181" t="s">
        <v>410</v>
      </c>
      <c r="F19" s="182">
        <v>2089</v>
      </c>
      <c r="G19" s="182">
        <v>1899</v>
      </c>
      <c r="H19" s="185">
        <v>1431</v>
      </c>
      <c r="I19" s="185">
        <v>42</v>
      </c>
      <c r="J19" s="183">
        <f t="shared" si="37"/>
        <v>1389</v>
      </c>
      <c r="K19" s="186">
        <v>1777</v>
      </c>
      <c r="L19" s="187">
        <f>IFERROR(IF(K19&gt;1,K19*0.9,""),"")</f>
        <v>1599.3</v>
      </c>
      <c r="M19" s="187">
        <v>86</v>
      </c>
      <c r="N19" s="188">
        <f t="shared" si="0"/>
        <v>1303</v>
      </c>
      <c r="O19" s="189">
        <f t="shared" si="39"/>
        <v>0.18526855499280934</v>
      </c>
      <c r="P19" s="191">
        <v>0</v>
      </c>
      <c r="Q19" s="192" t="str">
        <f>IFERROR(IF(P19&gt;1,P19*0.9,""),"")</f>
        <v/>
      </c>
      <c r="R19" s="192">
        <v>0</v>
      </c>
      <c r="S19" s="193" t="str">
        <f t="shared" si="1"/>
        <v/>
      </c>
      <c r="T19" s="194" t="str">
        <f t="shared" si="41"/>
        <v/>
      </c>
      <c r="U19" s="186">
        <v>0</v>
      </c>
      <c r="V19" s="187" t="str">
        <f>IFERROR(IF(U19&gt;1,U19*0.9,""),"")</f>
        <v/>
      </c>
      <c r="W19" s="187">
        <v>0</v>
      </c>
      <c r="X19" s="188" t="str">
        <f t="shared" si="2"/>
        <v/>
      </c>
      <c r="Y19" s="189" t="str">
        <f t="shared" si="3"/>
        <v/>
      </c>
      <c r="Z19" s="191">
        <v>1777</v>
      </c>
      <c r="AA19" s="192">
        <f>IFERROR(IF(Z19&gt;1,Z19*0.9,""),"")</f>
        <v>1599.3</v>
      </c>
      <c r="AB19" s="192">
        <v>86</v>
      </c>
      <c r="AC19" s="193">
        <f t="shared" si="4"/>
        <v>1303</v>
      </c>
      <c r="AD19" s="194">
        <f t="shared" si="5"/>
        <v>0.18526855499280934</v>
      </c>
      <c r="AE19" s="186">
        <v>0</v>
      </c>
      <c r="AF19" s="187" t="str">
        <f>IFERROR(IF(AE19&gt;1,AE19*0.9,""),"")</f>
        <v/>
      </c>
      <c r="AG19" s="187">
        <v>0</v>
      </c>
      <c r="AH19" s="188" t="str">
        <f t="shared" si="6"/>
        <v/>
      </c>
      <c r="AI19" s="189" t="str">
        <f t="shared" si="7"/>
        <v/>
      </c>
      <c r="AJ19" s="191">
        <v>0</v>
      </c>
      <c r="AK19" s="192" t="str">
        <f>IFERROR(IF(AJ19&gt;1,AJ19*0.9,""),"")</f>
        <v/>
      </c>
      <c r="AL19" s="192">
        <v>0</v>
      </c>
      <c r="AM19" s="193" t="str">
        <f t="shared" si="8"/>
        <v/>
      </c>
      <c r="AN19" s="194" t="str">
        <f t="shared" si="9"/>
        <v/>
      </c>
      <c r="AO19" s="186">
        <v>1777</v>
      </c>
      <c r="AP19" s="187">
        <f>IFERROR(IF(AO19&gt;1,AO19*0.9,""),"")</f>
        <v>1599.3</v>
      </c>
      <c r="AQ19" s="187">
        <v>86</v>
      </c>
      <c r="AR19" s="188">
        <f t="shared" si="10"/>
        <v>1303</v>
      </c>
      <c r="AS19" s="189">
        <f t="shared" si="11"/>
        <v>0.18526855499280934</v>
      </c>
      <c r="AT19" s="191">
        <v>0</v>
      </c>
      <c r="AU19" s="192" t="str">
        <f>IFERROR(IF(AT19&gt;1,AT19*0.9,""),"")</f>
        <v/>
      </c>
      <c r="AV19" s="192">
        <v>0</v>
      </c>
      <c r="AW19" s="193" t="str">
        <f t="shared" si="12"/>
        <v/>
      </c>
      <c r="AX19" s="194" t="str">
        <f t="shared" si="13"/>
        <v/>
      </c>
      <c r="AY19" s="186">
        <v>0</v>
      </c>
      <c r="AZ19" s="187" t="str">
        <f>IFERROR(IF(AY19&gt;1,AY19*0.9,""),"")</f>
        <v/>
      </c>
      <c r="BA19" s="187">
        <v>0</v>
      </c>
      <c r="BB19" s="188" t="str">
        <f t="shared" si="14"/>
        <v/>
      </c>
      <c r="BC19" s="189" t="str">
        <f t="shared" si="15"/>
        <v/>
      </c>
      <c r="BD19" s="191">
        <v>1777</v>
      </c>
      <c r="BE19" s="192">
        <f>IFERROR(IF(BD19&gt;1,BD19*0.9,""),"")</f>
        <v>1599.3</v>
      </c>
      <c r="BF19" s="192">
        <v>86</v>
      </c>
      <c r="BG19" s="193">
        <f t="shared" si="16"/>
        <v>1303</v>
      </c>
      <c r="BH19" s="194">
        <f t="shared" si="17"/>
        <v>0.18526855499280934</v>
      </c>
      <c r="BI19" s="186">
        <v>0</v>
      </c>
      <c r="BJ19" s="187" t="str">
        <f>IFERROR(IF(BI19&gt;1,BI19*0.9,""),"")</f>
        <v/>
      </c>
      <c r="BK19" s="187">
        <v>0</v>
      </c>
      <c r="BL19" s="188" t="str">
        <f t="shared" si="18"/>
        <v/>
      </c>
      <c r="BM19" s="189" t="str">
        <f t="shared" si="19"/>
        <v/>
      </c>
      <c r="BN19" s="191">
        <v>0</v>
      </c>
      <c r="BO19" s="192" t="str">
        <f>IFERROR(IF(BN19&gt;1,BN19*0.9,""),"")</f>
        <v/>
      </c>
      <c r="BP19" s="192">
        <v>0</v>
      </c>
      <c r="BQ19" s="193" t="str">
        <f t="shared" si="20"/>
        <v/>
      </c>
      <c r="BR19" s="194" t="str">
        <f t="shared" si="21"/>
        <v/>
      </c>
      <c r="BS19" s="186">
        <v>1777</v>
      </c>
      <c r="BT19" s="187">
        <f>IFERROR(IF(BS19&gt;1,BS19*0.9,""),"")</f>
        <v>1599.3</v>
      </c>
      <c r="BU19" s="187">
        <v>86</v>
      </c>
      <c r="BV19" s="188">
        <f t="shared" si="22"/>
        <v>1303</v>
      </c>
      <c r="BW19" s="189">
        <f t="shared" si="23"/>
        <v>0.18526855499280934</v>
      </c>
    </row>
    <row r="20" spans="1:75" s="5" customFormat="1" ht="12.75" customHeight="1">
      <c r="A20" s="42" t="s">
        <v>386</v>
      </c>
      <c r="B20" s="39" t="s">
        <v>156</v>
      </c>
      <c r="C20" s="4" t="s">
        <v>400</v>
      </c>
      <c r="D20" s="49" t="s">
        <v>540</v>
      </c>
      <c r="E20" s="40" t="s">
        <v>389</v>
      </c>
      <c r="F20" s="82">
        <v>2749</v>
      </c>
      <c r="G20" s="82">
        <v>2499</v>
      </c>
      <c r="H20" s="163">
        <v>1999</v>
      </c>
      <c r="I20" s="163">
        <v>0</v>
      </c>
      <c r="J20" s="95">
        <f t="shared" si="37"/>
        <v>1999</v>
      </c>
      <c r="K20" s="69">
        <v>0</v>
      </c>
      <c r="L20" s="70" t="str">
        <f t="shared" ref="L20" si="119">IFERROR(IF(K20&gt;1,K20*0.9,""),"")</f>
        <v/>
      </c>
      <c r="M20" s="70">
        <v>0</v>
      </c>
      <c r="N20" s="71" t="str">
        <f t="shared" si="0"/>
        <v/>
      </c>
      <c r="O20" s="16" t="str">
        <f t="shared" si="39"/>
        <v/>
      </c>
      <c r="P20" s="72">
        <v>0</v>
      </c>
      <c r="Q20" s="73" t="str">
        <f t="shared" ref="Q20" si="120">IFERROR(IF(P20&gt;1,P20*0.9,""),"")</f>
        <v/>
      </c>
      <c r="R20" s="73">
        <v>0</v>
      </c>
      <c r="S20" s="74" t="str">
        <f t="shared" si="1"/>
        <v/>
      </c>
      <c r="T20" s="18" t="str">
        <f t="shared" si="41"/>
        <v/>
      </c>
      <c r="U20" s="69">
        <v>0</v>
      </c>
      <c r="V20" s="70" t="str">
        <f t="shared" ref="V20" si="121">IFERROR(IF(U20&gt;1,U20*0.9,""),"")</f>
        <v/>
      </c>
      <c r="W20" s="70">
        <v>0</v>
      </c>
      <c r="X20" s="71" t="str">
        <f t="shared" si="2"/>
        <v/>
      </c>
      <c r="Y20" s="16" t="str">
        <f t="shared" si="3"/>
        <v/>
      </c>
      <c r="Z20" s="72">
        <v>2110</v>
      </c>
      <c r="AA20" s="73">
        <f t="shared" ref="AA20" si="122">IFERROR(IF(Z20&gt;1,Z20*0.9,""),"")</f>
        <v>1899</v>
      </c>
      <c r="AB20" s="73">
        <v>309</v>
      </c>
      <c r="AC20" s="74">
        <f t="shared" si="4"/>
        <v>1690</v>
      </c>
      <c r="AD20" s="18">
        <f t="shared" si="5"/>
        <v>0.11005792522380201</v>
      </c>
      <c r="AE20" s="69">
        <v>0</v>
      </c>
      <c r="AF20" s="70" t="str">
        <f t="shared" ref="AF20" si="123">IFERROR(IF(AE20&gt;1,AE20*0.9,""),"")</f>
        <v/>
      </c>
      <c r="AG20" s="70">
        <v>0</v>
      </c>
      <c r="AH20" s="71" t="str">
        <f t="shared" si="6"/>
        <v/>
      </c>
      <c r="AI20" s="16" t="str">
        <f t="shared" si="7"/>
        <v/>
      </c>
      <c r="AJ20" s="72">
        <v>0</v>
      </c>
      <c r="AK20" s="73" t="str">
        <f t="shared" ref="AK20" si="124">IFERROR(IF(AJ20&gt;1,AJ20*0.9,""),"")</f>
        <v/>
      </c>
      <c r="AL20" s="73">
        <v>0</v>
      </c>
      <c r="AM20" s="74" t="str">
        <f t="shared" si="8"/>
        <v/>
      </c>
      <c r="AN20" s="18" t="str">
        <f t="shared" si="9"/>
        <v/>
      </c>
      <c r="AO20" s="69">
        <v>2221</v>
      </c>
      <c r="AP20" s="70">
        <f t="shared" ref="AP20" si="125">IFERROR(IF(AO20&gt;1,AO20*0.9,""),"")</f>
        <v>1998.9</v>
      </c>
      <c r="AQ20" s="70">
        <v>220</v>
      </c>
      <c r="AR20" s="71">
        <f t="shared" si="10"/>
        <v>1779</v>
      </c>
      <c r="AS20" s="16">
        <f t="shared" si="11"/>
        <v>0.11001050577817804</v>
      </c>
      <c r="AT20" s="72">
        <v>0</v>
      </c>
      <c r="AU20" s="73" t="str">
        <f t="shared" ref="AU20" si="126">IFERROR(IF(AT20&gt;1,AT20*0.9,""),"")</f>
        <v/>
      </c>
      <c r="AV20" s="73">
        <v>0</v>
      </c>
      <c r="AW20" s="74" t="str">
        <f t="shared" si="12"/>
        <v/>
      </c>
      <c r="AX20" s="18" t="str">
        <f t="shared" si="13"/>
        <v/>
      </c>
      <c r="AY20" s="69">
        <v>0</v>
      </c>
      <c r="AZ20" s="70" t="str">
        <f t="shared" ref="AZ20" si="127">IFERROR(IF(AY20&gt;1,AY20*0.9,""),"")</f>
        <v/>
      </c>
      <c r="BA20" s="70">
        <v>0</v>
      </c>
      <c r="BB20" s="71" t="str">
        <f t="shared" si="14"/>
        <v/>
      </c>
      <c r="BC20" s="16" t="str">
        <f t="shared" si="15"/>
        <v/>
      </c>
      <c r="BD20" s="72">
        <v>2221</v>
      </c>
      <c r="BE20" s="73">
        <f t="shared" ref="BE20" si="128">IFERROR(IF(BD20&gt;1,BD20*0.9,""),"")</f>
        <v>1998.9</v>
      </c>
      <c r="BF20" s="73">
        <v>220</v>
      </c>
      <c r="BG20" s="74">
        <f t="shared" si="16"/>
        <v>1779</v>
      </c>
      <c r="BH20" s="18">
        <f t="shared" si="17"/>
        <v>0.11001050577817804</v>
      </c>
      <c r="BI20" s="69">
        <v>0</v>
      </c>
      <c r="BJ20" s="70" t="str">
        <f t="shared" ref="BJ20" si="129">IFERROR(IF(BI20&gt;1,BI20*0.9,""),"")</f>
        <v/>
      </c>
      <c r="BK20" s="70">
        <v>0</v>
      </c>
      <c r="BL20" s="71" t="str">
        <f t="shared" si="18"/>
        <v/>
      </c>
      <c r="BM20" s="16" t="str">
        <f t="shared" si="19"/>
        <v/>
      </c>
      <c r="BN20" s="72">
        <v>0</v>
      </c>
      <c r="BO20" s="73" t="str">
        <f t="shared" ref="BO20" si="130">IFERROR(IF(BN20&gt;1,BN20*0.9,""),"")</f>
        <v/>
      </c>
      <c r="BP20" s="73">
        <v>0</v>
      </c>
      <c r="BQ20" s="74" t="str">
        <f t="shared" si="20"/>
        <v/>
      </c>
      <c r="BR20" s="18" t="str">
        <f t="shared" si="21"/>
        <v/>
      </c>
      <c r="BS20" s="69">
        <v>1999</v>
      </c>
      <c r="BT20" s="70">
        <f t="shared" ref="BT20" si="131">IFERROR(IF(BS20&gt;1,BS20*0.9,""),"")</f>
        <v>1799.1000000000001</v>
      </c>
      <c r="BU20" s="70">
        <v>398</v>
      </c>
      <c r="BV20" s="71">
        <f t="shared" si="22"/>
        <v>1601</v>
      </c>
      <c r="BW20" s="16">
        <f t="shared" si="23"/>
        <v>0.11011061086098611</v>
      </c>
    </row>
    <row r="21" spans="1:75" s="5" customFormat="1" ht="12.75" customHeight="1">
      <c r="A21" s="42" t="s">
        <v>318</v>
      </c>
      <c r="B21" s="39" t="s">
        <v>156</v>
      </c>
      <c r="C21" s="4"/>
      <c r="D21" s="49">
        <v>3.57</v>
      </c>
      <c r="E21" s="40" t="s">
        <v>412</v>
      </c>
      <c r="F21" s="82">
        <v>3024</v>
      </c>
      <c r="G21" s="82">
        <v>2749</v>
      </c>
      <c r="H21" s="163">
        <v>2096</v>
      </c>
      <c r="I21" s="163">
        <v>42</v>
      </c>
      <c r="J21" s="95">
        <f t="shared" si="37"/>
        <v>2054</v>
      </c>
      <c r="K21" s="69">
        <v>2332</v>
      </c>
      <c r="L21" s="70">
        <f t="shared" si="53"/>
        <v>2098.8000000000002</v>
      </c>
      <c r="M21" s="70">
        <v>308</v>
      </c>
      <c r="N21" s="71">
        <f t="shared" si="0"/>
        <v>1746</v>
      </c>
      <c r="O21" s="16">
        <f t="shared" si="39"/>
        <v>0.16809605488850779</v>
      </c>
      <c r="P21" s="72">
        <v>0</v>
      </c>
      <c r="Q21" s="73" t="str">
        <f t="shared" si="54"/>
        <v/>
      </c>
      <c r="R21" s="73">
        <v>0</v>
      </c>
      <c r="S21" s="74" t="str">
        <f t="shared" si="1"/>
        <v/>
      </c>
      <c r="T21" s="18" t="str">
        <f t="shared" si="41"/>
        <v/>
      </c>
      <c r="U21" s="69">
        <v>0</v>
      </c>
      <c r="V21" s="70" t="str">
        <f t="shared" si="55"/>
        <v/>
      </c>
      <c r="W21" s="70">
        <v>0</v>
      </c>
      <c r="X21" s="71" t="str">
        <f t="shared" si="2"/>
        <v/>
      </c>
      <c r="Y21" s="16" t="str">
        <f t="shared" si="3"/>
        <v/>
      </c>
      <c r="Z21" s="72">
        <v>2221</v>
      </c>
      <c r="AA21" s="73">
        <f t="shared" si="56"/>
        <v>1998.9</v>
      </c>
      <c r="AB21" s="73">
        <v>391</v>
      </c>
      <c r="AC21" s="74">
        <f t="shared" si="4"/>
        <v>1663</v>
      </c>
      <c r="AD21" s="18">
        <f t="shared" si="5"/>
        <v>0.16804242333283309</v>
      </c>
      <c r="AE21" s="69">
        <v>0</v>
      </c>
      <c r="AF21" s="70" t="str">
        <f t="shared" si="57"/>
        <v/>
      </c>
      <c r="AG21" s="70">
        <v>0</v>
      </c>
      <c r="AH21" s="71" t="str">
        <f t="shared" si="6"/>
        <v/>
      </c>
      <c r="AI21" s="16" t="str">
        <f t="shared" si="7"/>
        <v/>
      </c>
      <c r="AJ21" s="72">
        <v>0</v>
      </c>
      <c r="AK21" s="73" t="str">
        <f t="shared" si="58"/>
        <v/>
      </c>
      <c r="AL21" s="73">
        <v>0</v>
      </c>
      <c r="AM21" s="74" t="str">
        <f t="shared" si="8"/>
        <v/>
      </c>
      <c r="AN21" s="18" t="str">
        <f t="shared" si="9"/>
        <v/>
      </c>
      <c r="AO21" s="69">
        <v>2221</v>
      </c>
      <c r="AP21" s="70">
        <f t="shared" si="59"/>
        <v>1998.9</v>
      </c>
      <c r="AQ21" s="70">
        <v>391</v>
      </c>
      <c r="AR21" s="71">
        <f t="shared" si="10"/>
        <v>1663</v>
      </c>
      <c r="AS21" s="16">
        <f t="shared" si="11"/>
        <v>0.16804242333283309</v>
      </c>
      <c r="AT21" s="72">
        <v>0</v>
      </c>
      <c r="AU21" s="73" t="str">
        <f t="shared" si="60"/>
        <v/>
      </c>
      <c r="AV21" s="73">
        <v>0</v>
      </c>
      <c r="AW21" s="74" t="str">
        <f t="shared" si="12"/>
        <v/>
      </c>
      <c r="AX21" s="18" t="str">
        <f t="shared" si="13"/>
        <v/>
      </c>
      <c r="AY21" s="69">
        <v>0</v>
      </c>
      <c r="AZ21" s="70" t="str">
        <f t="shared" si="61"/>
        <v/>
      </c>
      <c r="BA21" s="70">
        <v>0</v>
      </c>
      <c r="BB21" s="71" t="str">
        <f t="shared" si="14"/>
        <v/>
      </c>
      <c r="BC21" s="16" t="str">
        <f t="shared" si="15"/>
        <v/>
      </c>
      <c r="BD21" s="72">
        <v>2110</v>
      </c>
      <c r="BE21" s="73">
        <f t="shared" si="62"/>
        <v>1899</v>
      </c>
      <c r="BF21" s="73">
        <v>474</v>
      </c>
      <c r="BG21" s="74">
        <f t="shared" si="16"/>
        <v>1580</v>
      </c>
      <c r="BH21" s="18">
        <f t="shared" si="17"/>
        <v>0.16798314902580305</v>
      </c>
      <c r="BI21" s="69">
        <v>0</v>
      </c>
      <c r="BJ21" s="70" t="str">
        <f t="shared" si="63"/>
        <v/>
      </c>
      <c r="BK21" s="70">
        <v>0</v>
      </c>
      <c r="BL21" s="71" t="str">
        <f t="shared" si="18"/>
        <v/>
      </c>
      <c r="BM21" s="16" t="str">
        <f t="shared" si="19"/>
        <v/>
      </c>
      <c r="BN21" s="72">
        <v>0</v>
      </c>
      <c r="BO21" s="73" t="str">
        <f t="shared" si="64"/>
        <v/>
      </c>
      <c r="BP21" s="73">
        <v>0</v>
      </c>
      <c r="BQ21" s="74" t="str">
        <f t="shared" si="20"/>
        <v/>
      </c>
      <c r="BR21" s="18" t="str">
        <f t="shared" si="21"/>
        <v/>
      </c>
      <c r="BS21" s="69">
        <v>2110</v>
      </c>
      <c r="BT21" s="70">
        <f t="shared" si="65"/>
        <v>1899</v>
      </c>
      <c r="BU21" s="70">
        <v>474</v>
      </c>
      <c r="BV21" s="71">
        <f t="shared" si="22"/>
        <v>1580</v>
      </c>
      <c r="BW21" s="16">
        <f t="shared" si="23"/>
        <v>0.16798314902580305</v>
      </c>
    </row>
    <row r="22" spans="1:75" s="5" customFormat="1" ht="12.75" customHeight="1">
      <c r="A22" s="42" t="s">
        <v>319</v>
      </c>
      <c r="B22" s="39" t="s">
        <v>156</v>
      </c>
      <c r="C22" s="4"/>
      <c r="D22" s="49">
        <v>3.57</v>
      </c>
      <c r="E22" s="40" t="s">
        <v>412</v>
      </c>
      <c r="F22" s="82">
        <v>2804</v>
      </c>
      <c r="G22" s="82">
        <v>2549</v>
      </c>
      <c r="H22" s="163">
        <v>1944</v>
      </c>
      <c r="I22" s="163">
        <v>55</v>
      </c>
      <c r="J22" s="95">
        <f t="shared" si="37"/>
        <v>1889</v>
      </c>
      <c r="K22" s="69">
        <v>2221</v>
      </c>
      <c r="L22" s="70">
        <f>IFERROR(IF(K22&gt;1,K22*0.9,""),"")</f>
        <v>1998.9</v>
      </c>
      <c r="M22" s="70">
        <v>240</v>
      </c>
      <c r="N22" s="71">
        <f t="shared" si="0"/>
        <v>1649</v>
      </c>
      <c r="O22" s="16">
        <f t="shared" si="39"/>
        <v>0.17504627545149837</v>
      </c>
      <c r="P22" s="72">
        <v>0</v>
      </c>
      <c r="Q22" s="73" t="str">
        <f>IFERROR(IF(P22&gt;1,P22*0.9,""),"")</f>
        <v/>
      </c>
      <c r="R22" s="73">
        <v>0</v>
      </c>
      <c r="S22" s="74" t="str">
        <f t="shared" si="1"/>
        <v/>
      </c>
      <c r="T22" s="18" t="str">
        <f t="shared" si="41"/>
        <v/>
      </c>
      <c r="U22" s="69">
        <v>0</v>
      </c>
      <c r="V22" s="70" t="str">
        <f>IFERROR(IF(U22&gt;1,U22*0.9,""),"")</f>
        <v/>
      </c>
      <c r="W22" s="70">
        <v>0</v>
      </c>
      <c r="X22" s="71" t="str">
        <f t="shared" si="2"/>
        <v/>
      </c>
      <c r="Y22" s="16" t="str">
        <f t="shared" si="3"/>
        <v/>
      </c>
      <c r="Z22" s="72">
        <v>2110</v>
      </c>
      <c r="AA22" s="73">
        <f>IFERROR(IF(Z22&gt;1,Z22*0.9,""),"")</f>
        <v>1899</v>
      </c>
      <c r="AB22" s="73">
        <v>322</v>
      </c>
      <c r="AC22" s="74">
        <f t="shared" si="4"/>
        <v>1567</v>
      </c>
      <c r="AD22" s="18">
        <f t="shared" si="5"/>
        <v>0.17482885729331227</v>
      </c>
      <c r="AE22" s="69">
        <v>0</v>
      </c>
      <c r="AF22" s="70" t="str">
        <f>IFERROR(IF(AE22&gt;1,AE22*0.9,""),"")</f>
        <v/>
      </c>
      <c r="AG22" s="70">
        <v>0</v>
      </c>
      <c r="AH22" s="71" t="str">
        <f t="shared" si="6"/>
        <v/>
      </c>
      <c r="AI22" s="16" t="str">
        <f t="shared" si="7"/>
        <v/>
      </c>
      <c r="AJ22" s="72">
        <v>0</v>
      </c>
      <c r="AK22" s="73" t="str">
        <f>IFERROR(IF(AJ22&gt;1,AJ22*0.9,""),"")</f>
        <v/>
      </c>
      <c r="AL22" s="73">
        <v>0</v>
      </c>
      <c r="AM22" s="74" t="str">
        <f t="shared" si="8"/>
        <v/>
      </c>
      <c r="AN22" s="18" t="str">
        <f t="shared" si="9"/>
        <v/>
      </c>
      <c r="AO22" s="69">
        <v>2221</v>
      </c>
      <c r="AP22" s="70">
        <f>IFERROR(IF(AO22&gt;1,AO22*0.9,""),"")</f>
        <v>1998.9</v>
      </c>
      <c r="AQ22" s="70">
        <v>240</v>
      </c>
      <c r="AR22" s="71">
        <f t="shared" si="10"/>
        <v>1649</v>
      </c>
      <c r="AS22" s="16">
        <f t="shared" si="11"/>
        <v>0.17504627545149837</v>
      </c>
      <c r="AT22" s="72">
        <v>0</v>
      </c>
      <c r="AU22" s="73" t="str">
        <f>IFERROR(IF(AT22&gt;1,AT22*0.9,""),"")</f>
        <v/>
      </c>
      <c r="AV22" s="73">
        <v>0</v>
      </c>
      <c r="AW22" s="74" t="str">
        <f t="shared" si="12"/>
        <v/>
      </c>
      <c r="AX22" s="18" t="str">
        <f t="shared" si="13"/>
        <v/>
      </c>
      <c r="AY22" s="69">
        <v>0</v>
      </c>
      <c r="AZ22" s="70" t="str">
        <f>IFERROR(IF(AY22&gt;1,AY22*0.9,""),"")</f>
        <v/>
      </c>
      <c r="BA22" s="70">
        <v>0</v>
      </c>
      <c r="BB22" s="71" t="str">
        <f t="shared" si="14"/>
        <v/>
      </c>
      <c r="BC22" s="16" t="str">
        <f t="shared" si="15"/>
        <v/>
      </c>
      <c r="BD22" s="72">
        <v>2110</v>
      </c>
      <c r="BE22" s="73">
        <f>IFERROR(IF(BD22&gt;1,BD22*0.9,""),"")</f>
        <v>1899</v>
      </c>
      <c r="BF22" s="73">
        <v>322</v>
      </c>
      <c r="BG22" s="74">
        <f t="shared" si="16"/>
        <v>1567</v>
      </c>
      <c r="BH22" s="18">
        <f t="shared" si="17"/>
        <v>0.17482885729331227</v>
      </c>
      <c r="BI22" s="69">
        <v>0</v>
      </c>
      <c r="BJ22" s="70" t="str">
        <f>IFERROR(IF(BI22&gt;1,BI22*0.9,""),"")</f>
        <v/>
      </c>
      <c r="BK22" s="70">
        <v>0</v>
      </c>
      <c r="BL22" s="71" t="str">
        <f t="shared" si="18"/>
        <v/>
      </c>
      <c r="BM22" s="16" t="str">
        <f t="shared" si="19"/>
        <v/>
      </c>
      <c r="BN22" s="72">
        <v>0</v>
      </c>
      <c r="BO22" s="73" t="str">
        <f>IFERROR(IF(BN22&gt;1,BN22*0.9,""),"")</f>
        <v/>
      </c>
      <c r="BP22" s="73">
        <v>0</v>
      </c>
      <c r="BQ22" s="74" t="str">
        <f t="shared" si="20"/>
        <v/>
      </c>
      <c r="BR22" s="18" t="str">
        <f t="shared" si="21"/>
        <v/>
      </c>
      <c r="BS22" s="69">
        <v>2110</v>
      </c>
      <c r="BT22" s="70">
        <f>IFERROR(IF(BS22&gt;1,BS22*0.9,""),"")</f>
        <v>1899</v>
      </c>
      <c r="BU22" s="70">
        <v>322</v>
      </c>
      <c r="BV22" s="71">
        <f t="shared" si="22"/>
        <v>1567</v>
      </c>
      <c r="BW22" s="16">
        <f t="shared" si="23"/>
        <v>0.17482885729331227</v>
      </c>
    </row>
    <row r="23" spans="1:75" s="5" customFormat="1" ht="12.75" customHeight="1">
      <c r="A23" s="42" t="s">
        <v>359</v>
      </c>
      <c r="B23" s="39" t="s">
        <v>156</v>
      </c>
      <c r="C23" s="4"/>
      <c r="D23" s="49">
        <v>3.57</v>
      </c>
      <c r="E23" s="40" t="s">
        <v>373</v>
      </c>
      <c r="F23" s="82">
        <v>3684</v>
      </c>
      <c r="G23" s="82">
        <v>3349</v>
      </c>
      <c r="H23" s="163">
        <v>2631</v>
      </c>
      <c r="I23" s="163">
        <v>69</v>
      </c>
      <c r="J23" s="95">
        <f t="shared" si="37"/>
        <v>2562</v>
      </c>
      <c r="K23" s="69">
        <v>2999</v>
      </c>
      <c r="L23" s="70">
        <f>IFERROR(IF(K23&gt;1,K23*0.9,""),"")</f>
        <v>2699.1</v>
      </c>
      <c r="M23" s="70">
        <v>264</v>
      </c>
      <c r="N23" s="71">
        <f t="shared" si="0"/>
        <v>2298</v>
      </c>
      <c r="O23" s="16">
        <f t="shared" si="39"/>
        <v>0.14860509058575078</v>
      </c>
      <c r="P23" s="72">
        <v>0</v>
      </c>
      <c r="Q23" s="73" t="str">
        <f>IFERROR(IF(P23&gt;1,P23*0.9,""),"")</f>
        <v/>
      </c>
      <c r="R23" s="73">
        <v>0</v>
      </c>
      <c r="S23" s="74" t="str">
        <f t="shared" si="1"/>
        <v/>
      </c>
      <c r="T23" s="18" t="str">
        <f t="shared" si="41"/>
        <v/>
      </c>
      <c r="U23" s="69">
        <v>0</v>
      </c>
      <c r="V23" s="70" t="str">
        <f>IFERROR(IF(U23&gt;1,U23*0.9,""),"")</f>
        <v/>
      </c>
      <c r="W23" s="70">
        <v>0</v>
      </c>
      <c r="X23" s="71" t="str">
        <f t="shared" si="2"/>
        <v/>
      </c>
      <c r="Y23" s="16" t="str">
        <f t="shared" si="3"/>
        <v/>
      </c>
      <c r="Z23" s="72">
        <v>2999</v>
      </c>
      <c r="AA23" s="73">
        <f>IFERROR(IF(Z23&gt;1,Z23*0.9,""),"")</f>
        <v>2699.1</v>
      </c>
      <c r="AB23" s="73">
        <v>264</v>
      </c>
      <c r="AC23" s="74">
        <f t="shared" si="4"/>
        <v>2298</v>
      </c>
      <c r="AD23" s="18">
        <f t="shared" si="5"/>
        <v>0.14860509058575078</v>
      </c>
      <c r="AE23" s="69">
        <v>0</v>
      </c>
      <c r="AF23" s="70" t="str">
        <f>IFERROR(IF(AE23&gt;1,AE23*0.9,""),"")</f>
        <v/>
      </c>
      <c r="AG23" s="70">
        <v>0</v>
      </c>
      <c r="AH23" s="71" t="str">
        <f t="shared" si="6"/>
        <v/>
      </c>
      <c r="AI23" s="16" t="str">
        <f t="shared" si="7"/>
        <v/>
      </c>
      <c r="AJ23" s="72">
        <v>0</v>
      </c>
      <c r="AK23" s="73" t="str">
        <f>IFERROR(IF(AJ23&gt;1,AJ23*0.9,""),"")</f>
        <v/>
      </c>
      <c r="AL23" s="73">
        <v>0</v>
      </c>
      <c r="AM23" s="74" t="str">
        <f t="shared" si="8"/>
        <v/>
      </c>
      <c r="AN23" s="18" t="str">
        <f t="shared" si="9"/>
        <v/>
      </c>
      <c r="AO23" s="69">
        <v>2777</v>
      </c>
      <c r="AP23" s="70">
        <f>IFERROR(IF(AO23&gt;1,AO23*0.9,""),"")</f>
        <v>2499.3000000000002</v>
      </c>
      <c r="AQ23" s="70">
        <v>434</v>
      </c>
      <c r="AR23" s="71">
        <f t="shared" si="10"/>
        <v>2128</v>
      </c>
      <c r="AS23" s="16">
        <f t="shared" si="11"/>
        <v>0.14856159724722928</v>
      </c>
      <c r="AT23" s="72">
        <v>0</v>
      </c>
      <c r="AU23" s="73" t="str">
        <f>IFERROR(IF(AT23&gt;1,AT23*0.9,""),"")</f>
        <v/>
      </c>
      <c r="AV23" s="73">
        <v>0</v>
      </c>
      <c r="AW23" s="74" t="str">
        <f t="shared" si="12"/>
        <v/>
      </c>
      <c r="AX23" s="18" t="str">
        <f t="shared" si="13"/>
        <v/>
      </c>
      <c r="AY23" s="69">
        <v>0</v>
      </c>
      <c r="AZ23" s="70" t="str">
        <f>IFERROR(IF(AY23&gt;1,AY23*0.9,""),"")</f>
        <v/>
      </c>
      <c r="BA23" s="70">
        <v>0</v>
      </c>
      <c r="BB23" s="71" t="str">
        <f t="shared" si="14"/>
        <v/>
      </c>
      <c r="BC23" s="16" t="str">
        <f t="shared" si="15"/>
        <v/>
      </c>
      <c r="BD23" s="72">
        <v>2777</v>
      </c>
      <c r="BE23" s="73">
        <f>IFERROR(IF(BD23&gt;1,BD23*0.9,""),"")</f>
        <v>2499.3000000000002</v>
      </c>
      <c r="BF23" s="73">
        <v>434</v>
      </c>
      <c r="BG23" s="74">
        <f t="shared" si="16"/>
        <v>2128</v>
      </c>
      <c r="BH23" s="18">
        <f t="shared" si="17"/>
        <v>0.14856159724722928</v>
      </c>
      <c r="BI23" s="69">
        <v>0</v>
      </c>
      <c r="BJ23" s="70" t="str">
        <f>IFERROR(IF(BI23&gt;1,BI23*0.9,""),"")</f>
        <v/>
      </c>
      <c r="BK23" s="70">
        <v>0</v>
      </c>
      <c r="BL23" s="71" t="str">
        <f t="shared" si="18"/>
        <v/>
      </c>
      <c r="BM23" s="16" t="str">
        <f t="shared" si="19"/>
        <v/>
      </c>
      <c r="BN23" s="72">
        <v>0</v>
      </c>
      <c r="BO23" s="73" t="str">
        <f>IFERROR(IF(BN23&gt;1,BN23*0.9,""),"")</f>
        <v/>
      </c>
      <c r="BP23" s="73">
        <v>0</v>
      </c>
      <c r="BQ23" s="74" t="str">
        <f t="shared" si="20"/>
        <v/>
      </c>
      <c r="BR23" s="18" t="str">
        <f t="shared" si="21"/>
        <v/>
      </c>
      <c r="BS23" s="69">
        <v>2443</v>
      </c>
      <c r="BT23" s="70">
        <f>IFERROR(IF(BS23&gt;1,BS23*0.9,""),"")</f>
        <v>2198.7000000000003</v>
      </c>
      <c r="BU23" s="70">
        <v>690</v>
      </c>
      <c r="BV23" s="71">
        <f t="shared" si="22"/>
        <v>1872</v>
      </c>
      <c r="BW23" s="16">
        <f t="shared" si="23"/>
        <v>0.14858780188293094</v>
      </c>
    </row>
    <row r="24" spans="1:75" s="5" customFormat="1" ht="12.75" customHeight="1">
      <c r="A24" s="42" t="s">
        <v>315</v>
      </c>
      <c r="B24" s="39" t="s">
        <v>156</v>
      </c>
      <c r="C24" s="4"/>
      <c r="D24" s="49">
        <v>3.57</v>
      </c>
      <c r="E24" s="40" t="s">
        <v>373</v>
      </c>
      <c r="F24" s="82">
        <v>3464</v>
      </c>
      <c r="G24" s="82">
        <v>3149</v>
      </c>
      <c r="H24" s="163">
        <v>2474</v>
      </c>
      <c r="I24" s="163">
        <v>67</v>
      </c>
      <c r="J24" s="95">
        <f t="shared" si="37"/>
        <v>2407</v>
      </c>
      <c r="K24" s="69">
        <v>2888</v>
      </c>
      <c r="L24" s="70">
        <f t="shared" si="53"/>
        <v>2599.2000000000003</v>
      </c>
      <c r="M24" s="70">
        <v>195</v>
      </c>
      <c r="N24" s="71">
        <f t="shared" si="0"/>
        <v>2212</v>
      </c>
      <c r="O24" s="16">
        <f t="shared" si="39"/>
        <v>0.14896891351184988</v>
      </c>
      <c r="P24" s="72">
        <v>0</v>
      </c>
      <c r="Q24" s="73" t="str">
        <f t="shared" si="54"/>
        <v/>
      </c>
      <c r="R24" s="73">
        <v>0</v>
      </c>
      <c r="S24" s="74" t="str">
        <f t="shared" si="1"/>
        <v/>
      </c>
      <c r="T24" s="18" t="str">
        <f t="shared" si="41"/>
        <v/>
      </c>
      <c r="U24" s="69">
        <v>0</v>
      </c>
      <c r="V24" s="70" t="str">
        <f t="shared" si="55"/>
        <v/>
      </c>
      <c r="W24" s="70">
        <v>0</v>
      </c>
      <c r="X24" s="71" t="str">
        <f t="shared" si="2"/>
        <v/>
      </c>
      <c r="Y24" s="16" t="str">
        <f t="shared" si="3"/>
        <v/>
      </c>
      <c r="Z24" s="72">
        <v>2888</v>
      </c>
      <c r="AA24" s="73">
        <f t="shared" si="56"/>
        <v>2599.2000000000003</v>
      </c>
      <c r="AB24" s="73">
        <v>195</v>
      </c>
      <c r="AC24" s="74">
        <f t="shared" si="4"/>
        <v>2212</v>
      </c>
      <c r="AD24" s="18">
        <f t="shared" si="5"/>
        <v>0.14896891351184988</v>
      </c>
      <c r="AE24" s="69">
        <v>0</v>
      </c>
      <c r="AF24" s="70" t="str">
        <f t="shared" si="57"/>
        <v/>
      </c>
      <c r="AG24" s="70">
        <v>0</v>
      </c>
      <c r="AH24" s="71" t="str">
        <f t="shared" si="6"/>
        <v/>
      </c>
      <c r="AI24" s="16" t="str">
        <f t="shared" si="7"/>
        <v/>
      </c>
      <c r="AJ24" s="72">
        <v>0</v>
      </c>
      <c r="AK24" s="73" t="str">
        <f t="shared" si="58"/>
        <v/>
      </c>
      <c r="AL24" s="73">
        <v>0</v>
      </c>
      <c r="AM24" s="74" t="str">
        <f t="shared" si="8"/>
        <v/>
      </c>
      <c r="AN24" s="18" t="str">
        <f t="shared" si="9"/>
        <v/>
      </c>
      <c r="AO24" s="69">
        <v>2777</v>
      </c>
      <c r="AP24" s="70">
        <f t="shared" si="59"/>
        <v>2499.3000000000002</v>
      </c>
      <c r="AQ24" s="70">
        <v>280</v>
      </c>
      <c r="AR24" s="71">
        <f t="shared" si="10"/>
        <v>2127</v>
      </c>
      <c r="AS24" s="16">
        <f t="shared" si="11"/>
        <v>0.14896170927859806</v>
      </c>
      <c r="AT24" s="72">
        <v>0</v>
      </c>
      <c r="AU24" s="73" t="str">
        <f t="shared" si="60"/>
        <v/>
      </c>
      <c r="AV24" s="73">
        <v>0</v>
      </c>
      <c r="AW24" s="74" t="str">
        <f t="shared" si="12"/>
        <v/>
      </c>
      <c r="AX24" s="18" t="str">
        <f t="shared" si="13"/>
        <v/>
      </c>
      <c r="AY24" s="69">
        <v>0</v>
      </c>
      <c r="AZ24" s="70" t="str">
        <f t="shared" si="61"/>
        <v/>
      </c>
      <c r="BA24" s="70">
        <v>0</v>
      </c>
      <c r="BB24" s="71" t="str">
        <f t="shared" si="14"/>
        <v/>
      </c>
      <c r="BC24" s="16" t="str">
        <f t="shared" si="15"/>
        <v/>
      </c>
      <c r="BD24" s="72">
        <v>2777</v>
      </c>
      <c r="BE24" s="73">
        <f t="shared" si="62"/>
        <v>2499.3000000000002</v>
      </c>
      <c r="BF24" s="73">
        <v>280</v>
      </c>
      <c r="BG24" s="74">
        <f t="shared" si="16"/>
        <v>2127</v>
      </c>
      <c r="BH24" s="18">
        <f t="shared" si="17"/>
        <v>0.14896170927859806</v>
      </c>
      <c r="BI24" s="69">
        <v>0</v>
      </c>
      <c r="BJ24" s="70" t="str">
        <f t="shared" si="63"/>
        <v/>
      </c>
      <c r="BK24" s="70">
        <v>0</v>
      </c>
      <c r="BL24" s="71" t="str">
        <f t="shared" si="18"/>
        <v/>
      </c>
      <c r="BM24" s="16" t="str">
        <f t="shared" si="19"/>
        <v/>
      </c>
      <c r="BN24" s="72">
        <v>0</v>
      </c>
      <c r="BO24" s="73" t="str">
        <f t="shared" si="64"/>
        <v/>
      </c>
      <c r="BP24" s="73">
        <v>0</v>
      </c>
      <c r="BQ24" s="74" t="str">
        <f t="shared" si="20"/>
        <v/>
      </c>
      <c r="BR24" s="18" t="str">
        <f t="shared" si="21"/>
        <v/>
      </c>
      <c r="BS24" s="69">
        <v>2332</v>
      </c>
      <c r="BT24" s="70">
        <f t="shared" si="65"/>
        <v>2098.8000000000002</v>
      </c>
      <c r="BU24" s="70">
        <v>621</v>
      </c>
      <c r="BV24" s="71">
        <f t="shared" si="22"/>
        <v>1786</v>
      </c>
      <c r="BW24" s="16">
        <f t="shared" si="23"/>
        <v>0.14903754526396043</v>
      </c>
    </row>
    <row r="25" spans="1:75" s="5" customFormat="1" ht="12.75" customHeight="1">
      <c r="A25" s="42" t="s">
        <v>13</v>
      </c>
      <c r="B25" s="39" t="s">
        <v>156</v>
      </c>
      <c r="C25" s="4" t="s">
        <v>5</v>
      </c>
      <c r="D25" s="49">
        <v>3.57</v>
      </c>
      <c r="E25" s="40" t="s">
        <v>413</v>
      </c>
      <c r="F25" s="82">
        <v>3959</v>
      </c>
      <c r="G25" s="82">
        <v>0</v>
      </c>
      <c r="H25" s="163">
        <v>2715</v>
      </c>
      <c r="I25" s="163">
        <v>0</v>
      </c>
      <c r="J25" s="95">
        <f t="shared" si="37"/>
        <v>2715</v>
      </c>
      <c r="K25" s="69">
        <v>0</v>
      </c>
      <c r="L25" s="70" t="str">
        <f t="shared" si="53"/>
        <v/>
      </c>
      <c r="M25" s="70">
        <v>0</v>
      </c>
      <c r="N25" s="71" t="str">
        <f t="shared" si="0"/>
        <v/>
      </c>
      <c r="O25" s="16" t="str">
        <f t="shared" ref="O25:O30" si="132">IFERROR(IF((IFERROR(IF(M25&gt;1,(L25-N25)/L25,""),(($G25*0.9)-N25)/($G25*0.9)))&gt;1%,IFERROR(IF(M25&gt;1,(L25-N25)/L25,""),(($G25*0.9)-N25)/($G25*0.9)),""),"")</f>
        <v/>
      </c>
      <c r="P25" s="72">
        <v>0</v>
      </c>
      <c r="Q25" s="73" t="str">
        <f t="shared" si="54"/>
        <v/>
      </c>
      <c r="R25" s="73">
        <v>0</v>
      </c>
      <c r="S25" s="74" t="str">
        <f t="shared" si="1"/>
        <v/>
      </c>
      <c r="T25" s="18" t="str">
        <f t="shared" ref="T25:T30" si="133">IFERROR(IF((IFERROR(IF(R25&gt;1,(Q25-S25)/Q25,""),(($G25*0.9)-S25)/($G25*0.9)))&gt;1%,IFERROR(IF(R25&gt;1,(Q25-S25)/Q25,""),(($G25*0.9)-S25)/($G25*0.9)),""),"")</f>
        <v/>
      </c>
      <c r="U25" s="69">
        <v>0</v>
      </c>
      <c r="V25" s="70" t="str">
        <f t="shared" si="55"/>
        <v/>
      </c>
      <c r="W25" s="70">
        <v>0</v>
      </c>
      <c r="X25" s="71" t="str">
        <f t="shared" si="2"/>
        <v/>
      </c>
      <c r="Y25" s="16" t="str">
        <f t="shared" ref="Y25:Y30" si="134">IFERROR(IF((IFERROR(IF(W25&gt;1,(V25-X25)/V25,""),(($G25*0.9)-X25)/($G25*0.9)))&gt;1%,IFERROR(IF(W25&gt;1,(V25-X25)/V25,""),(($G25*0.9)-X25)/($G25*0.9)),""),"")</f>
        <v/>
      </c>
      <c r="Z25" s="72">
        <v>0</v>
      </c>
      <c r="AA25" s="73" t="str">
        <f t="shared" si="56"/>
        <v/>
      </c>
      <c r="AB25" s="73">
        <v>0</v>
      </c>
      <c r="AC25" s="74" t="str">
        <f t="shared" si="4"/>
        <v/>
      </c>
      <c r="AD25" s="18" t="str">
        <f t="shared" ref="AD25:AD30" si="135">IFERROR(IF((IFERROR(IF(AB25&gt;1,(AA25-AC25)/AA25,""),(($G25*0.9)-AC25)/($G25*0.9)))&gt;1%,IFERROR(IF(AB25&gt;1,(AA25-AC25)/AA25,""),(($G25*0.9)-AC25)/($G25*0.9)),""),"")</f>
        <v/>
      </c>
      <c r="AE25" s="69">
        <v>0</v>
      </c>
      <c r="AF25" s="70" t="str">
        <f t="shared" si="57"/>
        <v/>
      </c>
      <c r="AG25" s="70">
        <v>0</v>
      </c>
      <c r="AH25" s="71" t="str">
        <f t="shared" si="6"/>
        <v/>
      </c>
      <c r="AI25" s="16" t="str">
        <f t="shared" ref="AI25:AI30" si="136">IFERROR(IF((IFERROR(IF(AG25&gt;1,(AF25-AH25)/AF25,""),(($G25*0.9)-AH25)/($G25*0.9)))&gt;1%,IFERROR(IF(AG25&gt;1,(AF25-AH25)/AF25,""),(($G25*0.9)-AH25)/($G25*0.9)),""),"")</f>
        <v/>
      </c>
      <c r="AJ25" s="72">
        <v>0</v>
      </c>
      <c r="AK25" s="73" t="str">
        <f t="shared" si="58"/>
        <v/>
      </c>
      <c r="AL25" s="73">
        <v>0</v>
      </c>
      <c r="AM25" s="74" t="str">
        <f t="shared" si="8"/>
        <v/>
      </c>
      <c r="AN25" s="18" t="str">
        <f t="shared" ref="AN25:AN30" si="137">IFERROR(IF((IFERROR(IF(AL25&gt;1,(AK25-AM25)/AK25,""),(($G25*0.9)-AM25)/($G25*0.9)))&gt;1%,IFERROR(IF(AL25&gt;1,(AK25-AM25)/AK25,""),(($G25*0.9)-AM25)/($G25*0.9)),""),"")</f>
        <v/>
      </c>
      <c r="AO25" s="69">
        <v>0</v>
      </c>
      <c r="AP25" s="70" t="str">
        <f t="shared" si="59"/>
        <v/>
      </c>
      <c r="AQ25" s="70">
        <v>0</v>
      </c>
      <c r="AR25" s="71" t="str">
        <f t="shared" si="10"/>
        <v/>
      </c>
      <c r="AS25" s="16" t="str">
        <f t="shared" ref="AS25:AS30" si="138">IFERROR(IF((IFERROR(IF(AQ25&gt;1,(AP25-AR25)/AP25,""),(($G25*0.9)-AR25)/($G25*0.9)))&gt;1%,IFERROR(IF(AQ25&gt;1,(AP25-AR25)/AP25,""),(($G25*0.9)-AR25)/($G25*0.9)),""),"")</f>
        <v/>
      </c>
      <c r="AT25" s="72">
        <v>0</v>
      </c>
      <c r="AU25" s="73" t="str">
        <f t="shared" si="60"/>
        <v/>
      </c>
      <c r="AV25" s="73">
        <v>0</v>
      </c>
      <c r="AW25" s="74" t="str">
        <f t="shared" si="12"/>
        <v/>
      </c>
      <c r="AX25" s="18" t="str">
        <f t="shared" si="13"/>
        <v/>
      </c>
      <c r="AY25" s="69">
        <v>0</v>
      </c>
      <c r="AZ25" s="70" t="str">
        <f t="shared" si="61"/>
        <v/>
      </c>
      <c r="BA25" s="70">
        <v>0</v>
      </c>
      <c r="BB25" s="71" t="str">
        <f t="shared" si="14"/>
        <v/>
      </c>
      <c r="BC25" s="16" t="str">
        <f t="shared" ref="BC25:BC30" si="139">IFERROR(IF((IFERROR(IF(BA25&gt;1,(AZ25-BB25)/AZ25,""),(($G25*0.9)-BB25)/($G25*0.9)))&gt;1%,IFERROR(IF(BA25&gt;1,(AZ25-BB25)/AZ25,""),(($G25*0.9)-BB25)/($G25*0.9)),""),"")</f>
        <v/>
      </c>
      <c r="BD25" s="72">
        <v>0</v>
      </c>
      <c r="BE25" s="73" t="str">
        <f t="shared" si="62"/>
        <v/>
      </c>
      <c r="BF25" s="73">
        <v>0</v>
      </c>
      <c r="BG25" s="74" t="str">
        <f t="shared" si="16"/>
        <v/>
      </c>
      <c r="BH25" s="18" t="str">
        <f t="shared" ref="BH25:BH30" si="140">IFERROR(IF((IFERROR(IF(BF25&gt;1,(BE25-BG25)/BE25,""),(($G25*0.9)-BG25)/($G25*0.9)))&gt;1%,IFERROR(IF(BF25&gt;1,(BE25-BG25)/BE25,""),(($G25*0.9)-BG25)/($G25*0.9)),""),"")</f>
        <v/>
      </c>
      <c r="BI25" s="69">
        <v>0</v>
      </c>
      <c r="BJ25" s="70" t="str">
        <f t="shared" si="63"/>
        <v/>
      </c>
      <c r="BK25" s="70">
        <v>0</v>
      </c>
      <c r="BL25" s="71" t="str">
        <f t="shared" si="18"/>
        <v/>
      </c>
      <c r="BM25" s="16" t="str">
        <f t="shared" ref="BM25:BM30" si="141">IFERROR(IF((IFERROR(IF(BK25&gt;1,(BJ25-BL25)/BJ25,""),(($G25*0.9)-BL25)/($G25*0.9)))&gt;1%,IFERROR(IF(BK25&gt;1,(BJ25-BL25)/BJ25,""),(($G25*0.9)-BL25)/($G25*0.9)),""),"")</f>
        <v/>
      </c>
      <c r="BN25" s="72">
        <v>0</v>
      </c>
      <c r="BO25" s="73" t="str">
        <f t="shared" si="64"/>
        <v/>
      </c>
      <c r="BP25" s="73">
        <v>0</v>
      </c>
      <c r="BQ25" s="74" t="str">
        <f t="shared" si="20"/>
        <v/>
      </c>
      <c r="BR25" s="18" t="str">
        <f t="shared" ref="BR25:BR30" si="142">IFERROR(IF((IFERROR(IF(BP25&gt;1,(BO25-BQ25)/BO25,""),(($G25*0.9)-BQ25)/($G25*0.9)))&gt;1%,IFERROR(IF(BP25&gt;1,(BO25-BQ25)/BO25,""),(($G25*0.9)-BQ25)/($G25*0.9)),""),"")</f>
        <v/>
      </c>
      <c r="BS25" s="69">
        <v>0</v>
      </c>
      <c r="BT25" s="70" t="str">
        <f t="shared" si="65"/>
        <v/>
      </c>
      <c r="BU25" s="70">
        <v>0</v>
      </c>
      <c r="BV25" s="71" t="str">
        <f t="shared" si="22"/>
        <v/>
      </c>
      <c r="BW25" s="16" t="str">
        <f t="shared" ref="BW25:BW30" si="143">IFERROR(IF((IFERROR(IF(BU25&gt;1,(BT25-BV25)/BT25,""),(($G25*0.9)-BV25)/($G25*0.9)))&gt;1%,IFERROR(IF(BU25&gt;1,(BT25-BV25)/BT25,""),(($G25*0.9)-BV25)/($G25*0.9)),""),"")</f>
        <v/>
      </c>
    </row>
    <row r="26" spans="1:75" s="5" customFormat="1" ht="12.75" customHeight="1">
      <c r="A26" s="42" t="s">
        <v>362</v>
      </c>
      <c r="B26" s="39" t="s">
        <v>156</v>
      </c>
      <c r="C26" s="4" t="s">
        <v>392</v>
      </c>
      <c r="D26" s="49">
        <v>3.57</v>
      </c>
      <c r="E26" s="40" t="s">
        <v>413</v>
      </c>
      <c r="F26" s="82">
        <v>3959</v>
      </c>
      <c r="G26" s="82">
        <v>3599</v>
      </c>
      <c r="H26" s="163">
        <v>2745</v>
      </c>
      <c r="I26" s="163">
        <v>89</v>
      </c>
      <c r="J26" s="95">
        <f t="shared" si="37"/>
        <v>2656</v>
      </c>
      <c r="K26" s="69">
        <v>3110</v>
      </c>
      <c r="L26" s="70">
        <f>IFERROR(IF(K26&gt;1,K26*0.9,""),"")</f>
        <v>2799</v>
      </c>
      <c r="M26" s="70">
        <v>356</v>
      </c>
      <c r="N26" s="71">
        <f t="shared" si="0"/>
        <v>2300</v>
      </c>
      <c r="O26" s="16">
        <f>IFERROR(IF((IFERROR(IF(M26&gt;1,(L26-N26)/L26,""),(($G26*0.9)-N26)/($G26*0.9)))&gt;1%,IFERROR(IF(M26&gt;1,(L26-N26)/L26,""),(($G26*0.9)-N26)/($G26*0.9)),""),"")</f>
        <v>0.17827795641300465</v>
      </c>
      <c r="P26" s="72">
        <v>0</v>
      </c>
      <c r="Q26" s="73" t="str">
        <f>IFERROR(IF(P26&gt;1,P26*0.9,""),"")</f>
        <v/>
      </c>
      <c r="R26" s="73">
        <v>0</v>
      </c>
      <c r="S26" s="74" t="str">
        <f t="shared" si="1"/>
        <v/>
      </c>
      <c r="T26" s="18" t="str">
        <f>IFERROR(IF((IFERROR(IF(R26&gt;1,(Q26-S26)/Q26,""),(($G26*0.9)-S26)/($G26*0.9)))&gt;1%,IFERROR(IF(R26&gt;1,(Q26-S26)/Q26,""),(($G26*0.9)-S26)/($G26*0.9)),""),"")</f>
        <v/>
      </c>
      <c r="U26" s="69">
        <v>0</v>
      </c>
      <c r="V26" s="70" t="str">
        <f>IFERROR(IF(U26&gt;1,U26*0.9,""),"")</f>
        <v/>
      </c>
      <c r="W26" s="70">
        <v>0</v>
      </c>
      <c r="X26" s="71" t="str">
        <f t="shared" si="2"/>
        <v/>
      </c>
      <c r="Y26" s="16" t="str">
        <f>IFERROR(IF((IFERROR(IF(W26&gt;1,(V26-X26)/V26,""),(($G26*0.9)-X26)/($G26*0.9)))&gt;1%,IFERROR(IF(W26&gt;1,(V26-X26)/V26,""),(($G26*0.9)-X26)/($G26*0.9)),""),"")</f>
        <v/>
      </c>
      <c r="Z26" s="72">
        <v>2999</v>
      </c>
      <c r="AA26" s="73">
        <f>IFERROR(IF(Z26&gt;1,Z26*0.9,""),"")</f>
        <v>2699.1</v>
      </c>
      <c r="AB26" s="73">
        <v>438</v>
      </c>
      <c r="AC26" s="74">
        <f t="shared" si="4"/>
        <v>2218</v>
      </c>
      <c r="AD26" s="18">
        <f>IFERROR(IF((IFERROR(IF(AB26&gt;1,(AA26-AC26)/AA26,""),(($G26*0.9)-AC26)/($G26*0.9)))&gt;1%,IFERROR(IF(AB26&gt;1,(AA26-AC26)/AA26,""),(($G26*0.9)-AC26)/($G26*0.9)),""),"")</f>
        <v>0.17824460005186912</v>
      </c>
      <c r="AE26" s="69">
        <v>0</v>
      </c>
      <c r="AF26" s="70" t="str">
        <f>IFERROR(IF(AE26&gt;1,AE26*0.9,""),"")</f>
        <v/>
      </c>
      <c r="AG26" s="70">
        <v>0</v>
      </c>
      <c r="AH26" s="71" t="str">
        <f t="shared" si="6"/>
        <v/>
      </c>
      <c r="AI26" s="16" t="str">
        <f>IFERROR(IF((IFERROR(IF(AG26&gt;1,(AF26-AH26)/AF26,""),(($G26*0.9)-AH26)/($G26*0.9)))&gt;1%,IFERROR(IF(AG26&gt;1,(AF26-AH26)/AF26,""),(($G26*0.9)-AH26)/($G26*0.9)),""),"")</f>
        <v/>
      </c>
      <c r="AJ26" s="72">
        <v>0</v>
      </c>
      <c r="AK26" s="73" t="str">
        <f>IFERROR(IF(AJ26&gt;1,AJ26*0.9,""),"")</f>
        <v/>
      </c>
      <c r="AL26" s="73">
        <v>0</v>
      </c>
      <c r="AM26" s="74" t="str">
        <f t="shared" si="8"/>
        <v/>
      </c>
      <c r="AN26" s="18" t="str">
        <f>IFERROR(IF((IFERROR(IF(AL26&gt;1,(AK26-AM26)/AK26,""),(($G26*0.9)-AM26)/($G26*0.9)))&gt;1%,IFERROR(IF(AL26&gt;1,(AK26-AM26)/AK26,""),(($G26*0.9)-AM26)/($G26*0.9)),""),"")</f>
        <v/>
      </c>
      <c r="AO26" s="69">
        <v>2999</v>
      </c>
      <c r="AP26" s="70">
        <f>IFERROR(IF(AO26&gt;1,AO26*0.9,""),"")</f>
        <v>2699.1</v>
      </c>
      <c r="AQ26" s="70">
        <v>438</v>
      </c>
      <c r="AR26" s="71">
        <f t="shared" si="10"/>
        <v>2218</v>
      </c>
      <c r="AS26" s="16">
        <f>IFERROR(IF((IFERROR(IF(AQ26&gt;1,(AP26-AR26)/AP26,""),(($G26*0.9)-AR26)/($G26*0.9)))&gt;1%,IFERROR(IF(AQ26&gt;1,(AP26-AR26)/AP26,""),(($G26*0.9)-AR26)/($G26*0.9)),""),"")</f>
        <v>0.17824460005186912</v>
      </c>
      <c r="AT26" s="72">
        <v>0</v>
      </c>
      <c r="AU26" s="73" t="str">
        <f>IFERROR(IF(AT26&gt;1,AT26*0.9,""),"")</f>
        <v/>
      </c>
      <c r="AV26" s="73">
        <v>0</v>
      </c>
      <c r="AW26" s="74" t="str">
        <f t="shared" si="12"/>
        <v/>
      </c>
      <c r="AX26" s="18" t="str">
        <f t="shared" si="13"/>
        <v/>
      </c>
      <c r="AY26" s="69">
        <v>0</v>
      </c>
      <c r="AZ26" s="70" t="str">
        <f>IFERROR(IF(AY26&gt;1,AY26*0.9,""),"")</f>
        <v/>
      </c>
      <c r="BA26" s="70">
        <v>0</v>
      </c>
      <c r="BB26" s="71" t="str">
        <f t="shared" si="14"/>
        <v/>
      </c>
      <c r="BC26" s="16" t="str">
        <f>IFERROR(IF((IFERROR(IF(BA26&gt;1,(AZ26-BB26)/AZ26,""),(($G26*0.9)-BB26)/($G26*0.9)))&gt;1%,IFERROR(IF(BA26&gt;1,(AZ26-BB26)/AZ26,""),(($G26*0.9)-BB26)/($G26*0.9)),""),"")</f>
        <v/>
      </c>
      <c r="BD26" s="72" t="s">
        <v>148</v>
      </c>
      <c r="BE26" s="73" t="str">
        <f>IFERROR(IF(BD26&gt;1,BD26*0.9,""),"")</f>
        <v/>
      </c>
      <c r="BF26" s="73">
        <v>0</v>
      </c>
      <c r="BG26" s="74" t="str">
        <f t="shared" si="16"/>
        <v/>
      </c>
      <c r="BH26" s="18" t="str">
        <f>IFERROR(IF((IFERROR(IF(BF26&gt;1,(BE26-BG26)/BE26,""),(($G26*0.9)-BG26)/($G26*0.9)))&gt;1%,IFERROR(IF(BF26&gt;1,(BE26-BG26)/BE26,""),(($G26*0.9)-BG26)/($G26*0.9)),""),"")</f>
        <v/>
      </c>
      <c r="BI26" s="69">
        <v>0</v>
      </c>
      <c r="BJ26" s="70" t="str">
        <f>IFERROR(IF(BI26&gt;1,BI26*0.9,""),"")</f>
        <v/>
      </c>
      <c r="BK26" s="70">
        <v>0</v>
      </c>
      <c r="BL26" s="71" t="str">
        <f t="shared" si="18"/>
        <v/>
      </c>
      <c r="BM26" s="16" t="str">
        <f>IFERROR(IF((IFERROR(IF(BK26&gt;1,(BJ26-BL26)/BJ26,""),(($G26*0.9)-BL26)/($G26*0.9)))&gt;1%,IFERROR(IF(BK26&gt;1,(BJ26-BL26)/BJ26,""),(($G26*0.9)-BL26)/($G26*0.9)),""),"")</f>
        <v/>
      </c>
      <c r="BN26" s="72">
        <v>0</v>
      </c>
      <c r="BO26" s="73" t="str">
        <f>IFERROR(IF(BN26&gt;1,BN26*0.9,""),"")</f>
        <v/>
      </c>
      <c r="BP26" s="73">
        <v>0</v>
      </c>
      <c r="BQ26" s="74" t="str">
        <f t="shared" si="20"/>
        <v/>
      </c>
      <c r="BR26" s="18" t="str">
        <f>IFERROR(IF((IFERROR(IF(BP26&gt;1,(BO26-BQ26)/BO26,""),(($G26*0.9)-BQ26)/($G26*0.9)))&gt;1%,IFERROR(IF(BP26&gt;1,(BO26-BQ26)/BO26,""),(($G26*0.9)-BQ26)/($G26*0.9)),""),"")</f>
        <v/>
      </c>
      <c r="BS26" s="69">
        <v>0</v>
      </c>
      <c r="BT26" s="70" t="str">
        <f>IFERROR(IF(BS26&gt;1,BS26*0.9,""),"")</f>
        <v/>
      </c>
      <c r="BU26" s="70">
        <v>0</v>
      </c>
      <c r="BV26" s="71" t="str">
        <f t="shared" si="22"/>
        <v/>
      </c>
      <c r="BW26" s="16" t="str">
        <f>IFERROR(IF((IFERROR(IF(BU26&gt;1,(BT26-BV26)/BT26,""),(($G26*0.9)-BV26)/($G26*0.9)))&gt;1%,IFERROR(IF(BU26&gt;1,(BT26-BV26)/BT26,""),(($G26*0.9)-BV26)/($G26*0.9)),""),"")</f>
        <v/>
      </c>
    </row>
    <row r="27" spans="1:75" s="5" customFormat="1" ht="12.75" customHeight="1">
      <c r="A27" s="42" t="s">
        <v>461</v>
      </c>
      <c r="B27" s="39" t="s">
        <v>156</v>
      </c>
      <c r="C27" s="4" t="s">
        <v>506</v>
      </c>
      <c r="D27" s="49">
        <v>3.57</v>
      </c>
      <c r="E27" s="40" t="s">
        <v>490</v>
      </c>
      <c r="F27" s="82">
        <v>3959</v>
      </c>
      <c r="G27" s="82">
        <v>3599</v>
      </c>
      <c r="H27" s="163">
        <v>2745</v>
      </c>
      <c r="I27" s="163">
        <v>75</v>
      </c>
      <c r="J27" s="95">
        <f t="shared" ref="J27:J29" si="144">IFERROR(H27-I27,H27)</f>
        <v>2670</v>
      </c>
      <c r="K27" s="69">
        <v>0</v>
      </c>
      <c r="L27" s="70" t="str">
        <f t="shared" ref="L27:L29" si="145">IFERROR(IF(K27&gt;1,K27*0.9,""),"")</f>
        <v/>
      </c>
      <c r="M27" s="70">
        <v>0</v>
      </c>
      <c r="N27" s="71" t="str">
        <f t="shared" si="0"/>
        <v/>
      </c>
      <c r="O27" s="16" t="str">
        <f t="shared" ref="O27:O29" si="146"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 t="shared" ref="Q27:Q29" si="147">IFERROR(IF(P27&gt;1,P27*0.9,""),"")</f>
        <v/>
      </c>
      <c r="R27" s="73">
        <v>0</v>
      </c>
      <c r="S27" s="74" t="str">
        <f t="shared" si="1"/>
        <v/>
      </c>
      <c r="T27" s="18" t="str">
        <f t="shared" ref="T27:T29" si="148"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 t="shared" ref="V27:V29" si="149">IFERROR(IF(U27&gt;1,U27*0.9,""),"")</f>
        <v/>
      </c>
      <c r="W27" s="70">
        <v>0</v>
      </c>
      <c r="X27" s="71" t="str">
        <f t="shared" si="2"/>
        <v/>
      </c>
      <c r="Y27" s="16" t="str">
        <f t="shared" ref="Y27:Y29" si="150"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 t="shared" ref="AA27:AA29" si="151">IFERROR(IF(Z27&gt;1,Z27*0.9,""),"")</f>
        <v/>
      </c>
      <c r="AB27" s="73">
        <v>0</v>
      </c>
      <c r="AC27" s="74" t="str">
        <f t="shared" si="4"/>
        <v/>
      </c>
      <c r="AD27" s="18" t="str">
        <f t="shared" ref="AD27:AD29" si="152"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 t="shared" ref="AF27:AF29" si="153">IFERROR(IF(AE27&gt;1,AE27*0.9,""),"")</f>
        <v/>
      </c>
      <c r="AG27" s="70">
        <v>0</v>
      </c>
      <c r="AH27" s="71" t="str">
        <f t="shared" si="6"/>
        <v/>
      </c>
      <c r="AI27" s="16" t="str">
        <f t="shared" ref="AI27:AI29" si="154"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 t="shared" ref="AK27:AK29" si="155">IFERROR(IF(AJ27&gt;1,AJ27*0.9,""),"")</f>
        <v/>
      </c>
      <c r="AL27" s="73">
        <v>0</v>
      </c>
      <c r="AM27" s="74" t="str">
        <f t="shared" si="8"/>
        <v/>
      </c>
      <c r="AN27" s="18" t="str">
        <f t="shared" ref="AN27:AN29" si="156"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 t="shared" ref="AP27:AP29" si="157">IFERROR(IF(AO27&gt;1,AO27*0.9,""),"")</f>
        <v/>
      </c>
      <c r="AQ27" s="70">
        <v>0</v>
      </c>
      <c r="AR27" s="71" t="str">
        <f t="shared" si="10"/>
        <v/>
      </c>
      <c r="AS27" s="16" t="str">
        <f t="shared" ref="AS27:AS29" si="158"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 t="shared" ref="AU27:AU29" si="159">IFERROR(IF(AT27&gt;1,AT27*0.9,""),"")</f>
        <v/>
      </c>
      <c r="AV27" s="73">
        <v>0</v>
      </c>
      <c r="AW27" s="74" t="str">
        <f t="shared" si="12"/>
        <v/>
      </c>
      <c r="AX27" s="18" t="str">
        <f t="shared" ref="AX27:AX29" si="160"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 t="shared" ref="AZ27:AZ29" si="161">IFERROR(IF(AY27&gt;1,AY27*0.9,""),"")</f>
        <v/>
      </c>
      <c r="BA27" s="70">
        <v>0</v>
      </c>
      <c r="BB27" s="71" t="str">
        <f t="shared" si="14"/>
        <v/>
      </c>
      <c r="BC27" s="16" t="str">
        <f t="shared" ref="BC27:BC29" si="162">IFERROR(IF((IFERROR(IF(BA27&gt;1,(AZ27-BB27)/AZ27,""),(($G27*0.9)-BB27)/($G27*0.9)))&gt;1%,IFERROR(IF(BA27&gt;1,(AZ27-BB27)/AZ27,""),(($G27*0.9)-BB27)/($G27*0.9)),""),"")</f>
        <v/>
      </c>
      <c r="BD27" s="72">
        <v>2999</v>
      </c>
      <c r="BE27" s="73">
        <f t="shared" ref="BE27:BE29" si="163">IFERROR(IF(BD27&gt;1,BD27*0.9,""),"")</f>
        <v>2699.1</v>
      </c>
      <c r="BF27" s="73">
        <v>440</v>
      </c>
      <c r="BG27" s="74">
        <f t="shared" si="16"/>
        <v>2230</v>
      </c>
      <c r="BH27" s="18">
        <f t="shared" ref="BH27:BH29" si="164">IFERROR(IF((IFERROR(IF(BF27&gt;1,(BE27-BG27)/BE27,""),(($G27*0.9)-BG27)/($G27*0.9)))&gt;1%,IFERROR(IF(BF27&gt;1,(BE27-BG27)/BE27,""),(($G27*0.9)-BG27)/($G27*0.9)),""),"")</f>
        <v>0.17379867363195137</v>
      </c>
      <c r="BI27" s="69">
        <v>0</v>
      </c>
      <c r="BJ27" s="70" t="str">
        <f t="shared" ref="BJ27:BJ29" si="165">IFERROR(IF(BI27&gt;1,BI27*0.9,""),"")</f>
        <v/>
      </c>
      <c r="BK27" s="70">
        <v>0</v>
      </c>
      <c r="BL27" s="71" t="str">
        <f t="shared" si="18"/>
        <v/>
      </c>
      <c r="BM27" s="16" t="str">
        <f t="shared" ref="BM27:BM29" si="166">IFERROR(IF((IFERROR(IF(BK27&gt;1,(BJ27-BL27)/BJ27,""),(($G27*0.9)-BL27)/($G27*0.9)))&gt;1%,IFERROR(IF(BK27&gt;1,(BJ27-BL27)/BJ27,""),(($G27*0.9)-BL27)/($G27*0.9)),""),"")</f>
        <v/>
      </c>
      <c r="BN27" s="72">
        <v>0</v>
      </c>
      <c r="BO27" s="73" t="str">
        <f t="shared" ref="BO27:BO29" si="167">IFERROR(IF(BN27&gt;1,BN27*0.9,""),"")</f>
        <v/>
      </c>
      <c r="BP27" s="73">
        <v>0</v>
      </c>
      <c r="BQ27" s="74" t="str">
        <f t="shared" si="20"/>
        <v/>
      </c>
      <c r="BR27" s="18" t="str">
        <f t="shared" ref="BR27:BR29" si="168">IFERROR(IF((IFERROR(IF(BP27&gt;1,(BO27-BQ27)/BO27,""),(($G27*0.9)-BQ27)/($G27*0.9)))&gt;1%,IFERROR(IF(BP27&gt;1,(BO27-BQ27)/BO27,""),(($G27*0.9)-BQ27)/($G27*0.9)),""),"")</f>
        <v/>
      </c>
      <c r="BS27" s="69">
        <v>2999</v>
      </c>
      <c r="BT27" s="70">
        <f t="shared" ref="BT27:BT29" si="169">IFERROR(IF(BS27&gt;1,BS27*0.9,""),"")</f>
        <v>2699.1</v>
      </c>
      <c r="BU27" s="70">
        <v>440</v>
      </c>
      <c r="BV27" s="71">
        <f t="shared" si="22"/>
        <v>2230</v>
      </c>
      <c r="BW27" s="16">
        <f t="shared" ref="BW27:BW29" si="170">IFERROR(IF((IFERROR(IF(BU27&gt;1,(BT27-BV27)/BT27,""),(($G27*0.9)-BV27)/($G27*0.9)))&gt;1%,IFERROR(IF(BU27&gt;1,(BT27-BV27)/BT27,""),(($G27*0.9)-BV27)/($G27*0.9)),""),"")</f>
        <v>0.17379867363195137</v>
      </c>
    </row>
    <row r="28" spans="1:75" s="5" customFormat="1" ht="12.75" customHeight="1">
      <c r="A28" s="42" t="s">
        <v>361</v>
      </c>
      <c r="B28" s="39" t="s">
        <v>156</v>
      </c>
      <c r="C28" s="4" t="s">
        <v>392</v>
      </c>
      <c r="D28" s="49">
        <v>3.57</v>
      </c>
      <c r="E28" s="40" t="s">
        <v>413</v>
      </c>
      <c r="F28" s="82">
        <v>3739</v>
      </c>
      <c r="G28" s="82">
        <v>3399</v>
      </c>
      <c r="H28" s="163">
        <v>2592</v>
      </c>
      <c r="I28" s="163">
        <v>84</v>
      </c>
      <c r="J28" s="95">
        <f t="shared" si="144"/>
        <v>2508</v>
      </c>
      <c r="K28" s="69">
        <v>2999</v>
      </c>
      <c r="L28" s="70">
        <f t="shared" si="145"/>
        <v>2699.1</v>
      </c>
      <c r="M28" s="70">
        <v>290</v>
      </c>
      <c r="N28" s="71">
        <f t="shared" si="0"/>
        <v>2218</v>
      </c>
      <c r="O28" s="16">
        <f t="shared" si="146"/>
        <v>0.17824460005186912</v>
      </c>
      <c r="P28" s="72">
        <v>0</v>
      </c>
      <c r="Q28" s="73" t="str">
        <f t="shared" si="147"/>
        <v/>
      </c>
      <c r="R28" s="73">
        <v>0</v>
      </c>
      <c r="S28" s="74" t="str">
        <f t="shared" si="1"/>
        <v/>
      </c>
      <c r="T28" s="18" t="str">
        <f t="shared" si="148"/>
        <v/>
      </c>
      <c r="U28" s="69">
        <v>0</v>
      </c>
      <c r="V28" s="70" t="str">
        <f t="shared" si="149"/>
        <v/>
      </c>
      <c r="W28" s="70">
        <v>0</v>
      </c>
      <c r="X28" s="71" t="str">
        <f t="shared" si="2"/>
        <v/>
      </c>
      <c r="Y28" s="16" t="str">
        <f t="shared" si="150"/>
        <v/>
      </c>
      <c r="Z28" s="72">
        <v>2888</v>
      </c>
      <c r="AA28" s="73">
        <f t="shared" si="151"/>
        <v>2599.2000000000003</v>
      </c>
      <c r="AB28" s="73">
        <v>373</v>
      </c>
      <c r="AC28" s="74">
        <f t="shared" si="4"/>
        <v>2135</v>
      </c>
      <c r="AD28" s="18">
        <f t="shared" si="152"/>
        <v>0.17859341335795639</v>
      </c>
      <c r="AE28" s="69">
        <v>0</v>
      </c>
      <c r="AF28" s="70" t="str">
        <f t="shared" si="153"/>
        <v/>
      </c>
      <c r="AG28" s="70">
        <v>0</v>
      </c>
      <c r="AH28" s="71" t="str">
        <f t="shared" si="6"/>
        <v/>
      </c>
      <c r="AI28" s="16" t="str">
        <f t="shared" si="154"/>
        <v/>
      </c>
      <c r="AJ28" s="72">
        <v>0</v>
      </c>
      <c r="AK28" s="73" t="str">
        <f t="shared" si="155"/>
        <v/>
      </c>
      <c r="AL28" s="73">
        <v>0</v>
      </c>
      <c r="AM28" s="74" t="str">
        <f t="shared" si="8"/>
        <v/>
      </c>
      <c r="AN28" s="18" t="str">
        <f t="shared" si="156"/>
        <v/>
      </c>
      <c r="AO28" s="69">
        <v>2999</v>
      </c>
      <c r="AP28" s="70">
        <f t="shared" si="157"/>
        <v>2699.1</v>
      </c>
      <c r="AQ28" s="70">
        <v>290</v>
      </c>
      <c r="AR28" s="71">
        <f t="shared" si="10"/>
        <v>2218</v>
      </c>
      <c r="AS28" s="16">
        <f t="shared" si="158"/>
        <v>0.17824460005186912</v>
      </c>
      <c r="AT28" s="72">
        <v>0</v>
      </c>
      <c r="AU28" s="73" t="str">
        <f t="shared" si="159"/>
        <v/>
      </c>
      <c r="AV28" s="73">
        <v>0</v>
      </c>
      <c r="AW28" s="74" t="str">
        <f t="shared" si="12"/>
        <v/>
      </c>
      <c r="AX28" s="18" t="str">
        <f t="shared" si="160"/>
        <v/>
      </c>
      <c r="AY28" s="69">
        <v>0</v>
      </c>
      <c r="AZ28" s="70" t="str">
        <f t="shared" si="161"/>
        <v/>
      </c>
      <c r="BA28" s="70">
        <v>0</v>
      </c>
      <c r="BB28" s="71" t="str">
        <f t="shared" si="14"/>
        <v/>
      </c>
      <c r="BC28" s="16" t="str">
        <f t="shared" si="162"/>
        <v/>
      </c>
      <c r="BD28" s="72" t="s">
        <v>148</v>
      </c>
      <c r="BE28" s="73" t="str">
        <f t="shared" si="163"/>
        <v/>
      </c>
      <c r="BF28" s="73">
        <v>0</v>
      </c>
      <c r="BG28" s="74" t="str">
        <f t="shared" si="16"/>
        <v/>
      </c>
      <c r="BH28" s="18" t="str">
        <f t="shared" si="164"/>
        <v/>
      </c>
      <c r="BI28" s="69">
        <v>0</v>
      </c>
      <c r="BJ28" s="70" t="str">
        <f t="shared" si="165"/>
        <v/>
      </c>
      <c r="BK28" s="70">
        <v>0</v>
      </c>
      <c r="BL28" s="71" t="str">
        <f t="shared" si="18"/>
        <v/>
      </c>
      <c r="BM28" s="16" t="str">
        <f t="shared" si="166"/>
        <v/>
      </c>
      <c r="BN28" s="72">
        <v>0</v>
      </c>
      <c r="BO28" s="73" t="str">
        <f t="shared" si="167"/>
        <v/>
      </c>
      <c r="BP28" s="73">
        <v>0</v>
      </c>
      <c r="BQ28" s="74" t="str">
        <f t="shared" si="20"/>
        <v/>
      </c>
      <c r="BR28" s="18" t="str">
        <f t="shared" si="168"/>
        <v/>
      </c>
      <c r="BS28" s="69">
        <v>0</v>
      </c>
      <c r="BT28" s="70" t="str">
        <f t="shared" si="169"/>
        <v/>
      </c>
      <c r="BU28" s="70">
        <v>0</v>
      </c>
      <c r="BV28" s="71" t="str">
        <f t="shared" si="22"/>
        <v/>
      </c>
      <c r="BW28" s="16" t="str">
        <f t="shared" si="170"/>
        <v/>
      </c>
    </row>
    <row r="29" spans="1:75" s="5" customFormat="1" ht="12.75" customHeight="1">
      <c r="A29" s="42" t="s">
        <v>460</v>
      </c>
      <c r="B29" s="39" t="s">
        <v>156</v>
      </c>
      <c r="C29" s="4" t="s">
        <v>506</v>
      </c>
      <c r="D29" s="49">
        <v>3.57</v>
      </c>
      <c r="E29" s="40" t="s">
        <v>490</v>
      </c>
      <c r="F29" s="82">
        <v>3849</v>
      </c>
      <c r="G29" s="82">
        <v>3499</v>
      </c>
      <c r="H29" s="163">
        <v>2668</v>
      </c>
      <c r="I29" s="163">
        <v>75</v>
      </c>
      <c r="J29" s="95">
        <f t="shared" si="144"/>
        <v>2593</v>
      </c>
      <c r="K29" s="69">
        <v>0</v>
      </c>
      <c r="L29" s="70" t="str">
        <f t="shared" si="145"/>
        <v/>
      </c>
      <c r="M29" s="70">
        <v>0</v>
      </c>
      <c r="N29" s="71" t="str">
        <f t="shared" si="0"/>
        <v/>
      </c>
      <c r="O29" s="16" t="str">
        <f t="shared" si="146"/>
        <v/>
      </c>
      <c r="P29" s="72">
        <v>0</v>
      </c>
      <c r="Q29" s="73" t="str">
        <f t="shared" si="147"/>
        <v/>
      </c>
      <c r="R29" s="73">
        <v>0</v>
      </c>
      <c r="S29" s="74" t="str">
        <f t="shared" si="1"/>
        <v/>
      </c>
      <c r="T29" s="18" t="str">
        <f t="shared" si="148"/>
        <v/>
      </c>
      <c r="U29" s="69">
        <v>0</v>
      </c>
      <c r="V29" s="70" t="str">
        <f t="shared" si="149"/>
        <v/>
      </c>
      <c r="W29" s="70">
        <v>0</v>
      </c>
      <c r="X29" s="71" t="str">
        <f t="shared" si="2"/>
        <v/>
      </c>
      <c r="Y29" s="16" t="str">
        <f t="shared" si="150"/>
        <v/>
      </c>
      <c r="Z29" s="72">
        <v>0</v>
      </c>
      <c r="AA29" s="73" t="str">
        <f t="shared" si="151"/>
        <v/>
      </c>
      <c r="AB29" s="73">
        <v>0</v>
      </c>
      <c r="AC29" s="74" t="str">
        <f t="shared" si="4"/>
        <v/>
      </c>
      <c r="AD29" s="18" t="str">
        <f t="shared" si="152"/>
        <v/>
      </c>
      <c r="AE29" s="69">
        <v>0</v>
      </c>
      <c r="AF29" s="70" t="str">
        <f t="shared" si="153"/>
        <v/>
      </c>
      <c r="AG29" s="70">
        <v>0</v>
      </c>
      <c r="AH29" s="71" t="str">
        <f t="shared" si="6"/>
        <v/>
      </c>
      <c r="AI29" s="16" t="str">
        <f t="shared" si="154"/>
        <v/>
      </c>
      <c r="AJ29" s="72">
        <v>0</v>
      </c>
      <c r="AK29" s="73" t="str">
        <f t="shared" si="155"/>
        <v/>
      </c>
      <c r="AL29" s="73">
        <v>0</v>
      </c>
      <c r="AM29" s="74" t="str">
        <f t="shared" si="8"/>
        <v/>
      </c>
      <c r="AN29" s="18" t="str">
        <f t="shared" si="156"/>
        <v/>
      </c>
      <c r="AO29" s="69">
        <v>0</v>
      </c>
      <c r="AP29" s="70" t="str">
        <f t="shared" si="157"/>
        <v/>
      </c>
      <c r="AQ29" s="70">
        <v>0</v>
      </c>
      <c r="AR29" s="71" t="str">
        <f t="shared" si="10"/>
        <v/>
      </c>
      <c r="AS29" s="16" t="str">
        <f t="shared" si="158"/>
        <v/>
      </c>
      <c r="AT29" s="72">
        <v>0</v>
      </c>
      <c r="AU29" s="73" t="str">
        <f t="shared" si="159"/>
        <v/>
      </c>
      <c r="AV29" s="73">
        <v>0</v>
      </c>
      <c r="AW29" s="74" t="str">
        <f t="shared" si="12"/>
        <v/>
      </c>
      <c r="AX29" s="18" t="str">
        <f t="shared" si="160"/>
        <v/>
      </c>
      <c r="AY29" s="69">
        <v>0</v>
      </c>
      <c r="AZ29" s="70" t="str">
        <f t="shared" si="161"/>
        <v/>
      </c>
      <c r="BA29" s="70">
        <v>0</v>
      </c>
      <c r="BB29" s="71" t="str">
        <f t="shared" si="14"/>
        <v/>
      </c>
      <c r="BC29" s="16" t="str">
        <f t="shared" si="162"/>
        <v/>
      </c>
      <c r="BD29" s="72">
        <v>2999</v>
      </c>
      <c r="BE29" s="73">
        <f t="shared" si="163"/>
        <v>2699.1</v>
      </c>
      <c r="BF29" s="73">
        <v>366</v>
      </c>
      <c r="BG29" s="74">
        <f t="shared" si="16"/>
        <v>2227</v>
      </c>
      <c r="BH29" s="18">
        <f t="shared" si="164"/>
        <v>0.17491015523693079</v>
      </c>
      <c r="BI29" s="69">
        <v>0</v>
      </c>
      <c r="BJ29" s="70" t="str">
        <f t="shared" si="165"/>
        <v/>
      </c>
      <c r="BK29" s="70">
        <v>0</v>
      </c>
      <c r="BL29" s="71" t="str">
        <f t="shared" si="18"/>
        <v/>
      </c>
      <c r="BM29" s="16" t="str">
        <f t="shared" si="166"/>
        <v/>
      </c>
      <c r="BN29" s="72">
        <v>0</v>
      </c>
      <c r="BO29" s="73" t="str">
        <f t="shared" si="167"/>
        <v/>
      </c>
      <c r="BP29" s="73">
        <v>0</v>
      </c>
      <c r="BQ29" s="74" t="str">
        <f t="shared" si="20"/>
        <v/>
      </c>
      <c r="BR29" s="18" t="str">
        <f t="shared" si="168"/>
        <v/>
      </c>
      <c r="BS29" s="69">
        <v>2888</v>
      </c>
      <c r="BT29" s="70">
        <f t="shared" si="169"/>
        <v>2599.2000000000003</v>
      </c>
      <c r="BU29" s="70">
        <v>448</v>
      </c>
      <c r="BV29" s="71">
        <f t="shared" si="22"/>
        <v>2145</v>
      </c>
      <c r="BW29" s="16">
        <f t="shared" si="170"/>
        <v>0.17474607571560488</v>
      </c>
    </row>
    <row r="30" spans="1:75" s="5" customFormat="1" ht="12.75" customHeight="1">
      <c r="A30" s="42" t="s">
        <v>16</v>
      </c>
      <c r="B30" s="39" t="s">
        <v>156</v>
      </c>
      <c r="C30" s="4" t="s">
        <v>5</v>
      </c>
      <c r="D30" s="49">
        <v>3.57</v>
      </c>
      <c r="E30" s="40" t="s">
        <v>407</v>
      </c>
      <c r="F30" s="82">
        <v>4619</v>
      </c>
      <c r="G30" s="82">
        <v>0</v>
      </c>
      <c r="H30" s="163">
        <v>3170</v>
      </c>
      <c r="I30" s="163">
        <v>14</v>
      </c>
      <c r="J30" s="95">
        <f t="shared" si="37"/>
        <v>3156</v>
      </c>
      <c r="K30" s="69">
        <v>0</v>
      </c>
      <c r="L30" s="70" t="str">
        <f t="shared" si="53"/>
        <v/>
      </c>
      <c r="M30" s="70">
        <v>0</v>
      </c>
      <c r="N30" s="71" t="str">
        <f t="shared" si="0"/>
        <v/>
      </c>
      <c r="O30" s="16" t="str">
        <f t="shared" si="132"/>
        <v/>
      </c>
      <c r="P30" s="72">
        <v>0</v>
      </c>
      <c r="Q30" s="73" t="str">
        <f t="shared" si="54"/>
        <v/>
      </c>
      <c r="R30" s="73">
        <v>0</v>
      </c>
      <c r="S30" s="74" t="str">
        <f t="shared" si="1"/>
        <v/>
      </c>
      <c r="T30" s="18" t="str">
        <f t="shared" si="133"/>
        <v/>
      </c>
      <c r="U30" s="69">
        <v>0</v>
      </c>
      <c r="V30" s="70" t="str">
        <f t="shared" si="55"/>
        <v/>
      </c>
      <c r="W30" s="70">
        <v>0</v>
      </c>
      <c r="X30" s="71" t="str">
        <f t="shared" si="2"/>
        <v/>
      </c>
      <c r="Y30" s="16" t="str">
        <f t="shared" si="134"/>
        <v/>
      </c>
      <c r="Z30" s="72">
        <v>0</v>
      </c>
      <c r="AA30" s="73" t="str">
        <f t="shared" si="56"/>
        <v/>
      </c>
      <c r="AB30" s="73">
        <v>0</v>
      </c>
      <c r="AC30" s="74" t="str">
        <f t="shared" si="4"/>
        <v/>
      </c>
      <c r="AD30" s="18" t="str">
        <f t="shared" si="135"/>
        <v/>
      </c>
      <c r="AE30" s="69">
        <v>0</v>
      </c>
      <c r="AF30" s="70" t="str">
        <f t="shared" si="57"/>
        <v/>
      </c>
      <c r="AG30" s="70">
        <v>0</v>
      </c>
      <c r="AH30" s="71" t="str">
        <f t="shared" si="6"/>
        <v/>
      </c>
      <c r="AI30" s="16" t="str">
        <f t="shared" si="136"/>
        <v/>
      </c>
      <c r="AJ30" s="72">
        <v>0</v>
      </c>
      <c r="AK30" s="73" t="str">
        <f t="shared" si="58"/>
        <v/>
      </c>
      <c r="AL30" s="73">
        <v>0</v>
      </c>
      <c r="AM30" s="74" t="str">
        <f t="shared" si="8"/>
        <v/>
      </c>
      <c r="AN30" s="18" t="str">
        <f t="shared" si="137"/>
        <v/>
      </c>
      <c r="AO30" s="69">
        <v>0</v>
      </c>
      <c r="AP30" s="70" t="str">
        <f t="shared" si="59"/>
        <v/>
      </c>
      <c r="AQ30" s="70">
        <v>0</v>
      </c>
      <c r="AR30" s="71" t="str">
        <f t="shared" si="10"/>
        <v/>
      </c>
      <c r="AS30" s="16" t="str">
        <f t="shared" si="138"/>
        <v/>
      </c>
      <c r="AT30" s="72">
        <v>0</v>
      </c>
      <c r="AU30" s="73" t="str">
        <f t="shared" si="60"/>
        <v/>
      </c>
      <c r="AV30" s="73">
        <v>0</v>
      </c>
      <c r="AW30" s="74" t="str">
        <f t="shared" si="12"/>
        <v/>
      </c>
      <c r="AX30" s="18" t="str">
        <f t="shared" si="13"/>
        <v/>
      </c>
      <c r="AY30" s="69">
        <v>0</v>
      </c>
      <c r="AZ30" s="70" t="str">
        <f t="shared" si="61"/>
        <v/>
      </c>
      <c r="BA30" s="70">
        <v>0</v>
      </c>
      <c r="BB30" s="71" t="str">
        <f t="shared" si="14"/>
        <v/>
      </c>
      <c r="BC30" s="16" t="str">
        <f t="shared" si="139"/>
        <v/>
      </c>
      <c r="BD30" s="72">
        <v>0</v>
      </c>
      <c r="BE30" s="73" t="str">
        <f t="shared" si="62"/>
        <v/>
      </c>
      <c r="BF30" s="73">
        <v>0</v>
      </c>
      <c r="BG30" s="74" t="str">
        <f t="shared" si="16"/>
        <v/>
      </c>
      <c r="BH30" s="18" t="str">
        <f t="shared" si="140"/>
        <v/>
      </c>
      <c r="BI30" s="69">
        <v>0</v>
      </c>
      <c r="BJ30" s="70" t="str">
        <f t="shared" si="63"/>
        <v/>
      </c>
      <c r="BK30" s="70">
        <v>0</v>
      </c>
      <c r="BL30" s="71" t="str">
        <f t="shared" si="18"/>
        <v/>
      </c>
      <c r="BM30" s="16" t="str">
        <f t="shared" si="141"/>
        <v/>
      </c>
      <c r="BN30" s="72">
        <v>0</v>
      </c>
      <c r="BO30" s="73" t="str">
        <f t="shared" si="64"/>
        <v/>
      </c>
      <c r="BP30" s="73">
        <v>0</v>
      </c>
      <c r="BQ30" s="74" t="str">
        <f t="shared" si="20"/>
        <v/>
      </c>
      <c r="BR30" s="18" t="str">
        <f t="shared" si="142"/>
        <v/>
      </c>
      <c r="BS30" s="69">
        <v>0</v>
      </c>
      <c r="BT30" s="70" t="str">
        <f t="shared" si="65"/>
        <v/>
      </c>
      <c r="BU30" s="70">
        <v>0</v>
      </c>
      <c r="BV30" s="71" t="str">
        <f t="shared" si="22"/>
        <v/>
      </c>
      <c r="BW30" s="16" t="str">
        <f t="shared" si="143"/>
        <v/>
      </c>
    </row>
    <row r="31" spans="1:75" s="5" customFormat="1" ht="12.75" customHeight="1">
      <c r="A31" s="42" t="s">
        <v>364</v>
      </c>
      <c r="B31" s="39" t="s">
        <v>156</v>
      </c>
      <c r="C31" s="4"/>
      <c r="D31" s="49">
        <v>3.57</v>
      </c>
      <c r="E31" s="40" t="s">
        <v>398</v>
      </c>
      <c r="F31" s="82">
        <v>4619</v>
      </c>
      <c r="G31" s="82">
        <v>4199</v>
      </c>
      <c r="H31" s="163">
        <v>3202</v>
      </c>
      <c r="I31" s="163">
        <v>79</v>
      </c>
      <c r="J31" s="95">
        <f t="shared" si="37"/>
        <v>3123</v>
      </c>
      <c r="K31" s="69">
        <v>3777</v>
      </c>
      <c r="L31" s="70">
        <f t="shared" ref="L31:L36" si="171">IFERROR(IF(K31&gt;1,K31*0.9,""),"")</f>
        <v>3399.3</v>
      </c>
      <c r="M31" s="70">
        <v>308</v>
      </c>
      <c r="N31" s="71">
        <f t="shared" si="0"/>
        <v>2815</v>
      </c>
      <c r="O31" s="16">
        <f t="shared" ref="O31:O36" si="172">IFERROR(IF((IFERROR(IF(M31&gt;1,(L31-N31)/L31,""),(($G31*0.9)-N31)/($G31*0.9)))&gt;1%,IFERROR(IF(M31&gt;1,(L31-N31)/L31,""),(($G31*0.9)-N31)/($G31*0.9)),""),"")</f>
        <v>0.17188832995028391</v>
      </c>
      <c r="P31" s="72">
        <v>0</v>
      </c>
      <c r="Q31" s="73" t="str">
        <f t="shared" ref="Q31:Q36" si="173">IFERROR(IF(P31&gt;1,P31*0.9,""),"")</f>
        <v/>
      </c>
      <c r="R31" s="73">
        <v>0</v>
      </c>
      <c r="S31" s="74" t="str">
        <f t="shared" si="1"/>
        <v/>
      </c>
      <c r="T31" s="18" t="str">
        <f t="shared" ref="T31:T36" si="174">IFERROR(IF((IFERROR(IF(R31&gt;1,(Q31-S31)/Q31,""),(($G31*0.9)-S31)/($G31*0.9)))&gt;1%,IFERROR(IF(R31&gt;1,(Q31-S31)/Q31,""),(($G31*0.9)-S31)/($G31*0.9)),""),"")</f>
        <v/>
      </c>
      <c r="U31" s="69">
        <v>0</v>
      </c>
      <c r="V31" s="70" t="str">
        <f t="shared" ref="V31:V36" si="175">IFERROR(IF(U31&gt;1,U31*0.9,""),"")</f>
        <v/>
      </c>
      <c r="W31" s="70">
        <v>0</v>
      </c>
      <c r="X31" s="71" t="str">
        <f t="shared" si="2"/>
        <v/>
      </c>
      <c r="Y31" s="16" t="str">
        <f t="shared" ref="Y31:Y36" si="176">IFERROR(IF((IFERROR(IF(W31&gt;1,(V31-X31)/V31,""),(($G31*0.9)-X31)/($G31*0.9)))&gt;1%,IFERROR(IF(W31&gt;1,(V31-X31)/V31,""),(($G31*0.9)-X31)/($G31*0.9)),""),"")</f>
        <v/>
      </c>
      <c r="Z31" s="72">
        <v>3554</v>
      </c>
      <c r="AA31" s="73">
        <f t="shared" ref="AA31:AA36" si="177">IFERROR(IF(Z31&gt;1,Z31*0.9,""),"")</f>
        <v>3198.6</v>
      </c>
      <c r="AB31" s="73">
        <v>474</v>
      </c>
      <c r="AC31" s="74">
        <f t="shared" si="4"/>
        <v>2649</v>
      </c>
      <c r="AD31" s="18">
        <f t="shared" ref="AD31:AD36" si="178">IFERROR(IF((IFERROR(IF(AB31&gt;1,(AA31-AC31)/AA31,""),(($G31*0.9)-AC31)/($G31*0.9)))&gt;1%,IFERROR(IF(AB31&gt;1,(AA31-AC31)/AA31,""),(($G31*0.9)-AC31)/($G31*0.9)),""),"")</f>
        <v>0.17182517351341209</v>
      </c>
      <c r="AE31" s="69">
        <v>0</v>
      </c>
      <c r="AF31" s="70" t="str">
        <f t="shared" ref="AF31:AF36" si="179">IFERROR(IF(AE31&gt;1,AE31*0.9,""),"")</f>
        <v/>
      </c>
      <c r="AG31" s="70">
        <v>0</v>
      </c>
      <c r="AH31" s="71" t="str">
        <f t="shared" si="6"/>
        <v/>
      </c>
      <c r="AI31" s="16" t="str">
        <f t="shared" ref="AI31:AI36" si="180">IFERROR(IF((IFERROR(IF(AG31&gt;1,(AF31-AH31)/AF31,""),(($G31*0.9)-AH31)/($G31*0.9)))&gt;1%,IFERROR(IF(AG31&gt;1,(AF31-AH31)/AF31,""),(($G31*0.9)-AH31)/($G31*0.9)),""),"")</f>
        <v/>
      </c>
      <c r="AJ31" s="72">
        <v>0</v>
      </c>
      <c r="AK31" s="73" t="str">
        <f t="shared" ref="AK31:AK36" si="181">IFERROR(IF(AJ31&gt;1,AJ31*0.9,""),"")</f>
        <v/>
      </c>
      <c r="AL31" s="73">
        <v>0</v>
      </c>
      <c r="AM31" s="74" t="str">
        <f t="shared" si="8"/>
        <v/>
      </c>
      <c r="AN31" s="18" t="str">
        <f t="shared" ref="AN31:AN36" si="182">IFERROR(IF((IFERROR(IF(AL31&gt;1,(AK31-AM31)/AK31,""),(($G31*0.9)-AM31)/($G31*0.9)))&gt;1%,IFERROR(IF(AL31&gt;1,(AK31-AM31)/AK31,""),(($G31*0.9)-AM31)/($G31*0.9)),""),"")</f>
        <v/>
      </c>
      <c r="AO31" s="69">
        <v>3666</v>
      </c>
      <c r="AP31" s="70">
        <f t="shared" ref="AP31:AP36" si="183">IFERROR(IF(AO31&gt;1,AO31*0.9,""),"")</f>
        <v>3299.4</v>
      </c>
      <c r="AQ31" s="70">
        <v>391</v>
      </c>
      <c r="AR31" s="71">
        <f t="shared" si="10"/>
        <v>2732</v>
      </c>
      <c r="AS31" s="16">
        <f t="shared" ref="AS31:AS36" si="184">IFERROR(IF((IFERROR(IF(AQ31&gt;1,(AP31-AR31)/AP31,""),(($G31*0.9)-AR31)/($G31*0.9)))&gt;1%,IFERROR(IF(AQ31&gt;1,(AP31-AR31)/AP31,""),(($G31*0.9)-AR31)/($G31*0.9)),""),"")</f>
        <v>0.17197066133236349</v>
      </c>
      <c r="AT31" s="72">
        <v>0</v>
      </c>
      <c r="AU31" s="73" t="str">
        <f t="shared" ref="AU31:AU36" si="185">IFERROR(IF(AT31&gt;1,AT31*0.9,""),"")</f>
        <v/>
      </c>
      <c r="AV31" s="73">
        <v>0</v>
      </c>
      <c r="AW31" s="74" t="str">
        <f t="shared" si="12"/>
        <v/>
      </c>
      <c r="AX31" s="18" t="str">
        <f t="shared" si="13"/>
        <v/>
      </c>
      <c r="AY31" s="69">
        <v>0</v>
      </c>
      <c r="AZ31" s="70" t="str">
        <f t="shared" ref="AZ31:AZ36" si="186">IFERROR(IF(AY31&gt;1,AY31*0.9,""),"")</f>
        <v/>
      </c>
      <c r="BA31" s="70">
        <v>0</v>
      </c>
      <c r="BB31" s="71" t="str">
        <f t="shared" si="14"/>
        <v/>
      </c>
      <c r="BC31" s="16" t="str">
        <f t="shared" ref="BC31:BC36" si="187">IFERROR(IF((IFERROR(IF(BA31&gt;1,(AZ31-BB31)/AZ31,""),(($G31*0.9)-BB31)/($G31*0.9)))&gt;1%,IFERROR(IF(BA31&gt;1,(AZ31-BB31)/AZ31,""),(($G31*0.9)-BB31)/($G31*0.9)),""),"")</f>
        <v/>
      </c>
      <c r="BD31" s="72">
        <v>3554</v>
      </c>
      <c r="BE31" s="73">
        <f t="shared" ref="BE31:BE36" si="188">IFERROR(IF(BD31&gt;1,BD31*0.9,""),"")</f>
        <v>3198.6</v>
      </c>
      <c r="BF31" s="73">
        <v>474</v>
      </c>
      <c r="BG31" s="74">
        <f t="shared" si="16"/>
        <v>2649</v>
      </c>
      <c r="BH31" s="18">
        <f t="shared" ref="BH31:BH36" si="189">IFERROR(IF((IFERROR(IF(BF31&gt;1,(BE31-BG31)/BE31,""),(($G31*0.9)-BG31)/($G31*0.9)))&gt;1%,IFERROR(IF(BF31&gt;1,(BE31-BG31)/BE31,""),(($G31*0.9)-BG31)/($G31*0.9)),""),"")</f>
        <v>0.17182517351341209</v>
      </c>
      <c r="BI31" s="69">
        <v>0</v>
      </c>
      <c r="BJ31" s="70" t="str">
        <f t="shared" ref="BJ31:BJ36" si="190">IFERROR(IF(BI31&gt;1,BI31*0.9,""),"")</f>
        <v/>
      </c>
      <c r="BK31" s="70">
        <v>0</v>
      </c>
      <c r="BL31" s="71" t="str">
        <f t="shared" si="18"/>
        <v/>
      </c>
      <c r="BM31" s="16" t="str">
        <f t="shared" ref="BM31:BM36" si="191">IFERROR(IF((IFERROR(IF(BK31&gt;1,(BJ31-BL31)/BJ31,""),(($G31*0.9)-BL31)/($G31*0.9)))&gt;1%,IFERROR(IF(BK31&gt;1,(BJ31-BL31)/BJ31,""),(($G31*0.9)-BL31)/($G31*0.9)),""),"")</f>
        <v/>
      </c>
      <c r="BN31" s="72">
        <v>0</v>
      </c>
      <c r="BO31" s="73" t="str">
        <f t="shared" ref="BO31:BO36" si="192">IFERROR(IF(BN31&gt;1,BN31*0.9,""),"")</f>
        <v/>
      </c>
      <c r="BP31" s="73">
        <v>0</v>
      </c>
      <c r="BQ31" s="74" t="str">
        <f t="shared" si="20"/>
        <v/>
      </c>
      <c r="BR31" s="18" t="str">
        <f t="shared" ref="BR31:BR36" si="193">IFERROR(IF((IFERROR(IF(BP31&gt;1,(BO31-BQ31)/BO31,""),(($G31*0.9)-BQ31)/($G31*0.9)))&gt;1%,IFERROR(IF(BP31&gt;1,(BO31-BQ31)/BO31,""),(($G31*0.9)-BQ31)/($G31*0.9)),""),"")</f>
        <v/>
      </c>
      <c r="BS31" s="69">
        <v>3554</v>
      </c>
      <c r="BT31" s="70">
        <f t="shared" ref="BT31:BT36" si="194">IFERROR(IF(BS31&gt;1,BS31*0.9,""),"")</f>
        <v>3198.6</v>
      </c>
      <c r="BU31" s="70">
        <v>474</v>
      </c>
      <c r="BV31" s="71">
        <f t="shared" si="22"/>
        <v>2649</v>
      </c>
      <c r="BW31" s="16">
        <f t="shared" ref="BW31:BW36" si="195">IFERROR(IF((IFERROR(IF(BU31&gt;1,(BT31-BV31)/BT31,""),(($G31*0.9)-BV31)/($G31*0.9)))&gt;1%,IFERROR(IF(BU31&gt;1,(BT31-BV31)/BT31,""),(($G31*0.9)-BV31)/($G31*0.9)),""),"")</f>
        <v>0.17182517351341209</v>
      </c>
    </row>
    <row r="32" spans="1:75" s="5" customFormat="1" ht="12.75" customHeight="1">
      <c r="A32" s="42" t="s">
        <v>15</v>
      </c>
      <c r="B32" s="39" t="s">
        <v>156</v>
      </c>
      <c r="C32" s="4" t="s">
        <v>5</v>
      </c>
      <c r="D32" s="49">
        <v>3.57</v>
      </c>
      <c r="E32" s="40" t="s">
        <v>407</v>
      </c>
      <c r="F32" s="82">
        <v>4399</v>
      </c>
      <c r="G32" s="82">
        <v>0</v>
      </c>
      <c r="H32" s="163">
        <v>3017</v>
      </c>
      <c r="I32" s="163">
        <v>29</v>
      </c>
      <c r="J32" s="95">
        <f t="shared" si="37"/>
        <v>2988</v>
      </c>
      <c r="K32" s="69">
        <v>0</v>
      </c>
      <c r="L32" s="70" t="str">
        <f t="shared" si="171"/>
        <v/>
      </c>
      <c r="M32" s="70">
        <v>0</v>
      </c>
      <c r="N32" s="71" t="str">
        <f t="shared" si="0"/>
        <v/>
      </c>
      <c r="O32" s="16" t="str">
        <f t="shared" si="172"/>
        <v/>
      </c>
      <c r="P32" s="72">
        <v>0</v>
      </c>
      <c r="Q32" s="73" t="str">
        <f t="shared" si="173"/>
        <v/>
      </c>
      <c r="R32" s="73">
        <v>0</v>
      </c>
      <c r="S32" s="74" t="str">
        <f t="shared" si="1"/>
        <v/>
      </c>
      <c r="T32" s="18" t="str">
        <f t="shared" si="174"/>
        <v/>
      </c>
      <c r="U32" s="69">
        <v>0</v>
      </c>
      <c r="V32" s="70" t="str">
        <f t="shared" si="175"/>
        <v/>
      </c>
      <c r="W32" s="70">
        <v>0</v>
      </c>
      <c r="X32" s="71" t="str">
        <f t="shared" si="2"/>
        <v/>
      </c>
      <c r="Y32" s="16" t="str">
        <f t="shared" si="176"/>
        <v/>
      </c>
      <c r="Z32" s="72">
        <v>0</v>
      </c>
      <c r="AA32" s="73" t="str">
        <f t="shared" si="177"/>
        <v/>
      </c>
      <c r="AB32" s="73">
        <v>0</v>
      </c>
      <c r="AC32" s="74" t="str">
        <f t="shared" si="4"/>
        <v/>
      </c>
      <c r="AD32" s="18" t="str">
        <f t="shared" si="178"/>
        <v/>
      </c>
      <c r="AE32" s="69">
        <v>0</v>
      </c>
      <c r="AF32" s="70" t="str">
        <f t="shared" si="179"/>
        <v/>
      </c>
      <c r="AG32" s="70">
        <v>0</v>
      </c>
      <c r="AH32" s="71" t="str">
        <f t="shared" si="6"/>
        <v/>
      </c>
      <c r="AI32" s="16" t="str">
        <f t="shared" si="180"/>
        <v/>
      </c>
      <c r="AJ32" s="72">
        <v>0</v>
      </c>
      <c r="AK32" s="73" t="str">
        <f t="shared" si="181"/>
        <v/>
      </c>
      <c r="AL32" s="73">
        <v>0</v>
      </c>
      <c r="AM32" s="74" t="str">
        <f t="shared" si="8"/>
        <v/>
      </c>
      <c r="AN32" s="18" t="str">
        <f t="shared" si="182"/>
        <v/>
      </c>
      <c r="AO32" s="69">
        <v>0</v>
      </c>
      <c r="AP32" s="70" t="str">
        <f t="shared" si="183"/>
        <v/>
      </c>
      <c r="AQ32" s="70">
        <v>0</v>
      </c>
      <c r="AR32" s="71" t="str">
        <f t="shared" si="10"/>
        <v/>
      </c>
      <c r="AS32" s="16" t="str">
        <f t="shared" si="184"/>
        <v/>
      </c>
      <c r="AT32" s="72">
        <v>0</v>
      </c>
      <c r="AU32" s="73" t="str">
        <f t="shared" si="185"/>
        <v/>
      </c>
      <c r="AV32" s="73">
        <v>0</v>
      </c>
      <c r="AW32" s="74" t="str">
        <f t="shared" si="12"/>
        <v/>
      </c>
      <c r="AX32" s="18" t="str">
        <f t="shared" ref="AX32:AX60" si="196">IFERROR(IF((IFERROR(IF(AV32&gt;1,(AU32-AW32)/AU32,""),(($G32*0.9)-AW32)/($G32*0.9)))&gt;1%,IFERROR(IF(AV32&gt;1,(AU32-AW32)/AU32,""),(($G32*0.9)-AW32)/($G32*0.9)),""),"")</f>
        <v/>
      </c>
      <c r="AY32" s="69">
        <v>0</v>
      </c>
      <c r="AZ32" s="70" t="str">
        <f t="shared" si="186"/>
        <v/>
      </c>
      <c r="BA32" s="70">
        <v>0</v>
      </c>
      <c r="BB32" s="71" t="str">
        <f t="shared" si="14"/>
        <v/>
      </c>
      <c r="BC32" s="16" t="str">
        <f t="shared" si="187"/>
        <v/>
      </c>
      <c r="BD32" s="72">
        <v>0</v>
      </c>
      <c r="BE32" s="73" t="str">
        <f t="shared" si="188"/>
        <v/>
      </c>
      <c r="BF32" s="73">
        <v>0</v>
      </c>
      <c r="BG32" s="74" t="str">
        <f t="shared" si="16"/>
        <v/>
      </c>
      <c r="BH32" s="18" t="str">
        <f t="shared" si="189"/>
        <v/>
      </c>
      <c r="BI32" s="69">
        <v>0</v>
      </c>
      <c r="BJ32" s="70" t="str">
        <f t="shared" si="190"/>
        <v/>
      </c>
      <c r="BK32" s="70">
        <v>0</v>
      </c>
      <c r="BL32" s="71" t="str">
        <f t="shared" si="18"/>
        <v/>
      </c>
      <c r="BM32" s="16" t="str">
        <f t="shared" si="191"/>
        <v/>
      </c>
      <c r="BN32" s="72">
        <v>0</v>
      </c>
      <c r="BO32" s="73" t="str">
        <f t="shared" si="192"/>
        <v/>
      </c>
      <c r="BP32" s="73">
        <v>0</v>
      </c>
      <c r="BQ32" s="74" t="str">
        <f t="shared" si="20"/>
        <v/>
      </c>
      <c r="BR32" s="18" t="str">
        <f t="shared" si="193"/>
        <v/>
      </c>
      <c r="BS32" s="69">
        <v>0</v>
      </c>
      <c r="BT32" s="70" t="str">
        <f t="shared" si="194"/>
        <v/>
      </c>
      <c r="BU32" s="70">
        <v>0</v>
      </c>
      <c r="BV32" s="71" t="str">
        <f t="shared" si="22"/>
        <v/>
      </c>
      <c r="BW32" s="16" t="str">
        <f t="shared" si="195"/>
        <v/>
      </c>
    </row>
    <row r="33" spans="1:75" s="5" customFormat="1" ht="12.75" customHeight="1">
      <c r="A33" s="42" t="s">
        <v>363</v>
      </c>
      <c r="B33" s="39" t="s">
        <v>156</v>
      </c>
      <c r="C33" s="4"/>
      <c r="D33" s="49">
        <v>3.57</v>
      </c>
      <c r="E33" s="40" t="s">
        <v>398</v>
      </c>
      <c r="F33" s="82">
        <v>4399</v>
      </c>
      <c r="G33" s="82">
        <v>3999</v>
      </c>
      <c r="H33" s="163">
        <v>3050</v>
      </c>
      <c r="I33" s="163">
        <v>76</v>
      </c>
      <c r="J33" s="95">
        <f t="shared" si="37"/>
        <v>2974</v>
      </c>
      <c r="K33" s="69">
        <v>3666</v>
      </c>
      <c r="L33" s="70">
        <f t="shared" si="171"/>
        <v>3299.4</v>
      </c>
      <c r="M33" s="70">
        <v>242</v>
      </c>
      <c r="N33" s="71">
        <f t="shared" si="0"/>
        <v>2732</v>
      </c>
      <c r="O33" s="16">
        <f t="shared" si="172"/>
        <v>0.17197066133236349</v>
      </c>
      <c r="P33" s="72">
        <v>0</v>
      </c>
      <c r="Q33" s="73" t="str">
        <f t="shared" si="173"/>
        <v/>
      </c>
      <c r="R33" s="73">
        <v>0</v>
      </c>
      <c r="S33" s="74" t="str">
        <f t="shared" si="1"/>
        <v/>
      </c>
      <c r="T33" s="18" t="str">
        <f t="shared" si="174"/>
        <v/>
      </c>
      <c r="U33" s="69">
        <v>0</v>
      </c>
      <c r="V33" s="70" t="str">
        <f t="shared" si="175"/>
        <v/>
      </c>
      <c r="W33" s="70">
        <v>0</v>
      </c>
      <c r="X33" s="71" t="str">
        <f t="shared" si="2"/>
        <v/>
      </c>
      <c r="Y33" s="16" t="str">
        <f t="shared" si="176"/>
        <v/>
      </c>
      <c r="Z33" s="72">
        <v>3443</v>
      </c>
      <c r="AA33" s="73">
        <f t="shared" si="177"/>
        <v>3098.7000000000003</v>
      </c>
      <c r="AB33" s="73">
        <v>408</v>
      </c>
      <c r="AC33" s="74">
        <f t="shared" si="4"/>
        <v>2566</v>
      </c>
      <c r="AD33" s="18">
        <f t="shared" si="178"/>
        <v>0.17191080130377262</v>
      </c>
      <c r="AE33" s="69">
        <v>0</v>
      </c>
      <c r="AF33" s="70" t="str">
        <f t="shared" si="179"/>
        <v/>
      </c>
      <c r="AG33" s="70">
        <v>0</v>
      </c>
      <c r="AH33" s="71" t="str">
        <f t="shared" si="6"/>
        <v/>
      </c>
      <c r="AI33" s="16" t="str">
        <f t="shared" si="180"/>
        <v/>
      </c>
      <c r="AJ33" s="72">
        <v>0</v>
      </c>
      <c r="AK33" s="73" t="str">
        <f t="shared" si="181"/>
        <v/>
      </c>
      <c r="AL33" s="73">
        <v>0</v>
      </c>
      <c r="AM33" s="74" t="str">
        <f t="shared" si="8"/>
        <v/>
      </c>
      <c r="AN33" s="18" t="str">
        <f t="shared" si="182"/>
        <v/>
      </c>
      <c r="AO33" s="69">
        <v>3666</v>
      </c>
      <c r="AP33" s="70">
        <f t="shared" si="183"/>
        <v>3299.4</v>
      </c>
      <c r="AQ33" s="70">
        <v>242</v>
      </c>
      <c r="AR33" s="71">
        <f t="shared" si="10"/>
        <v>2732</v>
      </c>
      <c r="AS33" s="16">
        <f t="shared" si="184"/>
        <v>0.17197066133236349</v>
      </c>
      <c r="AT33" s="72">
        <v>0</v>
      </c>
      <c r="AU33" s="73" t="str">
        <f t="shared" si="185"/>
        <v/>
      </c>
      <c r="AV33" s="73">
        <v>0</v>
      </c>
      <c r="AW33" s="74" t="str">
        <f t="shared" si="12"/>
        <v/>
      </c>
      <c r="AX33" s="18" t="str">
        <f t="shared" si="196"/>
        <v/>
      </c>
      <c r="AY33" s="69">
        <v>0</v>
      </c>
      <c r="AZ33" s="70" t="str">
        <f t="shared" si="186"/>
        <v/>
      </c>
      <c r="BA33" s="70">
        <v>0</v>
      </c>
      <c r="BB33" s="71" t="str">
        <f t="shared" si="14"/>
        <v/>
      </c>
      <c r="BC33" s="16" t="str">
        <f t="shared" si="187"/>
        <v/>
      </c>
      <c r="BD33" s="72">
        <v>3554</v>
      </c>
      <c r="BE33" s="73">
        <f t="shared" si="188"/>
        <v>3198.6</v>
      </c>
      <c r="BF33" s="73">
        <v>325</v>
      </c>
      <c r="BG33" s="74">
        <f t="shared" si="16"/>
        <v>2649</v>
      </c>
      <c r="BH33" s="18">
        <f t="shared" si="189"/>
        <v>0.17182517351341209</v>
      </c>
      <c r="BI33" s="69">
        <v>0</v>
      </c>
      <c r="BJ33" s="70" t="str">
        <f t="shared" si="190"/>
        <v/>
      </c>
      <c r="BK33" s="70">
        <v>0</v>
      </c>
      <c r="BL33" s="71" t="str">
        <f t="shared" si="18"/>
        <v/>
      </c>
      <c r="BM33" s="16" t="str">
        <f t="shared" si="191"/>
        <v/>
      </c>
      <c r="BN33" s="72">
        <v>0</v>
      </c>
      <c r="BO33" s="73" t="str">
        <f t="shared" si="192"/>
        <v/>
      </c>
      <c r="BP33" s="73">
        <v>0</v>
      </c>
      <c r="BQ33" s="74" t="str">
        <f t="shared" si="20"/>
        <v/>
      </c>
      <c r="BR33" s="18" t="str">
        <f t="shared" si="193"/>
        <v/>
      </c>
      <c r="BS33" s="69">
        <v>3443</v>
      </c>
      <c r="BT33" s="70">
        <f t="shared" si="194"/>
        <v>3098.7000000000003</v>
      </c>
      <c r="BU33" s="70">
        <v>408</v>
      </c>
      <c r="BV33" s="71">
        <f t="shared" si="22"/>
        <v>2566</v>
      </c>
      <c r="BW33" s="16">
        <f t="shared" si="195"/>
        <v>0.17191080130377262</v>
      </c>
    </row>
    <row r="34" spans="1:75" s="5" customFormat="1" ht="12.75" customHeight="1">
      <c r="A34" s="42" t="s">
        <v>12</v>
      </c>
      <c r="B34" s="39" t="s">
        <v>156</v>
      </c>
      <c r="C34" s="4"/>
      <c r="D34" s="49">
        <v>2.08</v>
      </c>
      <c r="E34" s="40" t="s">
        <v>415</v>
      </c>
      <c r="F34" s="82">
        <v>1979</v>
      </c>
      <c r="G34" s="82">
        <v>1799</v>
      </c>
      <c r="H34" s="163">
        <v>1423</v>
      </c>
      <c r="I34" s="163">
        <v>47</v>
      </c>
      <c r="J34" s="95">
        <f t="shared" si="37"/>
        <v>1376</v>
      </c>
      <c r="K34" s="69">
        <v>0</v>
      </c>
      <c r="L34" s="70" t="str">
        <f t="shared" si="171"/>
        <v/>
      </c>
      <c r="M34" s="70">
        <v>0</v>
      </c>
      <c r="N34" s="71" t="str">
        <f t="shared" si="0"/>
        <v/>
      </c>
      <c r="O34" s="16" t="str">
        <f t="shared" si="172"/>
        <v/>
      </c>
      <c r="P34" s="72">
        <v>0</v>
      </c>
      <c r="Q34" s="73" t="str">
        <f t="shared" si="173"/>
        <v/>
      </c>
      <c r="R34" s="73">
        <v>0</v>
      </c>
      <c r="S34" s="74" t="str">
        <f t="shared" si="1"/>
        <v/>
      </c>
      <c r="T34" s="18" t="str">
        <f t="shared" si="174"/>
        <v/>
      </c>
      <c r="U34" s="69">
        <v>1666</v>
      </c>
      <c r="V34" s="70">
        <f t="shared" si="175"/>
        <v>1499.4</v>
      </c>
      <c r="W34" s="70">
        <v>99</v>
      </c>
      <c r="X34" s="71">
        <f t="shared" si="2"/>
        <v>1277</v>
      </c>
      <c r="Y34" s="16">
        <f t="shared" si="176"/>
        <v>0.1483259970654929</v>
      </c>
      <c r="Z34" s="72">
        <v>0</v>
      </c>
      <c r="AA34" s="73" t="str">
        <f t="shared" si="177"/>
        <v/>
      </c>
      <c r="AB34" s="73">
        <v>0</v>
      </c>
      <c r="AC34" s="74" t="str">
        <f t="shared" si="4"/>
        <v/>
      </c>
      <c r="AD34" s="18" t="str">
        <f t="shared" si="178"/>
        <v/>
      </c>
      <c r="AE34" s="69">
        <v>0</v>
      </c>
      <c r="AF34" s="70" t="str">
        <f t="shared" si="179"/>
        <v/>
      </c>
      <c r="AG34" s="70">
        <v>0</v>
      </c>
      <c r="AH34" s="71" t="str">
        <f t="shared" si="6"/>
        <v/>
      </c>
      <c r="AI34" s="16" t="str">
        <f t="shared" si="180"/>
        <v/>
      </c>
      <c r="AJ34" s="72">
        <v>1666</v>
      </c>
      <c r="AK34" s="73">
        <f t="shared" si="181"/>
        <v>1499.4</v>
      </c>
      <c r="AL34" s="73">
        <v>99</v>
      </c>
      <c r="AM34" s="74">
        <f t="shared" si="8"/>
        <v>1277</v>
      </c>
      <c r="AN34" s="18">
        <f t="shared" si="182"/>
        <v>0.1483259970654929</v>
      </c>
      <c r="AO34" s="69">
        <v>0</v>
      </c>
      <c r="AP34" s="70" t="str">
        <f t="shared" si="183"/>
        <v/>
      </c>
      <c r="AQ34" s="70">
        <v>0</v>
      </c>
      <c r="AR34" s="71" t="str">
        <f t="shared" si="10"/>
        <v/>
      </c>
      <c r="AS34" s="16" t="str">
        <f t="shared" si="184"/>
        <v/>
      </c>
      <c r="AT34" s="72">
        <v>0</v>
      </c>
      <c r="AU34" s="73" t="str">
        <f t="shared" si="185"/>
        <v/>
      </c>
      <c r="AV34" s="73">
        <v>0</v>
      </c>
      <c r="AW34" s="74" t="str">
        <f t="shared" si="12"/>
        <v/>
      </c>
      <c r="AX34" s="18" t="str">
        <f>IFERROR(IF((IFERROR(IF(AV34&gt;1,(AU34-AW34)/AU34,""),(($G34*0.9)-AW34)/($G34*0.9)))&gt;1%,IFERROR(IF(AV34&gt;1,(AU34-AW34)/AU34,""),(($G34*0.9)-AW34)/($G34*0.9)),""),"")</f>
        <v/>
      </c>
      <c r="AY34" s="69">
        <v>1666</v>
      </c>
      <c r="AZ34" s="70">
        <f t="shared" si="186"/>
        <v>1499.4</v>
      </c>
      <c r="BA34" s="70">
        <v>99</v>
      </c>
      <c r="BB34" s="71">
        <f t="shared" si="14"/>
        <v>1277</v>
      </c>
      <c r="BC34" s="16">
        <f t="shared" si="187"/>
        <v>0.1483259970654929</v>
      </c>
      <c r="BD34" s="72">
        <v>0</v>
      </c>
      <c r="BE34" s="73" t="str">
        <f t="shared" si="188"/>
        <v/>
      </c>
      <c r="BF34" s="73">
        <v>0</v>
      </c>
      <c r="BG34" s="74" t="str">
        <f t="shared" si="16"/>
        <v/>
      </c>
      <c r="BH34" s="18" t="str">
        <f t="shared" si="189"/>
        <v/>
      </c>
      <c r="BI34" s="69">
        <v>0</v>
      </c>
      <c r="BJ34" s="70" t="str">
        <f t="shared" si="190"/>
        <v/>
      </c>
      <c r="BK34" s="70">
        <v>0</v>
      </c>
      <c r="BL34" s="71" t="str">
        <f t="shared" si="18"/>
        <v/>
      </c>
      <c r="BM34" s="16" t="str">
        <f t="shared" si="191"/>
        <v/>
      </c>
      <c r="BN34" s="72">
        <v>1666</v>
      </c>
      <c r="BO34" s="73">
        <f t="shared" si="192"/>
        <v>1499.4</v>
      </c>
      <c r="BP34" s="73">
        <v>99</v>
      </c>
      <c r="BQ34" s="74">
        <f t="shared" si="20"/>
        <v>1277</v>
      </c>
      <c r="BR34" s="18">
        <f t="shared" si="193"/>
        <v>0.1483259970654929</v>
      </c>
      <c r="BS34" s="69">
        <v>0</v>
      </c>
      <c r="BT34" s="70" t="str">
        <f t="shared" si="194"/>
        <v/>
      </c>
      <c r="BU34" s="70">
        <v>0</v>
      </c>
      <c r="BV34" s="71" t="str">
        <f t="shared" si="22"/>
        <v/>
      </c>
      <c r="BW34" s="16" t="str">
        <f t="shared" si="195"/>
        <v/>
      </c>
    </row>
    <row r="35" spans="1:75" s="5" customFormat="1" ht="12.75" customHeight="1">
      <c r="A35" s="42" t="s">
        <v>231</v>
      </c>
      <c r="B35" s="39" t="s">
        <v>156</v>
      </c>
      <c r="C35" s="4"/>
      <c r="D35" s="49">
        <v>2.08</v>
      </c>
      <c r="E35" s="40" t="s">
        <v>414</v>
      </c>
      <c r="F35" s="82">
        <v>2199</v>
      </c>
      <c r="G35" s="82">
        <v>1999</v>
      </c>
      <c r="H35" s="163">
        <v>1600</v>
      </c>
      <c r="I35" s="163">
        <v>0</v>
      </c>
      <c r="J35" s="95">
        <f t="shared" si="37"/>
        <v>1600</v>
      </c>
      <c r="K35" s="69">
        <v>1666</v>
      </c>
      <c r="L35" s="70">
        <f t="shared" si="171"/>
        <v>1499.4</v>
      </c>
      <c r="M35" s="70">
        <v>265</v>
      </c>
      <c r="N35" s="71">
        <f t="shared" si="0"/>
        <v>1335</v>
      </c>
      <c r="O35" s="16">
        <f t="shared" si="172"/>
        <v>0.10964385754301727</v>
      </c>
      <c r="P35" s="72">
        <v>0</v>
      </c>
      <c r="Q35" s="73" t="str">
        <f t="shared" si="173"/>
        <v/>
      </c>
      <c r="R35" s="73">
        <v>0</v>
      </c>
      <c r="S35" s="74" t="str">
        <f t="shared" si="1"/>
        <v/>
      </c>
      <c r="T35" s="18" t="str">
        <f t="shared" si="174"/>
        <v/>
      </c>
      <c r="U35" s="69">
        <v>0</v>
      </c>
      <c r="V35" s="70" t="str">
        <f t="shared" si="175"/>
        <v/>
      </c>
      <c r="W35" s="70">
        <v>0</v>
      </c>
      <c r="X35" s="71" t="str">
        <f t="shared" si="2"/>
        <v/>
      </c>
      <c r="Y35" s="16" t="str">
        <f t="shared" si="176"/>
        <v/>
      </c>
      <c r="Z35" s="72">
        <v>1554</v>
      </c>
      <c r="AA35" s="73">
        <f t="shared" si="177"/>
        <v>1398.6000000000001</v>
      </c>
      <c r="AB35" s="73">
        <v>354</v>
      </c>
      <c r="AC35" s="74">
        <f t="shared" si="4"/>
        <v>1246</v>
      </c>
      <c r="AD35" s="18">
        <f t="shared" si="178"/>
        <v>0.10910910910910919</v>
      </c>
      <c r="AE35" s="69">
        <v>0</v>
      </c>
      <c r="AF35" s="70" t="str">
        <f t="shared" si="179"/>
        <v/>
      </c>
      <c r="AG35" s="70">
        <v>0</v>
      </c>
      <c r="AH35" s="71" t="str">
        <f t="shared" si="6"/>
        <v/>
      </c>
      <c r="AI35" s="16" t="str">
        <f t="shared" si="180"/>
        <v/>
      </c>
      <c r="AJ35" s="72">
        <v>0</v>
      </c>
      <c r="AK35" s="73" t="str">
        <f t="shared" si="181"/>
        <v/>
      </c>
      <c r="AL35" s="73">
        <v>0</v>
      </c>
      <c r="AM35" s="74" t="str">
        <f t="shared" si="8"/>
        <v/>
      </c>
      <c r="AN35" s="18" t="str">
        <f t="shared" si="182"/>
        <v/>
      </c>
      <c r="AO35" s="69">
        <v>1666</v>
      </c>
      <c r="AP35" s="70">
        <f t="shared" si="183"/>
        <v>1499.4</v>
      </c>
      <c r="AQ35" s="70">
        <v>265</v>
      </c>
      <c r="AR35" s="71">
        <f t="shared" si="10"/>
        <v>1335</v>
      </c>
      <c r="AS35" s="16">
        <f t="shared" si="184"/>
        <v>0.10964385754301727</v>
      </c>
      <c r="AT35" s="72">
        <v>0</v>
      </c>
      <c r="AU35" s="73" t="str">
        <f t="shared" si="185"/>
        <v/>
      </c>
      <c r="AV35" s="73">
        <v>0</v>
      </c>
      <c r="AW35" s="74" t="str">
        <f t="shared" si="12"/>
        <v/>
      </c>
      <c r="AX35" s="18" t="str">
        <f>IFERROR(IF((IFERROR(IF(AV35&gt;1,(AU35-AW35)/AU35,""),(($G35*0.9)-AW35)/($G35*0.9)))&gt;1%,IFERROR(IF(AV35&gt;1,(AU35-AW35)/AU35,""),(($G35*0.9)-AW35)/($G35*0.9)),""),"")</f>
        <v/>
      </c>
      <c r="AY35" s="69">
        <v>0</v>
      </c>
      <c r="AZ35" s="70" t="str">
        <f t="shared" si="186"/>
        <v/>
      </c>
      <c r="BA35" s="70">
        <v>0</v>
      </c>
      <c r="BB35" s="71" t="str">
        <f t="shared" si="14"/>
        <v/>
      </c>
      <c r="BC35" s="16" t="str">
        <f t="shared" si="187"/>
        <v/>
      </c>
      <c r="BD35" s="72">
        <v>1666</v>
      </c>
      <c r="BE35" s="73">
        <f t="shared" si="188"/>
        <v>1499.4</v>
      </c>
      <c r="BF35" s="73">
        <v>265</v>
      </c>
      <c r="BG35" s="74">
        <f t="shared" si="16"/>
        <v>1335</v>
      </c>
      <c r="BH35" s="18">
        <f t="shared" si="189"/>
        <v>0.10964385754301727</v>
      </c>
      <c r="BI35" s="69">
        <v>0</v>
      </c>
      <c r="BJ35" s="70" t="str">
        <f t="shared" si="190"/>
        <v/>
      </c>
      <c r="BK35" s="70">
        <v>0</v>
      </c>
      <c r="BL35" s="71" t="str">
        <f t="shared" si="18"/>
        <v/>
      </c>
      <c r="BM35" s="16" t="str">
        <f t="shared" si="191"/>
        <v/>
      </c>
      <c r="BN35" s="72">
        <v>0</v>
      </c>
      <c r="BO35" s="73" t="str">
        <f t="shared" si="192"/>
        <v/>
      </c>
      <c r="BP35" s="73">
        <v>0</v>
      </c>
      <c r="BQ35" s="74" t="str">
        <f t="shared" si="20"/>
        <v/>
      </c>
      <c r="BR35" s="18" t="str">
        <f t="shared" si="193"/>
        <v/>
      </c>
      <c r="BS35" s="69">
        <v>1554</v>
      </c>
      <c r="BT35" s="70">
        <f t="shared" si="194"/>
        <v>1398.6000000000001</v>
      </c>
      <c r="BU35" s="70">
        <v>354</v>
      </c>
      <c r="BV35" s="71">
        <f t="shared" si="22"/>
        <v>1246</v>
      </c>
      <c r="BW35" s="16">
        <f t="shared" si="195"/>
        <v>0.10910910910910919</v>
      </c>
    </row>
    <row r="36" spans="1:75" s="5" customFormat="1" ht="12.75" customHeight="1">
      <c r="A36" s="42" t="s">
        <v>395</v>
      </c>
      <c r="B36" s="39" t="s">
        <v>156</v>
      </c>
      <c r="C36" s="4"/>
      <c r="D36" s="49">
        <v>3.12</v>
      </c>
      <c r="E36" s="40" t="s">
        <v>416</v>
      </c>
      <c r="F36" s="82">
        <v>2089</v>
      </c>
      <c r="G36" s="82">
        <v>1899</v>
      </c>
      <c r="H36" s="163">
        <v>1496</v>
      </c>
      <c r="I36" s="163">
        <v>35</v>
      </c>
      <c r="J36" s="95">
        <f t="shared" ref="J36:J65" si="197">IFERROR(H36-I36,H36)</f>
        <v>1461</v>
      </c>
      <c r="K36" s="69">
        <v>0</v>
      </c>
      <c r="L36" s="70" t="str">
        <f t="shared" si="171"/>
        <v/>
      </c>
      <c r="M36" s="70">
        <v>0</v>
      </c>
      <c r="N36" s="71" t="str">
        <f t="shared" si="0"/>
        <v/>
      </c>
      <c r="O36" s="16" t="str">
        <f t="shared" si="172"/>
        <v/>
      </c>
      <c r="P36" s="72">
        <v>0</v>
      </c>
      <c r="Q36" s="73" t="str">
        <f t="shared" si="173"/>
        <v/>
      </c>
      <c r="R36" s="73">
        <v>0</v>
      </c>
      <c r="S36" s="74" t="str">
        <f t="shared" si="1"/>
        <v/>
      </c>
      <c r="T36" s="18" t="str">
        <f t="shared" si="174"/>
        <v/>
      </c>
      <c r="U36" s="69">
        <v>1888</v>
      </c>
      <c r="V36" s="70">
        <f t="shared" si="175"/>
        <v>1699.2</v>
      </c>
      <c r="W36" s="70">
        <v>7</v>
      </c>
      <c r="X36" s="71">
        <f t="shared" si="2"/>
        <v>1454</v>
      </c>
      <c r="Y36" s="16">
        <f t="shared" si="176"/>
        <v>0.14430320150659137</v>
      </c>
      <c r="Z36" s="72">
        <v>0</v>
      </c>
      <c r="AA36" s="73" t="str">
        <f t="shared" si="177"/>
        <v/>
      </c>
      <c r="AB36" s="73">
        <v>0</v>
      </c>
      <c r="AC36" s="74" t="str">
        <f t="shared" si="4"/>
        <v/>
      </c>
      <c r="AD36" s="18" t="str">
        <f t="shared" si="178"/>
        <v/>
      </c>
      <c r="AE36" s="69">
        <v>0</v>
      </c>
      <c r="AF36" s="70" t="str">
        <f t="shared" si="179"/>
        <v/>
      </c>
      <c r="AG36" s="70">
        <v>0</v>
      </c>
      <c r="AH36" s="71" t="str">
        <f t="shared" si="6"/>
        <v/>
      </c>
      <c r="AI36" s="16" t="str">
        <f t="shared" si="180"/>
        <v/>
      </c>
      <c r="AJ36" s="72">
        <v>1888</v>
      </c>
      <c r="AK36" s="73">
        <f t="shared" si="181"/>
        <v>1699.2</v>
      </c>
      <c r="AL36" s="73">
        <v>7</v>
      </c>
      <c r="AM36" s="74">
        <f t="shared" si="8"/>
        <v>1454</v>
      </c>
      <c r="AN36" s="18">
        <f t="shared" si="182"/>
        <v>0.14430320150659137</v>
      </c>
      <c r="AO36" s="69">
        <v>0</v>
      </c>
      <c r="AP36" s="70" t="str">
        <f t="shared" si="183"/>
        <v/>
      </c>
      <c r="AQ36" s="70">
        <v>0</v>
      </c>
      <c r="AR36" s="71" t="str">
        <f t="shared" si="10"/>
        <v/>
      </c>
      <c r="AS36" s="16" t="str">
        <f t="shared" si="184"/>
        <v/>
      </c>
      <c r="AT36" s="72">
        <v>0</v>
      </c>
      <c r="AU36" s="73" t="str">
        <f t="shared" si="185"/>
        <v/>
      </c>
      <c r="AV36" s="73">
        <v>0</v>
      </c>
      <c r="AW36" s="74" t="str">
        <f t="shared" si="12"/>
        <v/>
      </c>
      <c r="AX36" s="18" t="str">
        <f>IFERROR(IF((IFERROR(IF(AV36&gt;1,(AU36-AW36)/AU36,""),(($G36*0.9)-AW36)/($G36*0.9)))&gt;1%,IFERROR(IF(AV36&gt;1,(AU36-AW36)/AU36,""),(($G36*0.9)-AW36)/($G36*0.9)),""),"")</f>
        <v/>
      </c>
      <c r="AY36" s="69">
        <v>1888</v>
      </c>
      <c r="AZ36" s="70">
        <f t="shared" si="186"/>
        <v>1699.2</v>
      </c>
      <c r="BA36" s="70">
        <v>6</v>
      </c>
      <c r="BB36" s="71">
        <f t="shared" si="14"/>
        <v>1455</v>
      </c>
      <c r="BC36" s="16">
        <f t="shared" si="187"/>
        <v>0.14371468926553674</v>
      </c>
      <c r="BD36" s="72">
        <v>0</v>
      </c>
      <c r="BE36" s="73" t="str">
        <f t="shared" si="188"/>
        <v/>
      </c>
      <c r="BF36" s="73">
        <v>0</v>
      </c>
      <c r="BG36" s="74" t="str">
        <f t="shared" si="16"/>
        <v/>
      </c>
      <c r="BH36" s="18" t="str">
        <f t="shared" si="189"/>
        <v/>
      </c>
      <c r="BI36" s="69">
        <v>0</v>
      </c>
      <c r="BJ36" s="70" t="str">
        <f t="shared" si="190"/>
        <v/>
      </c>
      <c r="BK36" s="70">
        <v>0</v>
      </c>
      <c r="BL36" s="71" t="str">
        <f t="shared" si="18"/>
        <v/>
      </c>
      <c r="BM36" s="16" t="str">
        <f t="shared" si="191"/>
        <v/>
      </c>
      <c r="BN36" s="72">
        <v>1888</v>
      </c>
      <c r="BO36" s="73">
        <f t="shared" si="192"/>
        <v>1699.2</v>
      </c>
      <c r="BP36" s="73">
        <v>6</v>
      </c>
      <c r="BQ36" s="74">
        <f t="shared" si="20"/>
        <v>1455</v>
      </c>
      <c r="BR36" s="18">
        <f t="shared" si="193"/>
        <v>0.14371468926553674</v>
      </c>
      <c r="BS36" s="69">
        <v>0</v>
      </c>
      <c r="BT36" s="70" t="str">
        <f t="shared" si="194"/>
        <v/>
      </c>
      <c r="BU36" s="70">
        <v>0</v>
      </c>
      <c r="BV36" s="71" t="str">
        <f t="shared" si="22"/>
        <v/>
      </c>
      <c r="BW36" s="16" t="str">
        <f t="shared" si="195"/>
        <v/>
      </c>
    </row>
    <row r="37" spans="1:75" s="5" customFormat="1" ht="12.75" customHeight="1">
      <c r="A37" s="42" t="s">
        <v>387</v>
      </c>
      <c r="B37" s="39" t="s">
        <v>156</v>
      </c>
      <c r="C37" s="4"/>
      <c r="D37" s="49">
        <v>3.12</v>
      </c>
      <c r="E37" s="40" t="s">
        <v>417</v>
      </c>
      <c r="F37" s="82">
        <v>2969</v>
      </c>
      <c r="G37" s="82">
        <v>2699</v>
      </c>
      <c r="H37" s="163">
        <v>2127</v>
      </c>
      <c r="I37" s="163">
        <v>55</v>
      </c>
      <c r="J37" s="95">
        <f t="shared" si="197"/>
        <v>2072</v>
      </c>
      <c r="K37" s="69">
        <v>2443</v>
      </c>
      <c r="L37" s="70">
        <f t="shared" ref="L37" si="198">IFERROR(IF(K37&gt;1,K37*0.9,""),"")</f>
        <v>2198.7000000000003</v>
      </c>
      <c r="M37" s="70">
        <v>193</v>
      </c>
      <c r="N37" s="71">
        <f t="shared" si="0"/>
        <v>1879</v>
      </c>
      <c r="O37" s="16">
        <f t="shared" ref="O37" si="199">IFERROR(IF((IFERROR(IF(M37&gt;1,(L37-N37)/L37,""),(($G37*0.9)-N37)/($G37*0.9)))&gt;1%,IFERROR(IF(M37&gt;1,(L37-N37)/L37,""),(($G37*0.9)-N37)/($G37*0.9)),""),"")</f>
        <v>0.14540410242415983</v>
      </c>
      <c r="P37" s="72">
        <v>0</v>
      </c>
      <c r="Q37" s="73" t="str">
        <f t="shared" ref="Q37" si="200">IFERROR(IF(P37&gt;1,P37*0.9,""),"")</f>
        <v/>
      </c>
      <c r="R37" s="73">
        <v>0</v>
      </c>
      <c r="S37" s="74" t="str">
        <f t="shared" si="1"/>
        <v/>
      </c>
      <c r="T37" s="18" t="str">
        <f t="shared" ref="T37" si="201">IFERROR(IF((IFERROR(IF(R37&gt;1,(Q37-S37)/Q37,""),(($G37*0.9)-S37)/($G37*0.9)))&gt;1%,IFERROR(IF(R37&gt;1,(Q37-S37)/Q37,""),(($G37*0.9)-S37)/($G37*0.9)),""),"")</f>
        <v/>
      </c>
      <c r="U37" s="69">
        <v>0</v>
      </c>
      <c r="V37" s="70" t="str">
        <f t="shared" ref="V37" si="202">IFERROR(IF(U37&gt;1,U37*0.9,""),"")</f>
        <v/>
      </c>
      <c r="W37" s="70">
        <v>0</v>
      </c>
      <c r="X37" s="71" t="str">
        <f t="shared" si="2"/>
        <v/>
      </c>
      <c r="Y37" s="16" t="str">
        <f t="shared" ref="Y37" si="203">IFERROR(IF((IFERROR(IF(W37&gt;1,(V37-X37)/V37,""),(($G37*0.9)-X37)/($G37*0.9)))&gt;1%,IFERROR(IF(W37&gt;1,(V37-X37)/V37,""),(($G37*0.9)-X37)/($G37*0.9)),""),"")</f>
        <v/>
      </c>
      <c r="Z37" s="72">
        <v>2332</v>
      </c>
      <c r="AA37" s="73">
        <f t="shared" ref="AA37" si="204">IFERROR(IF(Z37&gt;1,Z37*0.9,""),"")</f>
        <v>2098.8000000000002</v>
      </c>
      <c r="AB37" s="73">
        <v>278</v>
      </c>
      <c r="AC37" s="74">
        <f t="shared" si="4"/>
        <v>1794</v>
      </c>
      <c r="AD37" s="18">
        <f t="shared" ref="AD37" si="205">IFERROR(IF((IFERROR(IF(AB37&gt;1,(AA37-AC37)/AA37,""),(($G37*0.9)-AC37)/($G37*0.9)))&gt;1%,IFERROR(IF(AB37&gt;1,(AA37-AC37)/AA37,""),(($G37*0.9)-AC37)/($G37*0.9)),""),"")</f>
        <v>0.14522584333905095</v>
      </c>
      <c r="AE37" s="69">
        <v>0</v>
      </c>
      <c r="AF37" s="70" t="str">
        <f t="shared" ref="AF37" si="206">IFERROR(IF(AE37&gt;1,AE37*0.9,""),"")</f>
        <v/>
      </c>
      <c r="AG37" s="70">
        <v>0</v>
      </c>
      <c r="AH37" s="71" t="str">
        <f t="shared" si="6"/>
        <v/>
      </c>
      <c r="AI37" s="16" t="str">
        <f t="shared" ref="AI37" si="207">IFERROR(IF((IFERROR(IF(AG37&gt;1,(AF37-AH37)/AF37,""),(($G37*0.9)-AH37)/($G37*0.9)))&gt;1%,IFERROR(IF(AG37&gt;1,(AF37-AH37)/AF37,""),(($G37*0.9)-AH37)/($G37*0.9)),""),"")</f>
        <v/>
      </c>
      <c r="AJ37" s="72">
        <v>0</v>
      </c>
      <c r="AK37" s="73" t="str">
        <f t="shared" ref="AK37" si="208">IFERROR(IF(AJ37&gt;1,AJ37*0.9,""),"")</f>
        <v/>
      </c>
      <c r="AL37" s="73">
        <v>0</v>
      </c>
      <c r="AM37" s="74" t="str">
        <f t="shared" si="8"/>
        <v/>
      </c>
      <c r="AN37" s="18" t="str">
        <f t="shared" ref="AN37" si="209">IFERROR(IF((IFERROR(IF(AL37&gt;1,(AK37-AM37)/AK37,""),(($G37*0.9)-AM37)/($G37*0.9)))&gt;1%,IFERROR(IF(AL37&gt;1,(AK37-AM37)/AK37,""),(($G37*0.9)-AM37)/($G37*0.9)),""),"")</f>
        <v/>
      </c>
      <c r="AO37" s="69">
        <v>2554</v>
      </c>
      <c r="AP37" s="70">
        <f t="shared" ref="AP37" si="210">IFERROR(IF(AO37&gt;1,AO37*0.9,""),"")</f>
        <v>2298.6</v>
      </c>
      <c r="AQ37" s="70">
        <v>108</v>
      </c>
      <c r="AR37" s="71">
        <f t="shared" si="10"/>
        <v>1964</v>
      </c>
      <c r="AS37" s="16">
        <f t="shared" ref="AS37" si="211">IFERROR(IF((IFERROR(IF(AQ37&gt;1,(AP37-AR37)/AP37,""),(($G37*0.9)-AR37)/($G37*0.9)))&gt;1%,IFERROR(IF(AQ37&gt;1,(AP37-AR37)/AP37,""),(($G37*0.9)-AR37)/($G37*0.9)),""),"")</f>
        <v>0.14556686678847991</v>
      </c>
      <c r="AT37" s="72">
        <v>0</v>
      </c>
      <c r="AU37" s="73" t="str">
        <f t="shared" ref="AU37" si="212">IFERROR(IF(AT37&gt;1,AT37*0.9,""),"")</f>
        <v/>
      </c>
      <c r="AV37" s="73">
        <v>0</v>
      </c>
      <c r="AW37" s="74" t="str">
        <f t="shared" si="12"/>
        <v/>
      </c>
      <c r="AX37" s="18" t="str">
        <f t="shared" ref="AX37" si="213">IFERROR(IF((IFERROR(IF(AV37&gt;1,(AU37-AW37)/AU37,""),(($G37*0.9)-AW37)/($G37*0.9)))&gt;1%,IFERROR(IF(AV37&gt;1,(AU37-AW37)/AU37,""),(($G37*0.9)-AW37)/($G37*0.9)),""),"")</f>
        <v/>
      </c>
      <c r="AY37" s="69">
        <v>0</v>
      </c>
      <c r="AZ37" s="70" t="str">
        <f t="shared" ref="AZ37" si="214">IFERROR(IF(AY37&gt;1,AY37*0.9,""),"")</f>
        <v/>
      </c>
      <c r="BA37" s="70">
        <v>0</v>
      </c>
      <c r="BB37" s="71" t="str">
        <f t="shared" si="14"/>
        <v/>
      </c>
      <c r="BC37" s="16" t="str">
        <f t="shared" ref="BC37" si="215">IFERROR(IF((IFERROR(IF(BA37&gt;1,(AZ37-BB37)/AZ37,""),(($G37*0.9)-BB37)/($G37*0.9)))&gt;1%,IFERROR(IF(BA37&gt;1,(AZ37-BB37)/AZ37,""),(($G37*0.9)-BB37)/($G37*0.9)),""),"")</f>
        <v/>
      </c>
      <c r="BD37" s="72">
        <v>2443</v>
      </c>
      <c r="BE37" s="73">
        <f t="shared" ref="BE37" si="216">IFERROR(IF(BD37&gt;1,BD37*0.9,""),"")</f>
        <v>2198.7000000000003</v>
      </c>
      <c r="BF37" s="73">
        <v>193</v>
      </c>
      <c r="BG37" s="74">
        <f t="shared" si="16"/>
        <v>1879</v>
      </c>
      <c r="BH37" s="18">
        <f t="shared" ref="BH37" si="217">IFERROR(IF((IFERROR(IF(BF37&gt;1,(BE37-BG37)/BE37,""),(($G37*0.9)-BG37)/($G37*0.9)))&gt;1%,IFERROR(IF(BF37&gt;1,(BE37-BG37)/BE37,""),(($G37*0.9)-BG37)/($G37*0.9)),""),"")</f>
        <v>0.14540410242415983</v>
      </c>
      <c r="BI37" s="69">
        <v>0</v>
      </c>
      <c r="BJ37" s="70" t="str">
        <f t="shared" ref="BJ37" si="218">IFERROR(IF(BI37&gt;1,BI37*0.9,""),"")</f>
        <v/>
      </c>
      <c r="BK37" s="70">
        <v>0</v>
      </c>
      <c r="BL37" s="71" t="str">
        <f t="shared" si="18"/>
        <v/>
      </c>
      <c r="BM37" s="16" t="str">
        <f t="shared" ref="BM37" si="219">IFERROR(IF((IFERROR(IF(BK37&gt;1,(BJ37-BL37)/BJ37,""),(($G37*0.9)-BL37)/($G37*0.9)))&gt;1%,IFERROR(IF(BK37&gt;1,(BJ37-BL37)/BJ37,""),(($G37*0.9)-BL37)/($G37*0.9)),""),"")</f>
        <v/>
      </c>
      <c r="BN37" s="72">
        <v>0</v>
      </c>
      <c r="BO37" s="73" t="str">
        <f t="shared" ref="BO37" si="220">IFERROR(IF(BN37&gt;1,BN37*0.9,""),"")</f>
        <v/>
      </c>
      <c r="BP37" s="73">
        <v>0</v>
      </c>
      <c r="BQ37" s="74" t="str">
        <f t="shared" si="20"/>
        <v/>
      </c>
      <c r="BR37" s="18" t="str">
        <f t="shared" ref="BR37" si="221">IFERROR(IF((IFERROR(IF(BP37&gt;1,(BO37-BQ37)/BO37,""),(($G37*0.9)-BQ37)/($G37*0.9)))&gt;1%,IFERROR(IF(BP37&gt;1,(BO37-BQ37)/BO37,""),(($G37*0.9)-BQ37)/($G37*0.9)),""),"")</f>
        <v/>
      </c>
      <c r="BS37" s="69">
        <v>2221</v>
      </c>
      <c r="BT37" s="70">
        <f t="shared" ref="BT37" si="222">IFERROR(IF(BS37&gt;1,BS37*0.9,""),"")</f>
        <v>1998.9</v>
      </c>
      <c r="BU37" s="70">
        <v>364</v>
      </c>
      <c r="BV37" s="71">
        <f t="shared" si="22"/>
        <v>1708</v>
      </c>
      <c r="BW37" s="16">
        <f t="shared" ref="BW37" si="223">IFERROR(IF((IFERROR(IF(BU37&gt;1,(BT37-BV37)/BT37,""),(($G37*0.9)-BV37)/($G37*0.9)))&gt;1%,IFERROR(IF(BU37&gt;1,(BT37-BV37)/BT37,""),(($G37*0.9)-BV37)/($G37*0.9)),""),"")</f>
        <v>0.14553004152283761</v>
      </c>
    </row>
    <row r="38" spans="1:75" s="5" customFormat="1" ht="12.75" customHeight="1">
      <c r="A38" s="42" t="s">
        <v>360</v>
      </c>
      <c r="B38" s="39" t="s">
        <v>156</v>
      </c>
      <c r="C38" s="4"/>
      <c r="D38" s="49">
        <v>3.57</v>
      </c>
      <c r="E38" s="40" t="s">
        <v>418</v>
      </c>
      <c r="F38" s="82">
        <v>3574</v>
      </c>
      <c r="G38" s="82">
        <v>3249</v>
      </c>
      <c r="H38" s="163">
        <v>2552</v>
      </c>
      <c r="I38" s="163">
        <v>67</v>
      </c>
      <c r="J38" s="95">
        <f t="shared" si="197"/>
        <v>2485</v>
      </c>
      <c r="K38" s="69">
        <v>2888</v>
      </c>
      <c r="L38" s="70">
        <f>IFERROR(IF(K38&gt;1,K38*0.9,""),"")</f>
        <v>2599.2000000000003</v>
      </c>
      <c r="M38" s="70">
        <v>272</v>
      </c>
      <c r="N38" s="71">
        <f t="shared" si="0"/>
        <v>2213</v>
      </c>
      <c r="O38" s="16">
        <f>IFERROR(IF((IFERROR(IF(M38&gt;1,(L38-N38)/L38,""),(($G38*0.9)-N38)/($G38*0.9)))&gt;1%,IFERROR(IF(M38&gt;1,(L38-N38)/L38,""),(($G38*0.9)-N38)/($G38*0.9)),""),"")</f>
        <v>0.14858417974761473</v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1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2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2888</v>
      </c>
      <c r="AA38" s="73">
        <f>IFERROR(IF(Z38&gt;1,Z38*0.9,""),"")</f>
        <v>2599.2000000000003</v>
      </c>
      <c r="AB38" s="73">
        <v>272</v>
      </c>
      <c r="AC38" s="74">
        <f t="shared" si="4"/>
        <v>2213</v>
      </c>
      <c r="AD38" s="18">
        <f>IFERROR(IF((IFERROR(IF(AB38&gt;1,(AA38-AC38)/AA38,""),(($G38*0.9)-AC38)/($G38*0.9)))&gt;1%,IFERROR(IF(AB38&gt;1,(AA38-AC38)/AA38,""),(($G38*0.9)-AC38)/($G38*0.9)),""),"")</f>
        <v>0.14858417974761473</v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6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8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2777</v>
      </c>
      <c r="AP38" s="70">
        <f>IFERROR(IF(AO38&gt;1,AO38*0.9,""),"")</f>
        <v>2499.3000000000002</v>
      </c>
      <c r="AQ38" s="70">
        <v>357</v>
      </c>
      <c r="AR38" s="71">
        <f t="shared" si="10"/>
        <v>2128</v>
      </c>
      <c r="AS38" s="16">
        <f>IFERROR(IF((IFERROR(IF(AQ38&gt;1,(AP38-AR38)/AP38,""),(($G38*0.9)-AR38)/($G38*0.9)))&gt;1%,IFERROR(IF(AQ38&gt;1,(AP38-AR38)/AP38,""),(($G38*0.9)-AR38)/($G38*0.9)),""),"")</f>
        <v>0.14856159724722928</v>
      </c>
      <c r="AT38" s="72">
        <v>0</v>
      </c>
      <c r="AU38" s="73" t="str">
        <f>IFERROR(IF(AT38&gt;1,AT38*0.9,""),"")</f>
        <v/>
      </c>
      <c r="AV38" s="73">
        <v>0</v>
      </c>
      <c r="AW38" s="74" t="str">
        <f t="shared" si="12"/>
        <v/>
      </c>
      <c r="AX38" s="18" t="str">
        <f t="shared" si="196"/>
        <v/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14"/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2777</v>
      </c>
      <c r="BE38" s="73">
        <f>IFERROR(IF(BD38&gt;1,BD38*0.9,""),"")</f>
        <v>2499.3000000000002</v>
      </c>
      <c r="BF38" s="73">
        <v>357</v>
      </c>
      <c r="BG38" s="74">
        <f t="shared" si="16"/>
        <v>2128</v>
      </c>
      <c r="BH38" s="18">
        <f>IFERROR(IF((IFERROR(IF(BF38&gt;1,(BE38-BG38)/BE38,""),(($G38*0.9)-BG38)/($G38*0.9)))&gt;1%,IFERROR(IF(BF38&gt;1,(BE38-BG38)/BE38,""),(($G38*0.9)-BG38)/($G38*0.9)),""),"")</f>
        <v>0.14856159724722928</v>
      </c>
      <c r="BI38" s="69">
        <v>0</v>
      </c>
      <c r="BJ38" s="70" t="str">
        <f>IFERROR(IF(BI38&gt;1,BI38*0.9,""),"")</f>
        <v/>
      </c>
      <c r="BK38" s="70">
        <v>0</v>
      </c>
      <c r="BL38" s="71" t="str">
        <f t="shared" si="18"/>
        <v/>
      </c>
      <c r="BM38" s="16" t="str">
        <f>IFERROR(IF((IFERROR(IF(BK38&gt;1,(BJ38-BL38)/BJ38,""),(($G38*0.9)-BL38)/($G38*0.9)))&gt;1%,IFERROR(IF(BK38&gt;1,(BJ38-BL38)/BJ38,""),(($G38*0.9)-BL38)/($G38*0.9)),""),"")</f>
        <v/>
      </c>
      <c r="BN38" s="72">
        <v>0</v>
      </c>
      <c r="BO38" s="73" t="str">
        <f>IFERROR(IF(BN38&gt;1,BN38*0.9,""),"")</f>
        <v/>
      </c>
      <c r="BP38" s="73">
        <v>0</v>
      </c>
      <c r="BQ38" s="74" t="str">
        <f t="shared" si="20"/>
        <v/>
      </c>
      <c r="BR38" s="18" t="str">
        <f>IFERROR(IF((IFERROR(IF(BP38&gt;1,(BO38-BQ38)/BO38,""),(($G38*0.9)-BQ38)/($G38*0.9)))&gt;1%,IFERROR(IF(BP38&gt;1,(BO38-BQ38)/BO38,""),(($G38*0.9)-BQ38)/($G38*0.9)),""),"")</f>
        <v/>
      </c>
      <c r="BS38" s="69">
        <v>2443</v>
      </c>
      <c r="BT38" s="70">
        <f>IFERROR(IF(BS38&gt;1,BS38*0.9,""),"")</f>
        <v>2198.7000000000003</v>
      </c>
      <c r="BU38" s="70">
        <v>613</v>
      </c>
      <c r="BV38" s="71">
        <f t="shared" si="22"/>
        <v>1872</v>
      </c>
      <c r="BW38" s="16">
        <f>IFERROR(IF((IFERROR(IF(BU38&gt;1,(BT38-BV38)/BT38,""),(($G38*0.9)-BV38)/($G38*0.9)))&gt;1%,IFERROR(IF(BU38&gt;1,(BT38-BV38)/BT38,""),(($G38*0.9)-BV38)/($G38*0.9)),""),"")</f>
        <v>0.14858780188293094</v>
      </c>
    </row>
    <row r="39" spans="1:75" s="5" customFormat="1" ht="12.75" customHeight="1">
      <c r="A39" s="42" t="s">
        <v>284</v>
      </c>
      <c r="B39" s="39" t="s">
        <v>156</v>
      </c>
      <c r="C39" s="4"/>
      <c r="D39" s="49">
        <v>4.16</v>
      </c>
      <c r="E39" s="40" t="s">
        <v>418</v>
      </c>
      <c r="F39" s="82">
        <v>3354</v>
      </c>
      <c r="G39" s="82">
        <v>3049</v>
      </c>
      <c r="H39" s="163">
        <v>2395</v>
      </c>
      <c r="I39" s="163">
        <v>63</v>
      </c>
      <c r="J39" s="95">
        <f t="shared" si="197"/>
        <v>2332</v>
      </c>
      <c r="K39" s="69">
        <v>2777</v>
      </c>
      <c r="L39" s="70">
        <f t="shared" ref="L39:L58" si="224">IFERROR(IF(K39&gt;1,K39*0.9,""),"")</f>
        <v>2499.3000000000002</v>
      </c>
      <c r="M39" s="70">
        <v>204</v>
      </c>
      <c r="N39" s="71">
        <f t="shared" si="0"/>
        <v>2128</v>
      </c>
      <c r="O39" s="16">
        <f t="shared" ref="O39:O58" si="225">IFERROR(IF((IFERROR(IF(M39&gt;1,(L39-N39)/L39,""),(($G39*0.9)-N39)/($G39*0.9)))&gt;1%,IFERROR(IF(M39&gt;1,(L39-N39)/L39,""),(($G39*0.9)-N39)/($G39*0.9)),""),"")</f>
        <v>0.14856159724722928</v>
      </c>
      <c r="P39" s="72">
        <v>0</v>
      </c>
      <c r="Q39" s="73" t="str">
        <f t="shared" ref="Q39:Q58" si="226">IFERROR(IF(P39&gt;1,P39*0.9,""),"")</f>
        <v/>
      </c>
      <c r="R39" s="73">
        <v>0</v>
      </c>
      <c r="S39" s="74" t="str">
        <f t="shared" si="1"/>
        <v/>
      </c>
      <c r="T39" s="18" t="str">
        <f t="shared" ref="T39:T58" si="227">IFERROR(IF((IFERROR(IF(R39&gt;1,(Q39-S39)/Q39,""),(($G39*0.9)-S39)/($G39*0.9)))&gt;1%,IFERROR(IF(R39&gt;1,(Q39-S39)/Q39,""),(($G39*0.9)-S39)/($G39*0.9)),""),"")</f>
        <v/>
      </c>
      <c r="U39" s="69">
        <v>0</v>
      </c>
      <c r="V39" s="70" t="str">
        <f t="shared" ref="V39:V58" si="228">IFERROR(IF(U39&gt;1,U39*0.9,""),"")</f>
        <v/>
      </c>
      <c r="W39" s="70">
        <v>0</v>
      </c>
      <c r="X39" s="71" t="str">
        <f t="shared" si="2"/>
        <v/>
      </c>
      <c r="Y39" s="16" t="str">
        <f t="shared" ref="Y39:Y58" si="229">IFERROR(IF((IFERROR(IF(W39&gt;1,(V39-X39)/V39,""),(($G39*0.9)-X39)/($G39*0.9)))&gt;1%,IFERROR(IF(W39&gt;1,(V39-X39)/V39,""),(($G39*0.9)-X39)/($G39*0.9)),""),"")</f>
        <v/>
      </c>
      <c r="Z39" s="72">
        <v>2777</v>
      </c>
      <c r="AA39" s="73">
        <f t="shared" ref="AA39:AA58" si="230">IFERROR(IF(Z39&gt;1,Z39*0.9,""),"")</f>
        <v>2499.3000000000002</v>
      </c>
      <c r="AB39" s="73">
        <v>204</v>
      </c>
      <c r="AC39" s="74">
        <f t="shared" si="4"/>
        <v>2128</v>
      </c>
      <c r="AD39" s="18">
        <f t="shared" ref="AD39:AD58" si="231">IFERROR(IF((IFERROR(IF(AB39&gt;1,(AA39-AC39)/AA39,""),(($G39*0.9)-AC39)/($G39*0.9)))&gt;1%,IFERROR(IF(AB39&gt;1,(AA39-AC39)/AA39,""),(($G39*0.9)-AC39)/($G39*0.9)),""),"")</f>
        <v>0.14856159724722928</v>
      </c>
      <c r="AE39" s="69">
        <v>0</v>
      </c>
      <c r="AF39" s="70" t="str">
        <f t="shared" ref="AF39:AF58" si="232">IFERROR(IF(AE39&gt;1,AE39*0.9,""),"")</f>
        <v/>
      </c>
      <c r="AG39" s="70">
        <v>0</v>
      </c>
      <c r="AH39" s="71" t="str">
        <f t="shared" si="6"/>
        <v/>
      </c>
      <c r="AI39" s="16" t="str">
        <f t="shared" ref="AI39:AI58" si="233">IFERROR(IF((IFERROR(IF(AG39&gt;1,(AF39-AH39)/AF39,""),(($G39*0.9)-AH39)/($G39*0.9)))&gt;1%,IFERROR(IF(AG39&gt;1,(AF39-AH39)/AF39,""),(($G39*0.9)-AH39)/($G39*0.9)),""),"")</f>
        <v/>
      </c>
      <c r="AJ39" s="72">
        <v>0</v>
      </c>
      <c r="AK39" s="73" t="str">
        <f t="shared" ref="AK39:AK58" si="234">IFERROR(IF(AJ39&gt;1,AJ39*0.9,""),"")</f>
        <v/>
      </c>
      <c r="AL39" s="73">
        <v>0</v>
      </c>
      <c r="AM39" s="74" t="str">
        <f t="shared" si="8"/>
        <v/>
      </c>
      <c r="AN39" s="18" t="str">
        <f t="shared" ref="AN39:AN58" si="235">IFERROR(IF((IFERROR(IF(AL39&gt;1,(AK39-AM39)/AK39,""),(($G39*0.9)-AM39)/($G39*0.9)))&gt;1%,IFERROR(IF(AL39&gt;1,(AK39-AM39)/AK39,""),(($G39*0.9)-AM39)/($G39*0.9)),""),"")</f>
        <v/>
      </c>
      <c r="AO39" s="69">
        <v>2777</v>
      </c>
      <c r="AP39" s="70">
        <f t="shared" ref="AP39:AP58" si="236">IFERROR(IF(AO39&gt;1,AO39*0.9,""),"")</f>
        <v>2499.3000000000002</v>
      </c>
      <c r="AQ39" s="70">
        <v>204</v>
      </c>
      <c r="AR39" s="71">
        <f t="shared" si="10"/>
        <v>2128</v>
      </c>
      <c r="AS39" s="16">
        <f t="shared" ref="AS39:AS58" si="237">IFERROR(IF((IFERROR(IF(AQ39&gt;1,(AP39-AR39)/AP39,""),(($G39*0.9)-AR39)/($G39*0.9)))&gt;1%,IFERROR(IF(AQ39&gt;1,(AP39-AR39)/AP39,""),(($G39*0.9)-AR39)/($G39*0.9)),""),"")</f>
        <v>0.14856159724722928</v>
      </c>
      <c r="AT39" s="72">
        <v>0</v>
      </c>
      <c r="AU39" s="73" t="str">
        <f t="shared" ref="AU39:AU58" si="238">IFERROR(IF(AT39&gt;1,AT39*0.9,""),"")</f>
        <v/>
      </c>
      <c r="AV39" s="73">
        <v>0</v>
      </c>
      <c r="AW39" s="74" t="str">
        <f t="shared" si="12"/>
        <v/>
      </c>
      <c r="AX39" s="18" t="str">
        <f t="shared" si="196"/>
        <v/>
      </c>
      <c r="AY39" s="69">
        <v>0</v>
      </c>
      <c r="AZ39" s="70" t="str">
        <f t="shared" ref="AZ39:AZ58" si="239">IFERROR(IF(AY39&gt;1,AY39*0.9,""),"")</f>
        <v/>
      </c>
      <c r="BA39" s="70">
        <v>0</v>
      </c>
      <c r="BB39" s="71" t="str">
        <f t="shared" si="14"/>
        <v/>
      </c>
      <c r="BC39" s="16" t="str">
        <f t="shared" ref="BC39:BC58" si="240">IFERROR(IF((IFERROR(IF(BA39&gt;1,(AZ39-BB39)/AZ39,""),(($G39*0.9)-BB39)/($G39*0.9)))&gt;1%,IFERROR(IF(BA39&gt;1,(AZ39-BB39)/AZ39,""),(($G39*0.9)-BB39)/($G39*0.9)),""),"")</f>
        <v/>
      </c>
      <c r="BD39" s="72">
        <v>2777</v>
      </c>
      <c r="BE39" s="73">
        <f t="shared" ref="BE39:BE58" si="241">IFERROR(IF(BD39&gt;1,BD39*0.9,""),"")</f>
        <v>2499.3000000000002</v>
      </c>
      <c r="BF39" s="73">
        <v>204</v>
      </c>
      <c r="BG39" s="74">
        <f t="shared" si="16"/>
        <v>2128</v>
      </c>
      <c r="BH39" s="18">
        <f t="shared" ref="BH39:BH58" si="242">IFERROR(IF((IFERROR(IF(BF39&gt;1,(BE39-BG39)/BE39,""),(($G39*0.9)-BG39)/($G39*0.9)))&gt;1%,IFERROR(IF(BF39&gt;1,(BE39-BG39)/BE39,""),(($G39*0.9)-BG39)/($G39*0.9)),""),"")</f>
        <v>0.14856159724722928</v>
      </c>
      <c r="BI39" s="69">
        <v>0</v>
      </c>
      <c r="BJ39" s="70" t="str">
        <f t="shared" ref="BJ39:BJ58" si="243">IFERROR(IF(BI39&gt;1,BI39*0.9,""),"")</f>
        <v/>
      </c>
      <c r="BK39" s="70">
        <v>0</v>
      </c>
      <c r="BL39" s="71" t="str">
        <f t="shared" si="18"/>
        <v/>
      </c>
      <c r="BM39" s="16" t="str">
        <f t="shared" ref="BM39:BM58" si="244">IFERROR(IF((IFERROR(IF(BK39&gt;1,(BJ39-BL39)/BJ39,""),(($G39*0.9)-BL39)/($G39*0.9)))&gt;1%,IFERROR(IF(BK39&gt;1,(BJ39-BL39)/BJ39,""),(($G39*0.9)-BL39)/($G39*0.9)),""),"")</f>
        <v/>
      </c>
      <c r="BN39" s="72">
        <v>0</v>
      </c>
      <c r="BO39" s="73" t="str">
        <f t="shared" ref="BO39:BO58" si="245">IFERROR(IF(BN39&gt;1,BN39*0.9,""),"")</f>
        <v/>
      </c>
      <c r="BP39" s="73">
        <v>0</v>
      </c>
      <c r="BQ39" s="74" t="str">
        <f t="shared" si="20"/>
        <v/>
      </c>
      <c r="BR39" s="18" t="str">
        <f t="shared" ref="BR39:BR58" si="246">IFERROR(IF((IFERROR(IF(BP39&gt;1,(BO39-BQ39)/BO39,""),(($G39*0.9)-BQ39)/($G39*0.9)))&gt;1%,IFERROR(IF(BP39&gt;1,(BO39-BQ39)/BO39,""),(($G39*0.9)-BQ39)/($G39*0.9)),""),"")</f>
        <v/>
      </c>
      <c r="BS39" s="69">
        <v>2332</v>
      </c>
      <c r="BT39" s="70">
        <f t="shared" ref="BT39:BT58" si="247">IFERROR(IF(BS39&gt;1,BS39*0.9,""),"")</f>
        <v>2098.8000000000002</v>
      </c>
      <c r="BU39" s="70">
        <v>545</v>
      </c>
      <c r="BV39" s="71">
        <f t="shared" si="22"/>
        <v>1787</v>
      </c>
      <c r="BW39" s="16">
        <f t="shared" ref="BW39:BW58" si="248">IFERROR(IF((IFERROR(IF(BU39&gt;1,(BT39-BV39)/BT39,""),(($G39*0.9)-BV39)/($G39*0.9)))&gt;1%,IFERROR(IF(BU39&gt;1,(BT39-BV39)/BT39,""),(($G39*0.9)-BV39)/($G39*0.9)),""),"")</f>
        <v>0.14856108252334674</v>
      </c>
    </row>
    <row r="40" spans="1:75" s="5" customFormat="1" ht="12.75" customHeight="1">
      <c r="A40" s="42" t="s">
        <v>278</v>
      </c>
      <c r="B40" s="39" t="s">
        <v>156</v>
      </c>
      <c r="C40" s="4"/>
      <c r="D40" s="49">
        <v>4.16</v>
      </c>
      <c r="E40" s="40" t="s">
        <v>419</v>
      </c>
      <c r="F40" s="82">
        <v>2914</v>
      </c>
      <c r="G40" s="82">
        <v>2649</v>
      </c>
      <c r="H40" s="163">
        <v>2119</v>
      </c>
      <c r="I40" s="163">
        <v>93</v>
      </c>
      <c r="J40" s="95">
        <f t="shared" si="197"/>
        <v>2026</v>
      </c>
      <c r="K40" s="69">
        <v>2332</v>
      </c>
      <c r="L40" s="70">
        <f t="shared" si="224"/>
        <v>2098.8000000000002</v>
      </c>
      <c r="M40" s="70">
        <v>239</v>
      </c>
      <c r="N40" s="71">
        <f t="shared" si="0"/>
        <v>1787</v>
      </c>
      <c r="O40" s="16">
        <f t="shared" si="225"/>
        <v>0.14856108252334674</v>
      </c>
      <c r="P40" s="72">
        <v>0</v>
      </c>
      <c r="Q40" s="73" t="str">
        <f t="shared" si="226"/>
        <v/>
      </c>
      <c r="R40" s="73">
        <v>0</v>
      </c>
      <c r="S40" s="74" t="str">
        <f t="shared" si="1"/>
        <v/>
      </c>
      <c r="T40" s="18" t="str">
        <f t="shared" si="227"/>
        <v/>
      </c>
      <c r="U40" s="69">
        <v>0</v>
      </c>
      <c r="V40" s="70" t="str">
        <f t="shared" si="228"/>
        <v/>
      </c>
      <c r="W40" s="70">
        <v>0</v>
      </c>
      <c r="X40" s="71" t="str">
        <f t="shared" si="2"/>
        <v/>
      </c>
      <c r="Y40" s="16" t="str">
        <f t="shared" si="229"/>
        <v/>
      </c>
      <c r="Z40" s="72">
        <v>2221</v>
      </c>
      <c r="AA40" s="73">
        <f t="shared" si="230"/>
        <v>1998.9</v>
      </c>
      <c r="AB40" s="73">
        <v>324</v>
      </c>
      <c r="AC40" s="74">
        <f t="shared" si="4"/>
        <v>1702</v>
      </c>
      <c r="AD40" s="18">
        <f t="shared" si="231"/>
        <v>0.148531692430837</v>
      </c>
      <c r="AE40" s="69">
        <v>0</v>
      </c>
      <c r="AF40" s="70" t="str">
        <f t="shared" si="232"/>
        <v/>
      </c>
      <c r="AG40" s="70">
        <v>0</v>
      </c>
      <c r="AH40" s="71" t="str">
        <f t="shared" si="6"/>
        <v/>
      </c>
      <c r="AI40" s="16" t="str">
        <f t="shared" si="233"/>
        <v/>
      </c>
      <c r="AJ40" s="72">
        <v>0</v>
      </c>
      <c r="AK40" s="73" t="str">
        <f t="shared" si="234"/>
        <v/>
      </c>
      <c r="AL40" s="73">
        <v>0</v>
      </c>
      <c r="AM40" s="74" t="str">
        <f t="shared" si="8"/>
        <v/>
      </c>
      <c r="AN40" s="18" t="str">
        <f t="shared" si="235"/>
        <v/>
      </c>
      <c r="AO40" s="69">
        <v>2221</v>
      </c>
      <c r="AP40" s="70">
        <f t="shared" si="236"/>
        <v>1998.9</v>
      </c>
      <c r="AQ40" s="70">
        <v>324</v>
      </c>
      <c r="AR40" s="71">
        <f t="shared" si="10"/>
        <v>1702</v>
      </c>
      <c r="AS40" s="16">
        <f t="shared" si="237"/>
        <v>0.148531692430837</v>
      </c>
      <c r="AT40" s="72">
        <v>0</v>
      </c>
      <c r="AU40" s="73" t="str">
        <f t="shared" si="238"/>
        <v/>
      </c>
      <c r="AV40" s="73">
        <v>0</v>
      </c>
      <c r="AW40" s="74" t="str">
        <f t="shared" si="12"/>
        <v/>
      </c>
      <c r="AX40" s="18" t="str">
        <f t="shared" si="196"/>
        <v/>
      </c>
      <c r="AY40" s="69">
        <v>0</v>
      </c>
      <c r="AZ40" s="70" t="str">
        <f t="shared" si="239"/>
        <v/>
      </c>
      <c r="BA40" s="70">
        <v>0</v>
      </c>
      <c r="BB40" s="71" t="str">
        <f t="shared" si="14"/>
        <v/>
      </c>
      <c r="BC40" s="16" t="str">
        <f t="shared" si="240"/>
        <v/>
      </c>
      <c r="BD40" s="72">
        <v>2110</v>
      </c>
      <c r="BE40" s="73">
        <f t="shared" si="241"/>
        <v>1899</v>
      </c>
      <c r="BF40" s="73">
        <v>409</v>
      </c>
      <c r="BG40" s="74">
        <f t="shared" si="16"/>
        <v>1617</v>
      </c>
      <c r="BH40" s="18">
        <f t="shared" si="242"/>
        <v>0.14849921011058451</v>
      </c>
      <c r="BI40" s="69">
        <v>0</v>
      </c>
      <c r="BJ40" s="70" t="str">
        <f t="shared" si="243"/>
        <v/>
      </c>
      <c r="BK40" s="70">
        <v>0</v>
      </c>
      <c r="BL40" s="71" t="str">
        <f t="shared" si="18"/>
        <v/>
      </c>
      <c r="BM40" s="16" t="str">
        <f t="shared" si="244"/>
        <v/>
      </c>
      <c r="BN40" s="72">
        <v>0</v>
      </c>
      <c r="BO40" s="73" t="str">
        <f t="shared" si="245"/>
        <v/>
      </c>
      <c r="BP40" s="73">
        <v>0</v>
      </c>
      <c r="BQ40" s="74" t="str">
        <f t="shared" si="20"/>
        <v/>
      </c>
      <c r="BR40" s="18" t="str">
        <f t="shared" si="246"/>
        <v/>
      </c>
      <c r="BS40" s="69">
        <v>2110</v>
      </c>
      <c r="BT40" s="70">
        <f t="shared" si="247"/>
        <v>1899</v>
      </c>
      <c r="BU40" s="70">
        <v>409</v>
      </c>
      <c r="BV40" s="71">
        <f t="shared" si="22"/>
        <v>1617</v>
      </c>
      <c r="BW40" s="16">
        <f t="shared" si="248"/>
        <v>0.14849921011058451</v>
      </c>
    </row>
    <row r="41" spans="1:75" s="5" customFormat="1" ht="12.75" customHeight="1">
      <c r="A41" s="42" t="s">
        <v>279</v>
      </c>
      <c r="B41" s="39" t="s">
        <v>156</v>
      </c>
      <c r="C41" s="4"/>
      <c r="D41" s="49">
        <v>4.16</v>
      </c>
      <c r="E41" s="40" t="s">
        <v>419</v>
      </c>
      <c r="F41" s="82">
        <v>2694</v>
      </c>
      <c r="G41" s="82">
        <v>2449</v>
      </c>
      <c r="H41" s="163">
        <v>1960</v>
      </c>
      <c r="I41" s="163">
        <v>87</v>
      </c>
      <c r="J41" s="95">
        <f t="shared" si="197"/>
        <v>1873</v>
      </c>
      <c r="K41" s="69">
        <v>2221</v>
      </c>
      <c r="L41" s="70">
        <f t="shared" si="224"/>
        <v>1998.9</v>
      </c>
      <c r="M41" s="70">
        <v>171</v>
      </c>
      <c r="N41" s="71">
        <f t="shared" si="0"/>
        <v>1702</v>
      </c>
      <c r="O41" s="16">
        <f t="shared" si="225"/>
        <v>0.148531692430837</v>
      </c>
      <c r="P41" s="72">
        <v>0</v>
      </c>
      <c r="Q41" s="73" t="str">
        <f t="shared" si="226"/>
        <v/>
      </c>
      <c r="R41" s="73">
        <v>0</v>
      </c>
      <c r="S41" s="74" t="str">
        <f t="shared" si="1"/>
        <v/>
      </c>
      <c r="T41" s="18" t="str">
        <f t="shared" si="227"/>
        <v/>
      </c>
      <c r="U41" s="69">
        <v>0</v>
      </c>
      <c r="V41" s="70" t="str">
        <f t="shared" si="228"/>
        <v/>
      </c>
      <c r="W41" s="70">
        <v>0</v>
      </c>
      <c r="X41" s="71" t="str">
        <f t="shared" si="2"/>
        <v/>
      </c>
      <c r="Y41" s="16" t="str">
        <f t="shared" si="229"/>
        <v/>
      </c>
      <c r="Z41" s="72">
        <v>2110</v>
      </c>
      <c r="AA41" s="73">
        <f t="shared" si="230"/>
        <v>1899</v>
      </c>
      <c r="AB41" s="73">
        <v>256</v>
      </c>
      <c r="AC41" s="74">
        <f t="shared" si="4"/>
        <v>1617</v>
      </c>
      <c r="AD41" s="18">
        <f t="shared" si="231"/>
        <v>0.14849921011058451</v>
      </c>
      <c r="AE41" s="69">
        <v>0</v>
      </c>
      <c r="AF41" s="70" t="str">
        <f t="shared" si="232"/>
        <v/>
      </c>
      <c r="AG41" s="70">
        <v>0</v>
      </c>
      <c r="AH41" s="71" t="str">
        <f t="shared" si="6"/>
        <v/>
      </c>
      <c r="AI41" s="16" t="str">
        <f t="shared" si="233"/>
        <v/>
      </c>
      <c r="AJ41" s="72">
        <v>0</v>
      </c>
      <c r="AK41" s="73" t="str">
        <f t="shared" si="234"/>
        <v/>
      </c>
      <c r="AL41" s="73">
        <v>0</v>
      </c>
      <c r="AM41" s="74" t="str">
        <f t="shared" si="8"/>
        <v/>
      </c>
      <c r="AN41" s="18" t="str">
        <f t="shared" si="235"/>
        <v/>
      </c>
      <c r="AO41" s="69">
        <v>2221</v>
      </c>
      <c r="AP41" s="70">
        <f t="shared" si="236"/>
        <v>1998.9</v>
      </c>
      <c r="AQ41" s="70">
        <v>171</v>
      </c>
      <c r="AR41" s="71">
        <f t="shared" si="10"/>
        <v>1702</v>
      </c>
      <c r="AS41" s="16">
        <f t="shared" si="237"/>
        <v>0.148531692430837</v>
      </c>
      <c r="AT41" s="72">
        <v>0</v>
      </c>
      <c r="AU41" s="73" t="str">
        <f t="shared" si="238"/>
        <v/>
      </c>
      <c r="AV41" s="73">
        <v>0</v>
      </c>
      <c r="AW41" s="74" t="str">
        <f t="shared" si="12"/>
        <v/>
      </c>
      <c r="AX41" s="18" t="str">
        <f t="shared" si="196"/>
        <v/>
      </c>
      <c r="AY41" s="69">
        <v>0</v>
      </c>
      <c r="AZ41" s="70" t="str">
        <f t="shared" si="239"/>
        <v/>
      </c>
      <c r="BA41" s="70">
        <v>0</v>
      </c>
      <c r="BB41" s="71" t="str">
        <f t="shared" si="14"/>
        <v/>
      </c>
      <c r="BC41" s="16" t="str">
        <f t="shared" si="240"/>
        <v/>
      </c>
      <c r="BD41" s="72">
        <v>2110</v>
      </c>
      <c r="BE41" s="73">
        <f t="shared" si="241"/>
        <v>1899</v>
      </c>
      <c r="BF41" s="73">
        <v>256</v>
      </c>
      <c r="BG41" s="74">
        <f t="shared" si="16"/>
        <v>1617</v>
      </c>
      <c r="BH41" s="18">
        <f t="shared" si="242"/>
        <v>0.14849921011058451</v>
      </c>
      <c r="BI41" s="69">
        <v>0</v>
      </c>
      <c r="BJ41" s="70" t="str">
        <f t="shared" si="243"/>
        <v/>
      </c>
      <c r="BK41" s="70">
        <v>0</v>
      </c>
      <c r="BL41" s="71" t="str">
        <f t="shared" si="18"/>
        <v/>
      </c>
      <c r="BM41" s="16" t="str">
        <f t="shared" si="244"/>
        <v/>
      </c>
      <c r="BN41" s="72">
        <v>0</v>
      </c>
      <c r="BO41" s="73" t="str">
        <f t="shared" si="245"/>
        <v/>
      </c>
      <c r="BP41" s="73">
        <v>0</v>
      </c>
      <c r="BQ41" s="74" t="str">
        <f t="shared" si="20"/>
        <v/>
      </c>
      <c r="BR41" s="18" t="str">
        <f t="shared" si="246"/>
        <v/>
      </c>
      <c r="BS41" s="69">
        <v>2110</v>
      </c>
      <c r="BT41" s="70">
        <f t="shared" si="247"/>
        <v>1899</v>
      </c>
      <c r="BU41" s="70">
        <v>256</v>
      </c>
      <c r="BV41" s="71">
        <f t="shared" si="22"/>
        <v>1617</v>
      </c>
      <c r="BW41" s="16">
        <f t="shared" si="248"/>
        <v>0.14849921011058451</v>
      </c>
    </row>
    <row r="42" spans="1:75" s="5" customFormat="1" ht="12.75" customHeight="1">
      <c r="A42" s="42" t="s">
        <v>380</v>
      </c>
      <c r="B42" s="39" t="s">
        <v>156</v>
      </c>
      <c r="C42" s="4"/>
      <c r="D42" s="49">
        <v>3.84</v>
      </c>
      <c r="E42" s="40" t="s">
        <v>411</v>
      </c>
      <c r="F42" s="82">
        <v>2639</v>
      </c>
      <c r="G42" s="82">
        <v>2399</v>
      </c>
      <c r="H42" s="163">
        <v>1913</v>
      </c>
      <c r="I42" s="163">
        <v>70</v>
      </c>
      <c r="J42" s="95">
        <f>IFERROR(H42-I42,H42)</f>
        <v>1843</v>
      </c>
      <c r="K42" s="69">
        <v>2221</v>
      </c>
      <c r="L42" s="70">
        <f t="shared" ref="L42" si="249">IFERROR(IF(K42&gt;1,K42*0.9,""),"")</f>
        <v>1998.9</v>
      </c>
      <c r="M42" s="70">
        <v>134</v>
      </c>
      <c r="N42" s="71">
        <f t="shared" si="0"/>
        <v>1709</v>
      </c>
      <c r="O42" s="16">
        <f>IFERROR(IF((IFERROR(IF(M42&gt;1,(L42-N42)/L42,""),(($G42*0.9)-N42)/($G42*0.9)))&gt;1%,IFERROR(IF(M42&gt;1,(L42-N42)/L42,""),(($G42*0.9)-N42)/($G42*0.9)),""),"")</f>
        <v>0.14502976637150436</v>
      </c>
      <c r="P42" s="72">
        <v>0</v>
      </c>
      <c r="Q42" s="73" t="str">
        <f t="shared" ref="Q42" si="250">IFERROR(IF(P42&gt;1,P42*0.9,""),"")</f>
        <v/>
      </c>
      <c r="R42" s="73">
        <v>0</v>
      </c>
      <c r="S42" s="74" t="str">
        <f t="shared" si="1"/>
        <v/>
      </c>
      <c r="T42" s="18" t="str">
        <f>IFERROR(IF((IFERROR(IF(R42&gt;1,(Q42-S42)/Q42,""),(($G42*0.9)-S42)/($G42*0.9)))&gt;1%,IFERROR(IF(R42&gt;1,(Q42-S42)/Q42,""),(($G42*0.9)-S42)/($G42*0.9)),""),"")</f>
        <v/>
      </c>
      <c r="U42" s="69">
        <v>0</v>
      </c>
      <c r="V42" s="70" t="str">
        <f t="shared" ref="V42" si="251">IFERROR(IF(U42&gt;1,U42*0.9,""),"")</f>
        <v/>
      </c>
      <c r="W42" s="70">
        <v>0</v>
      </c>
      <c r="X42" s="71" t="str">
        <f t="shared" si="2"/>
        <v/>
      </c>
      <c r="Y42" s="16" t="str">
        <f>IFERROR(IF((IFERROR(IF(W42&gt;1,(V42-X42)/V42,""),(($G42*0.9)-X42)/($G42*0.9)))&gt;1%,IFERROR(IF(W42&gt;1,(V42-X42)/V42,""),(($G42*0.9)-X42)/($G42*0.9)),""),"")</f>
        <v/>
      </c>
      <c r="Z42" s="72">
        <v>1999</v>
      </c>
      <c r="AA42" s="73">
        <f t="shared" ref="AA42" si="252">IFERROR(IF(Z42&gt;1,Z42*0.9,""),"")</f>
        <v>1799.1000000000001</v>
      </c>
      <c r="AB42" s="73">
        <v>305</v>
      </c>
      <c r="AC42" s="74">
        <f t="shared" si="4"/>
        <v>1538</v>
      </c>
      <c r="AD42" s="18">
        <f>IFERROR(IF((IFERROR(IF(AB42&gt;1,(AA42-AC42)/AA42,""),(($G42*0.9)-AC42)/($G42*0.9)))&gt;1%,IFERROR(IF(AB42&gt;1,(AA42-AC42)/AA42,""),(($G42*0.9)-AC42)/($G42*0.9)),""),"")</f>
        <v>0.14512811961536332</v>
      </c>
      <c r="AE42" s="69">
        <v>0</v>
      </c>
      <c r="AF42" s="70" t="str">
        <f t="shared" ref="AF42" si="253">IFERROR(IF(AE42&gt;1,AE42*0.9,""),"")</f>
        <v/>
      </c>
      <c r="AG42" s="70">
        <v>0</v>
      </c>
      <c r="AH42" s="71" t="str">
        <f t="shared" si="6"/>
        <v/>
      </c>
      <c r="AI42" s="16" t="str">
        <f>IFERROR(IF((IFERROR(IF(AG42&gt;1,(AF42-AH42)/AF42,""),(($G42*0.9)-AH42)/($G42*0.9)))&gt;1%,IFERROR(IF(AG42&gt;1,(AF42-AH42)/AF42,""),(($G42*0.9)-AH42)/($G42*0.9)),""),"")</f>
        <v/>
      </c>
      <c r="AJ42" s="72">
        <v>0</v>
      </c>
      <c r="AK42" s="73" t="str">
        <f t="shared" ref="AK42" si="254">IFERROR(IF(AJ42&gt;1,AJ42*0.9,""),"")</f>
        <v/>
      </c>
      <c r="AL42" s="73">
        <v>0</v>
      </c>
      <c r="AM42" s="74" t="str">
        <f t="shared" si="8"/>
        <v/>
      </c>
      <c r="AN42" s="18" t="str">
        <f>IFERROR(IF((IFERROR(IF(AL42&gt;1,(AK42-AM42)/AK42,""),(($G42*0.9)-AM42)/($G42*0.9)))&gt;1%,IFERROR(IF(AL42&gt;1,(AK42-AM42)/AK42,""),(($G42*0.9)-AM42)/($G42*0.9)),""),"")</f>
        <v/>
      </c>
      <c r="AO42" s="69">
        <v>2221</v>
      </c>
      <c r="AP42" s="70">
        <f t="shared" ref="AP42" si="255">IFERROR(IF(AO42&gt;1,AO42*0.9,""),"")</f>
        <v>1998.9</v>
      </c>
      <c r="AQ42" s="70">
        <v>134</v>
      </c>
      <c r="AR42" s="71">
        <f t="shared" si="10"/>
        <v>1709</v>
      </c>
      <c r="AS42" s="16">
        <f>IFERROR(IF((IFERROR(IF(AQ42&gt;1,(AP42-AR42)/AP42,""),(($G42*0.9)-AR42)/($G42*0.9)))&gt;1%,IFERROR(IF(AQ42&gt;1,(AP42-AR42)/AP42,""),(($G42*0.9)-AR42)/($G42*0.9)),""),"")</f>
        <v>0.14502976637150436</v>
      </c>
      <c r="AT42" s="72">
        <v>0</v>
      </c>
      <c r="AU42" s="73" t="str">
        <f t="shared" ref="AU42" si="256">IFERROR(IF(AT42&gt;1,AT42*0.9,""),"")</f>
        <v/>
      </c>
      <c r="AV42" s="73">
        <v>0</v>
      </c>
      <c r="AW42" s="74" t="str">
        <f t="shared" si="12"/>
        <v/>
      </c>
      <c r="AX42" s="18" t="str">
        <f>IFERROR(IF((IFERROR(IF(AV42&gt;1,(AU42-AW42)/AU42,""),(($G42*0.9)-AW42)/($G42*0.9)))&gt;1%,IFERROR(IF(AV42&gt;1,(AU42-AW42)/AU42,""),(($G42*0.9)-AW42)/($G42*0.9)),""),"")</f>
        <v/>
      </c>
      <c r="AY42" s="69">
        <v>0</v>
      </c>
      <c r="AZ42" s="70" t="str">
        <f t="shared" ref="AZ42" si="257">IFERROR(IF(AY42&gt;1,AY42*0.9,""),"")</f>
        <v/>
      </c>
      <c r="BA42" s="70">
        <v>0</v>
      </c>
      <c r="BB42" s="71" t="str">
        <f t="shared" si="14"/>
        <v/>
      </c>
      <c r="BC42" s="16" t="str">
        <f>IFERROR(IF((IFERROR(IF(BA42&gt;1,(AZ42-BB42)/AZ42,""),(($G42*0.9)-BB42)/($G42*0.9)))&gt;1%,IFERROR(IF(BA42&gt;1,(AZ42-BB42)/AZ42,""),(($G42*0.9)-BB42)/($G42*0.9)),""),"")</f>
        <v/>
      </c>
      <c r="BD42" s="72">
        <v>2221</v>
      </c>
      <c r="BE42" s="73">
        <f t="shared" ref="BE42" si="258">IFERROR(IF(BD42&gt;1,BD42*0.9,""),"")</f>
        <v>1998.9</v>
      </c>
      <c r="BF42" s="73">
        <v>134</v>
      </c>
      <c r="BG42" s="74">
        <f t="shared" si="16"/>
        <v>1709</v>
      </c>
      <c r="BH42" s="18">
        <f>IFERROR(IF((IFERROR(IF(BF42&gt;1,(BE42-BG42)/BE42,""),(($G42*0.9)-BG42)/($G42*0.9)))&gt;1%,IFERROR(IF(BF42&gt;1,(BE42-BG42)/BE42,""),(($G42*0.9)-BG42)/($G42*0.9)),""),"")</f>
        <v>0.14502976637150436</v>
      </c>
      <c r="BI42" s="69">
        <v>0</v>
      </c>
      <c r="BJ42" s="70" t="str">
        <f t="shared" ref="BJ42" si="259">IFERROR(IF(BI42&gt;1,BI42*0.9,""),"")</f>
        <v/>
      </c>
      <c r="BK42" s="70">
        <v>0</v>
      </c>
      <c r="BL42" s="71" t="str">
        <f t="shared" si="18"/>
        <v/>
      </c>
      <c r="BM42" s="16" t="str">
        <f>IFERROR(IF((IFERROR(IF(BK42&gt;1,(BJ42-BL42)/BJ42,""),(($G42*0.9)-BL42)/($G42*0.9)))&gt;1%,IFERROR(IF(BK42&gt;1,(BJ42-BL42)/BJ42,""),(($G42*0.9)-BL42)/($G42*0.9)),""),"")</f>
        <v/>
      </c>
      <c r="BN42" s="72">
        <v>0</v>
      </c>
      <c r="BO42" s="73" t="str">
        <f t="shared" ref="BO42" si="260">IFERROR(IF(BN42&gt;1,BN42*0.9,""),"")</f>
        <v/>
      </c>
      <c r="BP42" s="73">
        <v>0</v>
      </c>
      <c r="BQ42" s="74" t="str">
        <f t="shared" si="20"/>
        <v/>
      </c>
      <c r="BR42" s="18" t="str">
        <f>IFERROR(IF((IFERROR(IF(BP42&gt;1,(BO42-BQ42)/BO42,""),(($G42*0.9)-BQ42)/($G42*0.9)))&gt;1%,IFERROR(IF(BP42&gt;1,(BO42-BQ42)/BO42,""),(($G42*0.9)-BQ42)/($G42*0.9)),""),"")</f>
        <v/>
      </c>
      <c r="BS42" s="69">
        <v>1888</v>
      </c>
      <c r="BT42" s="70">
        <f t="shared" ref="BT42" si="261">IFERROR(IF(BS42&gt;1,BS42*0.9,""),"")</f>
        <v>1699.2</v>
      </c>
      <c r="BU42" s="70">
        <v>390</v>
      </c>
      <c r="BV42" s="71">
        <f t="shared" si="22"/>
        <v>1453</v>
      </c>
      <c r="BW42" s="16">
        <f>IFERROR(IF((IFERROR(IF(BU42&gt;1,(BT42-BV42)/BT42,""),(($G42*0.9)-BV42)/($G42*0.9)))&gt;1%,IFERROR(IF(BU42&gt;1,(BT42-BV42)/BT42,""),(($G42*0.9)-BV42)/($G42*0.9)),""),"")</f>
        <v>0.14489171374764598</v>
      </c>
    </row>
    <row r="43" spans="1:75" s="5" customFormat="1" ht="12.75" customHeight="1">
      <c r="A43" s="42" t="s">
        <v>168</v>
      </c>
      <c r="B43" s="39" t="s">
        <v>156</v>
      </c>
      <c r="C43" s="4" t="s">
        <v>527</v>
      </c>
      <c r="D43" s="49">
        <v>4.16</v>
      </c>
      <c r="E43" s="40" t="s">
        <v>420</v>
      </c>
      <c r="F43" s="82">
        <v>3519</v>
      </c>
      <c r="G43" s="82">
        <v>3199</v>
      </c>
      <c r="H43" s="163">
        <v>2513</v>
      </c>
      <c r="I43" s="163">
        <v>66</v>
      </c>
      <c r="J43" s="95">
        <f t="shared" si="197"/>
        <v>2447</v>
      </c>
      <c r="K43" s="69">
        <v>2554</v>
      </c>
      <c r="L43" s="70">
        <f t="shared" si="224"/>
        <v>2298.6</v>
      </c>
      <c r="M43" s="70">
        <v>490</v>
      </c>
      <c r="N43" s="71">
        <f t="shared" si="0"/>
        <v>1957</v>
      </c>
      <c r="O43" s="16">
        <f t="shared" si="225"/>
        <v>0.1486121987296615</v>
      </c>
      <c r="P43" s="72">
        <v>0</v>
      </c>
      <c r="Q43" s="73" t="str">
        <f t="shared" si="226"/>
        <v/>
      </c>
      <c r="R43" s="73">
        <v>0</v>
      </c>
      <c r="S43" s="74" t="str">
        <f t="shared" si="1"/>
        <v/>
      </c>
      <c r="T43" s="18" t="str">
        <f t="shared" si="227"/>
        <v/>
      </c>
      <c r="U43" s="69">
        <v>0</v>
      </c>
      <c r="V43" s="70" t="str">
        <f t="shared" si="228"/>
        <v/>
      </c>
      <c r="W43" s="70">
        <v>0</v>
      </c>
      <c r="X43" s="71" t="str">
        <f t="shared" si="2"/>
        <v/>
      </c>
      <c r="Y43" s="16" t="str">
        <f t="shared" si="229"/>
        <v/>
      </c>
      <c r="Z43" s="72">
        <v>2554</v>
      </c>
      <c r="AA43" s="73">
        <f t="shared" si="230"/>
        <v>2298.6</v>
      </c>
      <c r="AB43" s="73">
        <v>490</v>
      </c>
      <c r="AC43" s="74">
        <f t="shared" si="4"/>
        <v>1957</v>
      </c>
      <c r="AD43" s="18">
        <f t="shared" si="231"/>
        <v>0.1486121987296615</v>
      </c>
      <c r="AE43" s="69">
        <v>0</v>
      </c>
      <c r="AF43" s="70" t="str">
        <f t="shared" si="232"/>
        <v/>
      </c>
      <c r="AG43" s="70">
        <v>0</v>
      </c>
      <c r="AH43" s="71" t="str">
        <f t="shared" si="6"/>
        <v/>
      </c>
      <c r="AI43" s="16" t="str">
        <f t="shared" si="233"/>
        <v/>
      </c>
      <c r="AJ43" s="72">
        <v>0</v>
      </c>
      <c r="AK43" s="73" t="str">
        <f t="shared" si="234"/>
        <v/>
      </c>
      <c r="AL43" s="73">
        <v>0</v>
      </c>
      <c r="AM43" s="74" t="str">
        <f t="shared" si="8"/>
        <v/>
      </c>
      <c r="AN43" s="18" t="str">
        <f t="shared" si="235"/>
        <v/>
      </c>
      <c r="AO43" s="69">
        <v>2554</v>
      </c>
      <c r="AP43" s="70">
        <f t="shared" si="236"/>
        <v>2298.6</v>
      </c>
      <c r="AQ43" s="70">
        <v>490</v>
      </c>
      <c r="AR43" s="71">
        <f t="shared" si="10"/>
        <v>1957</v>
      </c>
      <c r="AS43" s="16">
        <f t="shared" si="237"/>
        <v>0.1486121987296615</v>
      </c>
      <c r="AT43" s="72">
        <v>0</v>
      </c>
      <c r="AU43" s="73" t="str">
        <f t="shared" si="238"/>
        <v/>
      </c>
      <c r="AV43" s="73">
        <v>0</v>
      </c>
      <c r="AW43" s="74" t="str">
        <f t="shared" si="12"/>
        <v/>
      </c>
      <c r="AX43" s="18" t="str">
        <f t="shared" si="196"/>
        <v/>
      </c>
      <c r="AY43" s="69">
        <v>0</v>
      </c>
      <c r="AZ43" s="70" t="str">
        <f t="shared" si="239"/>
        <v/>
      </c>
      <c r="BA43" s="70">
        <v>0</v>
      </c>
      <c r="BB43" s="71" t="str">
        <f t="shared" si="14"/>
        <v/>
      </c>
      <c r="BC43" s="16" t="str">
        <f t="shared" si="240"/>
        <v/>
      </c>
      <c r="BD43" s="72">
        <v>0</v>
      </c>
      <c r="BE43" s="73" t="str">
        <f t="shared" si="241"/>
        <v/>
      </c>
      <c r="BF43" s="73">
        <v>0</v>
      </c>
      <c r="BG43" s="74" t="str">
        <f t="shared" si="16"/>
        <v/>
      </c>
      <c r="BH43" s="18" t="str">
        <f t="shared" si="242"/>
        <v/>
      </c>
      <c r="BI43" s="69">
        <v>0</v>
      </c>
      <c r="BJ43" s="70" t="str">
        <f t="shared" si="243"/>
        <v/>
      </c>
      <c r="BK43" s="70">
        <v>0</v>
      </c>
      <c r="BL43" s="71" t="str">
        <f t="shared" si="18"/>
        <v/>
      </c>
      <c r="BM43" s="16" t="str">
        <f t="shared" si="244"/>
        <v/>
      </c>
      <c r="BN43" s="72">
        <v>0</v>
      </c>
      <c r="BO43" s="73" t="str">
        <f t="shared" si="245"/>
        <v/>
      </c>
      <c r="BP43" s="73">
        <v>0</v>
      </c>
      <c r="BQ43" s="74" t="str">
        <f t="shared" si="20"/>
        <v/>
      </c>
      <c r="BR43" s="18" t="str">
        <f t="shared" si="246"/>
        <v/>
      </c>
      <c r="BS43" s="69">
        <v>0</v>
      </c>
      <c r="BT43" s="70" t="str">
        <f t="shared" si="247"/>
        <v/>
      </c>
      <c r="BU43" s="70">
        <v>0</v>
      </c>
      <c r="BV43" s="71" t="str">
        <f t="shared" si="22"/>
        <v/>
      </c>
      <c r="BW43" s="16" t="str">
        <f t="shared" si="248"/>
        <v/>
      </c>
    </row>
    <row r="44" spans="1:75" s="5" customFormat="1" ht="12.75" customHeight="1">
      <c r="A44" s="42" t="s">
        <v>167</v>
      </c>
      <c r="B44" s="39" t="s">
        <v>156</v>
      </c>
      <c r="C44" s="4" t="s">
        <v>527</v>
      </c>
      <c r="D44" s="49">
        <v>4.16</v>
      </c>
      <c r="E44" s="40" t="s">
        <v>420</v>
      </c>
      <c r="F44" s="82">
        <v>3574</v>
      </c>
      <c r="G44" s="82">
        <v>3249</v>
      </c>
      <c r="H44" s="163">
        <v>2552</v>
      </c>
      <c r="I44" s="163">
        <v>85</v>
      </c>
      <c r="J44" s="95">
        <f t="shared" si="197"/>
        <v>2467</v>
      </c>
      <c r="K44" s="69">
        <v>2554</v>
      </c>
      <c r="L44" s="70">
        <f t="shared" ref="L44:L57" si="262">IFERROR(IF(K44&gt;1,K44*0.9,""),"")</f>
        <v>2298.6</v>
      </c>
      <c r="M44" s="70">
        <v>524</v>
      </c>
      <c r="N44" s="71">
        <f t="shared" si="0"/>
        <v>1943</v>
      </c>
      <c r="O44" s="16">
        <f t="shared" ref="O44:O57" si="263">IFERROR(IF((IFERROR(IF(M44&gt;1,(L44-N44)/L44,""),(($G44*0.9)-N44)/($G44*0.9)))&gt;1%,IFERROR(IF(M44&gt;1,(L44-N44)/L44,""),(($G44*0.9)-N44)/($G44*0.9)),""),"")</f>
        <v>0.15470286261202468</v>
      </c>
      <c r="P44" s="72">
        <v>0</v>
      </c>
      <c r="Q44" s="73" t="str">
        <f t="shared" ref="Q44:Q57" si="264">IFERROR(IF(P44&gt;1,P44*0.9,""),"")</f>
        <v/>
      </c>
      <c r="R44" s="73">
        <v>0</v>
      </c>
      <c r="S44" s="74" t="str">
        <f t="shared" si="1"/>
        <v/>
      </c>
      <c r="T44" s="18" t="str">
        <f t="shared" ref="T44:T57" si="265">IFERROR(IF((IFERROR(IF(R44&gt;1,(Q44-S44)/Q44,""),(($G44*0.9)-S44)/($G44*0.9)))&gt;1%,IFERROR(IF(R44&gt;1,(Q44-S44)/Q44,""),(($G44*0.9)-S44)/($G44*0.9)),""),"")</f>
        <v/>
      </c>
      <c r="U44" s="69">
        <v>0</v>
      </c>
      <c r="V44" s="70" t="str">
        <f t="shared" ref="V44:V57" si="266">IFERROR(IF(U44&gt;1,U44*0.9,""),"")</f>
        <v/>
      </c>
      <c r="W44" s="70">
        <v>0</v>
      </c>
      <c r="X44" s="71" t="str">
        <f t="shared" si="2"/>
        <v/>
      </c>
      <c r="Y44" s="16" t="str">
        <f t="shared" ref="Y44:Y57" si="267">IFERROR(IF((IFERROR(IF(W44&gt;1,(V44-X44)/V44,""),(($G44*0.9)-X44)/($G44*0.9)))&gt;1%,IFERROR(IF(W44&gt;1,(V44-X44)/V44,""),(($G44*0.9)-X44)/($G44*0.9)),""),"")</f>
        <v/>
      </c>
      <c r="Z44" s="72">
        <v>2554</v>
      </c>
      <c r="AA44" s="73">
        <f t="shared" ref="AA44:AA57" si="268">IFERROR(IF(Z44&gt;1,Z44*0.9,""),"")</f>
        <v>2298.6</v>
      </c>
      <c r="AB44" s="73">
        <v>524</v>
      </c>
      <c r="AC44" s="74">
        <f t="shared" si="4"/>
        <v>1943</v>
      </c>
      <c r="AD44" s="18">
        <f t="shared" ref="AD44:AD57" si="269">IFERROR(IF((IFERROR(IF(AB44&gt;1,(AA44-AC44)/AA44,""),(($G44*0.9)-AC44)/($G44*0.9)))&gt;1%,IFERROR(IF(AB44&gt;1,(AA44-AC44)/AA44,""),(($G44*0.9)-AC44)/($G44*0.9)),""),"")</f>
        <v>0.15470286261202468</v>
      </c>
      <c r="AE44" s="69">
        <v>0</v>
      </c>
      <c r="AF44" s="70" t="str">
        <f t="shared" ref="AF44:AF57" si="270">IFERROR(IF(AE44&gt;1,AE44*0.9,""),"")</f>
        <v/>
      </c>
      <c r="AG44" s="70">
        <v>0</v>
      </c>
      <c r="AH44" s="71" t="str">
        <f t="shared" si="6"/>
        <v/>
      </c>
      <c r="AI44" s="16" t="str">
        <f t="shared" ref="AI44:AI57" si="271">IFERROR(IF((IFERROR(IF(AG44&gt;1,(AF44-AH44)/AF44,""),(($G44*0.9)-AH44)/($G44*0.9)))&gt;1%,IFERROR(IF(AG44&gt;1,(AF44-AH44)/AF44,""),(($G44*0.9)-AH44)/($G44*0.9)),""),"")</f>
        <v/>
      </c>
      <c r="AJ44" s="72">
        <v>0</v>
      </c>
      <c r="AK44" s="73" t="str">
        <f t="shared" ref="AK44:AK57" si="272">IFERROR(IF(AJ44&gt;1,AJ44*0.9,""),"")</f>
        <v/>
      </c>
      <c r="AL44" s="73">
        <v>0</v>
      </c>
      <c r="AM44" s="74" t="str">
        <f t="shared" si="8"/>
        <v/>
      </c>
      <c r="AN44" s="18" t="str">
        <f t="shared" ref="AN44:AN57" si="273">IFERROR(IF((IFERROR(IF(AL44&gt;1,(AK44-AM44)/AK44,""),(($G44*0.9)-AM44)/($G44*0.9)))&gt;1%,IFERROR(IF(AL44&gt;1,(AK44-AM44)/AK44,""),(($G44*0.9)-AM44)/($G44*0.9)),""),"")</f>
        <v/>
      </c>
      <c r="AO44" s="69">
        <v>2554</v>
      </c>
      <c r="AP44" s="70">
        <f t="shared" ref="AP44:AP57" si="274">IFERROR(IF(AO44&gt;1,AO44*0.9,""),"")</f>
        <v>2298.6</v>
      </c>
      <c r="AQ44" s="70">
        <v>524</v>
      </c>
      <c r="AR44" s="71">
        <f t="shared" si="10"/>
        <v>1943</v>
      </c>
      <c r="AS44" s="16">
        <f t="shared" ref="AS44:AS57" si="275">IFERROR(IF((IFERROR(IF(AQ44&gt;1,(AP44-AR44)/AP44,""),(($G44*0.9)-AR44)/($G44*0.9)))&gt;1%,IFERROR(IF(AQ44&gt;1,(AP44-AR44)/AP44,""),(($G44*0.9)-AR44)/($G44*0.9)),""),"")</f>
        <v>0.15470286261202468</v>
      </c>
      <c r="AT44" s="72">
        <v>0</v>
      </c>
      <c r="AU44" s="73" t="str">
        <f t="shared" ref="AU44:AU57" si="276">IFERROR(IF(AT44&gt;1,AT44*0.9,""),"")</f>
        <v/>
      </c>
      <c r="AV44" s="73">
        <v>0</v>
      </c>
      <c r="AW44" s="74" t="str">
        <f t="shared" si="12"/>
        <v/>
      </c>
      <c r="AX44" s="18" t="str">
        <f t="shared" ref="AX44:AX57" si="277">IFERROR(IF((IFERROR(IF(AV44&gt;1,(AU44-AW44)/AU44,""),(($G44*0.9)-AW44)/($G44*0.9)))&gt;1%,IFERROR(IF(AV44&gt;1,(AU44-AW44)/AU44,""),(($G44*0.9)-AW44)/($G44*0.9)),""),"")</f>
        <v/>
      </c>
      <c r="AY44" s="69">
        <v>0</v>
      </c>
      <c r="AZ44" s="70" t="str">
        <f t="shared" ref="AZ44:AZ57" si="278">IFERROR(IF(AY44&gt;1,AY44*0.9,""),"")</f>
        <v/>
      </c>
      <c r="BA44" s="70">
        <v>0</v>
      </c>
      <c r="BB44" s="71" t="str">
        <f t="shared" si="14"/>
        <v/>
      </c>
      <c r="BC44" s="16" t="str">
        <f t="shared" ref="BC44:BC57" si="279">IFERROR(IF((IFERROR(IF(BA44&gt;1,(AZ44-BB44)/AZ44,""),(($G44*0.9)-BB44)/($G44*0.9)))&gt;1%,IFERROR(IF(BA44&gt;1,(AZ44-BB44)/AZ44,""),(($G44*0.9)-BB44)/($G44*0.9)),""),"")</f>
        <v/>
      </c>
      <c r="BD44" s="72">
        <v>0</v>
      </c>
      <c r="BE44" s="73" t="str">
        <f t="shared" ref="BE44:BE57" si="280">IFERROR(IF(BD44&gt;1,BD44*0.9,""),"")</f>
        <v/>
      </c>
      <c r="BF44" s="73">
        <v>0</v>
      </c>
      <c r="BG44" s="74" t="str">
        <f t="shared" si="16"/>
        <v/>
      </c>
      <c r="BH44" s="18" t="str">
        <f t="shared" ref="BH44:BH57" si="281">IFERROR(IF((IFERROR(IF(BF44&gt;1,(BE44-BG44)/BE44,""),(($G44*0.9)-BG44)/($G44*0.9)))&gt;1%,IFERROR(IF(BF44&gt;1,(BE44-BG44)/BE44,""),(($G44*0.9)-BG44)/($G44*0.9)),""),"")</f>
        <v/>
      </c>
      <c r="BI44" s="69">
        <v>0</v>
      </c>
      <c r="BJ44" s="70" t="str">
        <f t="shared" ref="BJ44:BJ57" si="282">IFERROR(IF(BI44&gt;1,BI44*0.9,""),"")</f>
        <v/>
      </c>
      <c r="BK44" s="70">
        <v>0</v>
      </c>
      <c r="BL44" s="71" t="str">
        <f t="shared" si="18"/>
        <v/>
      </c>
      <c r="BM44" s="16" t="str">
        <f t="shared" ref="BM44:BM57" si="283">IFERROR(IF((IFERROR(IF(BK44&gt;1,(BJ44-BL44)/BJ44,""),(($G44*0.9)-BL44)/($G44*0.9)))&gt;1%,IFERROR(IF(BK44&gt;1,(BJ44-BL44)/BJ44,""),(($G44*0.9)-BL44)/($G44*0.9)),""),"")</f>
        <v/>
      </c>
      <c r="BN44" s="72">
        <v>0</v>
      </c>
      <c r="BO44" s="73" t="str">
        <f t="shared" ref="BO44:BO57" si="284">IFERROR(IF(BN44&gt;1,BN44*0.9,""),"")</f>
        <v/>
      </c>
      <c r="BP44" s="73">
        <v>0</v>
      </c>
      <c r="BQ44" s="74" t="str">
        <f t="shared" si="20"/>
        <v/>
      </c>
      <c r="BR44" s="18" t="str">
        <f t="shared" ref="BR44:BR57" si="285">IFERROR(IF((IFERROR(IF(BP44&gt;1,(BO44-BQ44)/BO44,""),(($G44*0.9)-BQ44)/($G44*0.9)))&gt;1%,IFERROR(IF(BP44&gt;1,(BO44-BQ44)/BO44,""),(($G44*0.9)-BQ44)/($G44*0.9)),""),"")</f>
        <v/>
      </c>
      <c r="BS44" s="69">
        <v>0</v>
      </c>
      <c r="BT44" s="70" t="str">
        <f t="shared" ref="BT44:BT57" si="286">IFERROR(IF(BS44&gt;1,BS44*0.9,""),"")</f>
        <v/>
      </c>
      <c r="BU44" s="70">
        <v>0</v>
      </c>
      <c r="BV44" s="71" t="str">
        <f t="shared" si="22"/>
        <v/>
      </c>
      <c r="BW44" s="16" t="str">
        <f t="shared" ref="BW44:BW57" si="287">IFERROR(IF((IFERROR(IF(BU44&gt;1,(BT44-BV44)/BT44,""),(($G44*0.9)-BV44)/($G44*0.9)))&gt;1%,IFERROR(IF(BU44&gt;1,(BT44-BV44)/BT44,""),(($G44*0.9)-BV44)/($G44*0.9)),""),"")</f>
        <v/>
      </c>
    </row>
    <row r="45" spans="1:75" s="5" customFormat="1" ht="12.75" customHeight="1">
      <c r="A45" s="42" t="s">
        <v>155</v>
      </c>
      <c r="B45" s="39" t="s">
        <v>156</v>
      </c>
      <c r="C45" s="4" t="s">
        <v>527</v>
      </c>
      <c r="D45" s="49">
        <v>3.84</v>
      </c>
      <c r="E45" s="40" t="s">
        <v>420</v>
      </c>
      <c r="F45" s="82">
        <v>3299</v>
      </c>
      <c r="G45" s="82">
        <v>2999</v>
      </c>
      <c r="H45" s="163">
        <v>2356</v>
      </c>
      <c r="I45" s="163">
        <v>79</v>
      </c>
      <c r="J45" s="95">
        <f t="shared" si="197"/>
        <v>2277</v>
      </c>
      <c r="K45" s="69">
        <v>2554</v>
      </c>
      <c r="L45" s="70">
        <f t="shared" si="262"/>
        <v>2298.6</v>
      </c>
      <c r="M45" s="70">
        <v>334</v>
      </c>
      <c r="N45" s="71">
        <f t="shared" si="0"/>
        <v>1943</v>
      </c>
      <c r="O45" s="16">
        <f t="shared" si="263"/>
        <v>0.15470286261202468</v>
      </c>
      <c r="P45" s="72">
        <v>0</v>
      </c>
      <c r="Q45" s="73" t="str">
        <f t="shared" si="264"/>
        <v/>
      </c>
      <c r="R45" s="73">
        <v>0</v>
      </c>
      <c r="S45" s="74" t="str">
        <f t="shared" si="1"/>
        <v/>
      </c>
      <c r="T45" s="18" t="str">
        <f t="shared" si="265"/>
        <v/>
      </c>
      <c r="U45" s="69">
        <v>0</v>
      </c>
      <c r="V45" s="70" t="str">
        <f t="shared" si="266"/>
        <v/>
      </c>
      <c r="W45" s="70">
        <v>0</v>
      </c>
      <c r="X45" s="71" t="str">
        <f t="shared" si="2"/>
        <v/>
      </c>
      <c r="Y45" s="16" t="str">
        <f t="shared" si="267"/>
        <v/>
      </c>
      <c r="Z45" s="72">
        <v>2554</v>
      </c>
      <c r="AA45" s="73">
        <f t="shared" si="268"/>
        <v>2298.6</v>
      </c>
      <c r="AB45" s="73">
        <v>334</v>
      </c>
      <c r="AC45" s="74">
        <f t="shared" si="4"/>
        <v>1943</v>
      </c>
      <c r="AD45" s="18">
        <f t="shared" si="269"/>
        <v>0.15470286261202468</v>
      </c>
      <c r="AE45" s="69">
        <v>0</v>
      </c>
      <c r="AF45" s="70" t="str">
        <f t="shared" si="270"/>
        <v/>
      </c>
      <c r="AG45" s="70">
        <v>0</v>
      </c>
      <c r="AH45" s="71" t="str">
        <f t="shared" si="6"/>
        <v/>
      </c>
      <c r="AI45" s="16" t="str">
        <f t="shared" si="271"/>
        <v/>
      </c>
      <c r="AJ45" s="72">
        <v>0</v>
      </c>
      <c r="AK45" s="73" t="str">
        <f t="shared" si="272"/>
        <v/>
      </c>
      <c r="AL45" s="73">
        <v>0</v>
      </c>
      <c r="AM45" s="74" t="str">
        <f t="shared" si="8"/>
        <v/>
      </c>
      <c r="AN45" s="18" t="str">
        <f t="shared" si="273"/>
        <v/>
      </c>
      <c r="AO45" s="69">
        <v>2554</v>
      </c>
      <c r="AP45" s="70">
        <f t="shared" si="274"/>
        <v>2298.6</v>
      </c>
      <c r="AQ45" s="70">
        <v>334</v>
      </c>
      <c r="AR45" s="71">
        <f t="shared" si="10"/>
        <v>1943</v>
      </c>
      <c r="AS45" s="16">
        <f t="shared" si="275"/>
        <v>0.15470286261202468</v>
      </c>
      <c r="AT45" s="72">
        <v>0</v>
      </c>
      <c r="AU45" s="73" t="str">
        <f t="shared" si="276"/>
        <v/>
      </c>
      <c r="AV45" s="73">
        <v>0</v>
      </c>
      <c r="AW45" s="74" t="str">
        <f t="shared" si="12"/>
        <v/>
      </c>
      <c r="AX45" s="18" t="str">
        <f t="shared" si="277"/>
        <v/>
      </c>
      <c r="AY45" s="69">
        <v>0</v>
      </c>
      <c r="AZ45" s="70" t="str">
        <f t="shared" si="278"/>
        <v/>
      </c>
      <c r="BA45" s="70">
        <v>0</v>
      </c>
      <c r="BB45" s="71" t="str">
        <f t="shared" si="14"/>
        <v/>
      </c>
      <c r="BC45" s="16" t="str">
        <f t="shared" si="279"/>
        <v/>
      </c>
      <c r="BD45" s="72">
        <v>0</v>
      </c>
      <c r="BE45" s="73" t="str">
        <f t="shared" si="280"/>
        <v/>
      </c>
      <c r="BF45" s="73">
        <v>0</v>
      </c>
      <c r="BG45" s="74" t="str">
        <f t="shared" si="16"/>
        <v/>
      </c>
      <c r="BH45" s="18" t="str">
        <f t="shared" si="281"/>
        <v/>
      </c>
      <c r="BI45" s="69">
        <v>0</v>
      </c>
      <c r="BJ45" s="70" t="str">
        <f t="shared" si="282"/>
        <v/>
      </c>
      <c r="BK45" s="70">
        <v>0</v>
      </c>
      <c r="BL45" s="71" t="str">
        <f t="shared" si="18"/>
        <v/>
      </c>
      <c r="BM45" s="16" t="str">
        <f t="shared" si="283"/>
        <v/>
      </c>
      <c r="BN45" s="72">
        <v>0</v>
      </c>
      <c r="BO45" s="73" t="str">
        <f t="shared" si="284"/>
        <v/>
      </c>
      <c r="BP45" s="73">
        <v>0</v>
      </c>
      <c r="BQ45" s="74" t="str">
        <f t="shared" si="20"/>
        <v/>
      </c>
      <c r="BR45" s="18" t="str">
        <f t="shared" si="285"/>
        <v/>
      </c>
      <c r="BS45" s="69">
        <v>0</v>
      </c>
      <c r="BT45" s="70" t="str">
        <f t="shared" si="286"/>
        <v/>
      </c>
      <c r="BU45" s="70">
        <v>0</v>
      </c>
      <c r="BV45" s="71" t="str">
        <f t="shared" si="22"/>
        <v/>
      </c>
      <c r="BW45" s="16" t="str">
        <f t="shared" si="287"/>
        <v/>
      </c>
    </row>
    <row r="46" spans="1:75" s="5" customFormat="1" ht="12.75" customHeight="1">
      <c r="A46" s="42" t="s">
        <v>274</v>
      </c>
      <c r="B46" s="39" t="s">
        <v>156</v>
      </c>
      <c r="C46" s="4"/>
      <c r="D46" s="49">
        <v>4.16</v>
      </c>
      <c r="E46" s="40" t="s">
        <v>421</v>
      </c>
      <c r="F46" s="82">
        <v>3904</v>
      </c>
      <c r="G46" s="82">
        <v>3549</v>
      </c>
      <c r="H46" s="163">
        <v>2788</v>
      </c>
      <c r="I46" s="163">
        <v>0</v>
      </c>
      <c r="J46" s="95">
        <f t="shared" si="197"/>
        <v>2788</v>
      </c>
      <c r="K46" s="69">
        <v>2999</v>
      </c>
      <c r="L46" s="70">
        <f t="shared" si="262"/>
        <v>2699.1</v>
      </c>
      <c r="M46" s="70">
        <v>428</v>
      </c>
      <c r="N46" s="71">
        <f t="shared" si="0"/>
        <v>2360</v>
      </c>
      <c r="O46" s="16">
        <f t="shared" si="263"/>
        <v>0.12563447074950906</v>
      </c>
      <c r="P46" s="72">
        <v>0</v>
      </c>
      <c r="Q46" s="73" t="str">
        <f t="shared" si="264"/>
        <v/>
      </c>
      <c r="R46" s="73">
        <v>0</v>
      </c>
      <c r="S46" s="74" t="str">
        <f t="shared" si="1"/>
        <v/>
      </c>
      <c r="T46" s="18" t="str">
        <f t="shared" si="265"/>
        <v/>
      </c>
      <c r="U46" s="69">
        <v>0</v>
      </c>
      <c r="V46" s="70" t="str">
        <f t="shared" si="266"/>
        <v/>
      </c>
      <c r="W46" s="70">
        <v>0</v>
      </c>
      <c r="X46" s="71" t="str">
        <f t="shared" si="2"/>
        <v/>
      </c>
      <c r="Y46" s="16" t="str">
        <f t="shared" si="267"/>
        <v/>
      </c>
      <c r="Z46" s="72">
        <v>2999</v>
      </c>
      <c r="AA46" s="73">
        <f t="shared" si="268"/>
        <v>2699.1</v>
      </c>
      <c r="AB46" s="73">
        <v>428</v>
      </c>
      <c r="AC46" s="74">
        <f t="shared" si="4"/>
        <v>2360</v>
      </c>
      <c r="AD46" s="18">
        <f t="shared" si="269"/>
        <v>0.12563447074950906</v>
      </c>
      <c r="AE46" s="69">
        <v>0</v>
      </c>
      <c r="AF46" s="70" t="str">
        <f t="shared" si="270"/>
        <v/>
      </c>
      <c r="AG46" s="70">
        <v>0</v>
      </c>
      <c r="AH46" s="71" t="str">
        <f t="shared" si="6"/>
        <v/>
      </c>
      <c r="AI46" s="16" t="str">
        <f t="shared" si="271"/>
        <v/>
      </c>
      <c r="AJ46" s="72">
        <v>0</v>
      </c>
      <c r="AK46" s="73" t="str">
        <f t="shared" si="272"/>
        <v/>
      </c>
      <c r="AL46" s="73">
        <v>0</v>
      </c>
      <c r="AM46" s="74" t="str">
        <f t="shared" si="8"/>
        <v/>
      </c>
      <c r="AN46" s="18" t="str">
        <f t="shared" si="273"/>
        <v/>
      </c>
      <c r="AO46" s="69">
        <v>2888</v>
      </c>
      <c r="AP46" s="70">
        <f t="shared" si="274"/>
        <v>2599.2000000000003</v>
      </c>
      <c r="AQ46" s="70">
        <v>516</v>
      </c>
      <c r="AR46" s="71">
        <f t="shared" si="10"/>
        <v>2272</v>
      </c>
      <c r="AS46" s="16">
        <f t="shared" si="275"/>
        <v>0.12588488765774095</v>
      </c>
      <c r="AT46" s="72">
        <v>0</v>
      </c>
      <c r="AU46" s="73" t="str">
        <f t="shared" si="276"/>
        <v/>
      </c>
      <c r="AV46" s="73">
        <v>0</v>
      </c>
      <c r="AW46" s="74" t="str">
        <f t="shared" si="12"/>
        <v/>
      </c>
      <c r="AX46" s="18" t="str">
        <f t="shared" si="277"/>
        <v/>
      </c>
      <c r="AY46" s="69">
        <v>0</v>
      </c>
      <c r="AZ46" s="70" t="str">
        <f t="shared" si="278"/>
        <v/>
      </c>
      <c r="BA46" s="70">
        <v>0</v>
      </c>
      <c r="BB46" s="71" t="str">
        <f t="shared" si="14"/>
        <v/>
      </c>
      <c r="BC46" s="16" t="str">
        <f t="shared" si="279"/>
        <v/>
      </c>
      <c r="BD46" s="72">
        <v>0</v>
      </c>
      <c r="BE46" s="73" t="str">
        <f t="shared" si="280"/>
        <v/>
      </c>
      <c r="BF46" s="73">
        <v>0</v>
      </c>
      <c r="BG46" s="74" t="str">
        <f t="shared" si="16"/>
        <v/>
      </c>
      <c r="BH46" s="18" t="str">
        <f t="shared" si="281"/>
        <v/>
      </c>
      <c r="BI46" s="69">
        <v>0</v>
      </c>
      <c r="BJ46" s="70" t="str">
        <f t="shared" si="282"/>
        <v/>
      </c>
      <c r="BK46" s="70">
        <v>0</v>
      </c>
      <c r="BL46" s="71" t="str">
        <f t="shared" si="18"/>
        <v/>
      </c>
      <c r="BM46" s="16" t="str">
        <f t="shared" si="283"/>
        <v/>
      </c>
      <c r="BN46" s="72">
        <v>0</v>
      </c>
      <c r="BO46" s="73" t="str">
        <f t="shared" si="284"/>
        <v/>
      </c>
      <c r="BP46" s="73">
        <v>0</v>
      </c>
      <c r="BQ46" s="74" t="str">
        <f t="shared" si="20"/>
        <v/>
      </c>
      <c r="BR46" s="18" t="str">
        <f t="shared" si="285"/>
        <v/>
      </c>
      <c r="BS46" s="69">
        <v>0</v>
      </c>
      <c r="BT46" s="70" t="str">
        <f t="shared" si="286"/>
        <v/>
      </c>
      <c r="BU46" s="70">
        <v>0</v>
      </c>
      <c r="BV46" s="71" t="str">
        <f t="shared" si="22"/>
        <v/>
      </c>
      <c r="BW46" s="16" t="str">
        <f t="shared" si="287"/>
        <v/>
      </c>
    </row>
    <row r="47" spans="1:75" s="5" customFormat="1" ht="12.75" customHeight="1">
      <c r="A47" s="42" t="s">
        <v>273</v>
      </c>
      <c r="B47" s="39" t="s">
        <v>156</v>
      </c>
      <c r="C47" s="4" t="s">
        <v>392</v>
      </c>
      <c r="D47" s="49">
        <v>4.16</v>
      </c>
      <c r="E47" s="40" t="s">
        <v>421</v>
      </c>
      <c r="F47" s="82">
        <v>3959</v>
      </c>
      <c r="G47" s="82">
        <v>3599</v>
      </c>
      <c r="H47" s="163">
        <v>2827</v>
      </c>
      <c r="I47" s="163">
        <v>0</v>
      </c>
      <c r="J47" s="95">
        <f t="shared" si="197"/>
        <v>2827</v>
      </c>
      <c r="K47" s="69">
        <v>2999</v>
      </c>
      <c r="L47" s="70">
        <f t="shared" si="262"/>
        <v>2699.1</v>
      </c>
      <c r="M47" s="70">
        <v>467</v>
      </c>
      <c r="N47" s="71">
        <f t="shared" si="0"/>
        <v>2360</v>
      </c>
      <c r="O47" s="16">
        <f t="shared" si="263"/>
        <v>0.12563447074950906</v>
      </c>
      <c r="P47" s="72">
        <v>0</v>
      </c>
      <c r="Q47" s="73" t="str">
        <f t="shared" si="264"/>
        <v/>
      </c>
      <c r="R47" s="73">
        <v>0</v>
      </c>
      <c r="S47" s="74" t="str">
        <f t="shared" si="1"/>
        <v/>
      </c>
      <c r="T47" s="18" t="str">
        <f t="shared" si="265"/>
        <v/>
      </c>
      <c r="U47" s="69">
        <v>0</v>
      </c>
      <c r="V47" s="70" t="str">
        <f t="shared" si="266"/>
        <v/>
      </c>
      <c r="W47" s="70">
        <v>0</v>
      </c>
      <c r="X47" s="71" t="str">
        <f t="shared" si="2"/>
        <v/>
      </c>
      <c r="Y47" s="16" t="str">
        <f t="shared" si="267"/>
        <v/>
      </c>
      <c r="Z47" s="72">
        <v>2999</v>
      </c>
      <c r="AA47" s="73">
        <f t="shared" si="268"/>
        <v>2699.1</v>
      </c>
      <c r="AB47" s="73">
        <v>467</v>
      </c>
      <c r="AC47" s="74">
        <f t="shared" si="4"/>
        <v>2360</v>
      </c>
      <c r="AD47" s="18">
        <f t="shared" si="269"/>
        <v>0.12563447074950906</v>
      </c>
      <c r="AE47" s="69">
        <v>0</v>
      </c>
      <c r="AF47" s="70" t="str">
        <f t="shared" si="270"/>
        <v/>
      </c>
      <c r="AG47" s="70">
        <v>0</v>
      </c>
      <c r="AH47" s="71" t="str">
        <f t="shared" si="6"/>
        <v/>
      </c>
      <c r="AI47" s="16" t="str">
        <f t="shared" si="271"/>
        <v/>
      </c>
      <c r="AJ47" s="72">
        <v>0</v>
      </c>
      <c r="AK47" s="73" t="str">
        <f t="shared" si="272"/>
        <v/>
      </c>
      <c r="AL47" s="73">
        <v>0</v>
      </c>
      <c r="AM47" s="74" t="str">
        <f t="shared" si="8"/>
        <v/>
      </c>
      <c r="AN47" s="18" t="str">
        <f t="shared" si="273"/>
        <v/>
      </c>
      <c r="AO47" s="69">
        <v>2888</v>
      </c>
      <c r="AP47" s="70">
        <f t="shared" si="274"/>
        <v>2599.2000000000003</v>
      </c>
      <c r="AQ47" s="70">
        <v>555</v>
      </c>
      <c r="AR47" s="71">
        <f t="shared" si="10"/>
        <v>2272</v>
      </c>
      <c r="AS47" s="16">
        <f t="shared" si="275"/>
        <v>0.12588488765774095</v>
      </c>
      <c r="AT47" s="72">
        <v>0</v>
      </c>
      <c r="AU47" s="73" t="str">
        <f t="shared" si="276"/>
        <v/>
      </c>
      <c r="AV47" s="73">
        <v>0</v>
      </c>
      <c r="AW47" s="74" t="str">
        <f t="shared" si="12"/>
        <v/>
      </c>
      <c r="AX47" s="18" t="str">
        <f t="shared" si="277"/>
        <v/>
      </c>
      <c r="AY47" s="69">
        <v>0</v>
      </c>
      <c r="AZ47" s="70" t="str">
        <f t="shared" si="278"/>
        <v/>
      </c>
      <c r="BA47" s="70">
        <v>0</v>
      </c>
      <c r="BB47" s="71" t="str">
        <f t="shared" si="14"/>
        <v/>
      </c>
      <c r="BC47" s="16" t="str">
        <f t="shared" si="279"/>
        <v/>
      </c>
      <c r="BD47" s="72">
        <v>0</v>
      </c>
      <c r="BE47" s="73" t="str">
        <f t="shared" si="280"/>
        <v/>
      </c>
      <c r="BF47" s="73">
        <v>0</v>
      </c>
      <c r="BG47" s="74" t="str">
        <f t="shared" si="16"/>
        <v/>
      </c>
      <c r="BH47" s="18" t="str">
        <f t="shared" si="281"/>
        <v/>
      </c>
      <c r="BI47" s="69">
        <v>0</v>
      </c>
      <c r="BJ47" s="70" t="str">
        <f t="shared" si="282"/>
        <v/>
      </c>
      <c r="BK47" s="70">
        <v>0</v>
      </c>
      <c r="BL47" s="71" t="str">
        <f t="shared" si="18"/>
        <v/>
      </c>
      <c r="BM47" s="16" t="str">
        <f t="shared" si="283"/>
        <v/>
      </c>
      <c r="BN47" s="72">
        <v>0</v>
      </c>
      <c r="BO47" s="73" t="str">
        <f t="shared" si="284"/>
        <v/>
      </c>
      <c r="BP47" s="73">
        <v>0</v>
      </c>
      <c r="BQ47" s="74" t="str">
        <f t="shared" si="20"/>
        <v/>
      </c>
      <c r="BR47" s="18" t="str">
        <f t="shared" si="285"/>
        <v/>
      </c>
      <c r="BS47" s="69">
        <v>0</v>
      </c>
      <c r="BT47" s="70" t="str">
        <f t="shared" si="286"/>
        <v/>
      </c>
      <c r="BU47" s="70">
        <v>0</v>
      </c>
      <c r="BV47" s="71" t="str">
        <f t="shared" si="22"/>
        <v/>
      </c>
      <c r="BW47" s="16" t="str">
        <f t="shared" si="287"/>
        <v/>
      </c>
    </row>
    <row r="48" spans="1:75" s="5" customFormat="1" ht="12.75" customHeight="1">
      <c r="A48" s="42" t="s">
        <v>275</v>
      </c>
      <c r="B48" s="39" t="s">
        <v>156</v>
      </c>
      <c r="C48" s="4"/>
      <c r="D48" s="49">
        <v>4.16</v>
      </c>
      <c r="E48" s="40" t="s">
        <v>421</v>
      </c>
      <c r="F48" s="82">
        <v>3684</v>
      </c>
      <c r="G48" s="82">
        <v>3349</v>
      </c>
      <c r="H48" s="163">
        <v>2631</v>
      </c>
      <c r="I48" s="163">
        <v>0</v>
      </c>
      <c r="J48" s="95">
        <f t="shared" si="197"/>
        <v>2631</v>
      </c>
      <c r="K48" s="69">
        <v>2888</v>
      </c>
      <c r="L48" s="70">
        <f t="shared" si="262"/>
        <v>2599.2000000000003</v>
      </c>
      <c r="M48" s="70">
        <v>358</v>
      </c>
      <c r="N48" s="71">
        <f t="shared" si="0"/>
        <v>2273</v>
      </c>
      <c r="O48" s="16">
        <f t="shared" si="263"/>
        <v>0.12550015389350577</v>
      </c>
      <c r="P48" s="72">
        <v>0</v>
      </c>
      <c r="Q48" s="73" t="str">
        <f t="shared" si="264"/>
        <v/>
      </c>
      <c r="R48" s="73">
        <v>0</v>
      </c>
      <c r="S48" s="74" t="str">
        <f t="shared" si="1"/>
        <v/>
      </c>
      <c r="T48" s="18" t="str">
        <f t="shared" si="265"/>
        <v/>
      </c>
      <c r="U48" s="69">
        <v>0</v>
      </c>
      <c r="V48" s="70" t="str">
        <f t="shared" si="266"/>
        <v/>
      </c>
      <c r="W48" s="70">
        <v>0</v>
      </c>
      <c r="X48" s="71" t="str">
        <f t="shared" si="2"/>
        <v/>
      </c>
      <c r="Y48" s="16" t="str">
        <f t="shared" si="267"/>
        <v/>
      </c>
      <c r="Z48" s="72">
        <v>2888</v>
      </c>
      <c r="AA48" s="73">
        <f t="shared" si="268"/>
        <v>2599.2000000000003</v>
      </c>
      <c r="AB48" s="73">
        <v>358</v>
      </c>
      <c r="AC48" s="74">
        <f t="shared" si="4"/>
        <v>2273</v>
      </c>
      <c r="AD48" s="18">
        <f t="shared" si="269"/>
        <v>0.12550015389350577</v>
      </c>
      <c r="AE48" s="69">
        <v>0</v>
      </c>
      <c r="AF48" s="70" t="str">
        <f t="shared" si="270"/>
        <v/>
      </c>
      <c r="AG48" s="70">
        <v>0</v>
      </c>
      <c r="AH48" s="71" t="str">
        <f t="shared" si="6"/>
        <v/>
      </c>
      <c r="AI48" s="16" t="str">
        <f t="shared" si="271"/>
        <v/>
      </c>
      <c r="AJ48" s="72">
        <v>0</v>
      </c>
      <c r="AK48" s="73" t="str">
        <f t="shared" si="272"/>
        <v/>
      </c>
      <c r="AL48" s="73">
        <v>0</v>
      </c>
      <c r="AM48" s="74" t="str">
        <f t="shared" si="8"/>
        <v/>
      </c>
      <c r="AN48" s="18" t="str">
        <f t="shared" si="273"/>
        <v/>
      </c>
      <c r="AO48" s="69">
        <v>2888</v>
      </c>
      <c r="AP48" s="70">
        <f t="shared" si="274"/>
        <v>2599.2000000000003</v>
      </c>
      <c r="AQ48" s="70">
        <v>358</v>
      </c>
      <c r="AR48" s="71">
        <f t="shared" si="10"/>
        <v>2273</v>
      </c>
      <c r="AS48" s="16">
        <f t="shared" si="275"/>
        <v>0.12550015389350577</v>
      </c>
      <c r="AT48" s="72">
        <v>0</v>
      </c>
      <c r="AU48" s="73" t="str">
        <f t="shared" si="276"/>
        <v/>
      </c>
      <c r="AV48" s="73">
        <v>0</v>
      </c>
      <c r="AW48" s="74" t="str">
        <f t="shared" si="12"/>
        <v/>
      </c>
      <c r="AX48" s="18" t="str">
        <f t="shared" si="277"/>
        <v/>
      </c>
      <c r="AY48" s="69">
        <v>0</v>
      </c>
      <c r="AZ48" s="70" t="str">
        <f t="shared" si="278"/>
        <v/>
      </c>
      <c r="BA48" s="70">
        <v>0</v>
      </c>
      <c r="BB48" s="71" t="str">
        <f t="shared" si="14"/>
        <v/>
      </c>
      <c r="BC48" s="16" t="str">
        <f t="shared" si="279"/>
        <v/>
      </c>
      <c r="BD48" s="72">
        <v>0</v>
      </c>
      <c r="BE48" s="73" t="str">
        <f t="shared" si="280"/>
        <v/>
      </c>
      <c r="BF48" s="73">
        <v>0</v>
      </c>
      <c r="BG48" s="74" t="str">
        <f t="shared" si="16"/>
        <v/>
      </c>
      <c r="BH48" s="18" t="str">
        <f t="shared" si="281"/>
        <v/>
      </c>
      <c r="BI48" s="69">
        <v>0</v>
      </c>
      <c r="BJ48" s="70" t="str">
        <f t="shared" si="282"/>
        <v/>
      </c>
      <c r="BK48" s="70">
        <v>0</v>
      </c>
      <c r="BL48" s="71" t="str">
        <f t="shared" si="18"/>
        <v/>
      </c>
      <c r="BM48" s="16" t="str">
        <f t="shared" si="283"/>
        <v/>
      </c>
      <c r="BN48" s="72">
        <v>0</v>
      </c>
      <c r="BO48" s="73" t="str">
        <f t="shared" si="284"/>
        <v/>
      </c>
      <c r="BP48" s="73">
        <v>0</v>
      </c>
      <c r="BQ48" s="74" t="str">
        <f t="shared" si="20"/>
        <v/>
      </c>
      <c r="BR48" s="18" t="str">
        <f t="shared" si="285"/>
        <v/>
      </c>
      <c r="BS48" s="69">
        <v>0</v>
      </c>
      <c r="BT48" s="70" t="str">
        <f t="shared" si="286"/>
        <v/>
      </c>
      <c r="BU48" s="70">
        <v>0</v>
      </c>
      <c r="BV48" s="71" t="str">
        <f t="shared" si="22"/>
        <v/>
      </c>
      <c r="BW48" s="16" t="str">
        <f t="shared" si="287"/>
        <v/>
      </c>
    </row>
    <row r="49" spans="1:75" s="5" customFormat="1" ht="12.75" customHeight="1">
      <c r="A49" s="42" t="s">
        <v>151</v>
      </c>
      <c r="B49" s="39" t="s">
        <v>156</v>
      </c>
      <c r="C49" s="4"/>
      <c r="D49" s="49">
        <v>4.16</v>
      </c>
      <c r="E49" s="40" t="s">
        <v>422</v>
      </c>
      <c r="F49" s="82">
        <v>3189</v>
      </c>
      <c r="G49" s="82">
        <v>2899</v>
      </c>
      <c r="H49" s="163">
        <v>2249</v>
      </c>
      <c r="I49" s="163">
        <v>75</v>
      </c>
      <c r="J49" s="95">
        <f t="shared" si="197"/>
        <v>2174</v>
      </c>
      <c r="K49" s="69">
        <v>2443</v>
      </c>
      <c r="L49" s="70">
        <f t="shared" si="262"/>
        <v>2198.7000000000003</v>
      </c>
      <c r="M49" s="70">
        <v>338</v>
      </c>
      <c r="N49" s="71">
        <f t="shared" si="0"/>
        <v>1836</v>
      </c>
      <c r="O49" s="16">
        <f t="shared" si="263"/>
        <v>0.16496111338518227</v>
      </c>
      <c r="P49" s="72">
        <v>0</v>
      </c>
      <c r="Q49" s="73" t="str">
        <f t="shared" si="264"/>
        <v/>
      </c>
      <c r="R49" s="73">
        <v>0</v>
      </c>
      <c r="S49" s="74" t="str">
        <f t="shared" si="1"/>
        <v/>
      </c>
      <c r="T49" s="18" t="str">
        <f t="shared" si="265"/>
        <v/>
      </c>
      <c r="U49" s="69">
        <v>0</v>
      </c>
      <c r="V49" s="70" t="str">
        <f t="shared" si="266"/>
        <v/>
      </c>
      <c r="W49" s="70">
        <v>0</v>
      </c>
      <c r="X49" s="71" t="str">
        <f t="shared" si="2"/>
        <v/>
      </c>
      <c r="Y49" s="16" t="str">
        <f t="shared" si="267"/>
        <v/>
      </c>
      <c r="Z49" s="72">
        <v>2221</v>
      </c>
      <c r="AA49" s="73">
        <f t="shared" si="268"/>
        <v>1998.9</v>
      </c>
      <c r="AB49" s="73">
        <v>505</v>
      </c>
      <c r="AC49" s="74">
        <f t="shared" si="4"/>
        <v>1669</v>
      </c>
      <c r="AD49" s="18">
        <f t="shared" si="269"/>
        <v>0.1650407724248337</v>
      </c>
      <c r="AE49" s="69">
        <v>0</v>
      </c>
      <c r="AF49" s="70" t="str">
        <f t="shared" si="270"/>
        <v/>
      </c>
      <c r="AG49" s="70">
        <v>0</v>
      </c>
      <c r="AH49" s="71" t="str">
        <f t="shared" si="6"/>
        <v/>
      </c>
      <c r="AI49" s="16" t="str">
        <f t="shared" si="271"/>
        <v/>
      </c>
      <c r="AJ49" s="72">
        <v>0</v>
      </c>
      <c r="AK49" s="73" t="str">
        <f t="shared" si="272"/>
        <v/>
      </c>
      <c r="AL49" s="73">
        <v>0</v>
      </c>
      <c r="AM49" s="74" t="str">
        <f t="shared" si="8"/>
        <v/>
      </c>
      <c r="AN49" s="18" t="str">
        <f t="shared" si="273"/>
        <v/>
      </c>
      <c r="AO49" s="69">
        <v>2332</v>
      </c>
      <c r="AP49" s="70">
        <f t="shared" si="274"/>
        <v>2098.8000000000002</v>
      </c>
      <c r="AQ49" s="70">
        <v>422</v>
      </c>
      <c r="AR49" s="71">
        <f t="shared" si="10"/>
        <v>1752</v>
      </c>
      <c r="AS49" s="16">
        <f t="shared" si="275"/>
        <v>0.16523727844482569</v>
      </c>
      <c r="AT49" s="72">
        <v>0</v>
      </c>
      <c r="AU49" s="73" t="str">
        <f t="shared" si="276"/>
        <v/>
      </c>
      <c r="AV49" s="73">
        <v>0</v>
      </c>
      <c r="AW49" s="74" t="str">
        <f t="shared" si="12"/>
        <v/>
      </c>
      <c r="AX49" s="18" t="str">
        <f t="shared" si="277"/>
        <v/>
      </c>
      <c r="AY49" s="69">
        <v>0</v>
      </c>
      <c r="AZ49" s="70" t="str">
        <f t="shared" si="278"/>
        <v/>
      </c>
      <c r="BA49" s="70">
        <v>0</v>
      </c>
      <c r="BB49" s="71" t="str">
        <f t="shared" si="14"/>
        <v/>
      </c>
      <c r="BC49" s="16" t="str">
        <f t="shared" si="279"/>
        <v/>
      </c>
      <c r="BD49" s="72">
        <v>2221</v>
      </c>
      <c r="BE49" s="73">
        <f t="shared" si="280"/>
        <v>1998.9</v>
      </c>
      <c r="BF49" s="73">
        <v>505</v>
      </c>
      <c r="BG49" s="74">
        <f t="shared" si="16"/>
        <v>1669</v>
      </c>
      <c r="BH49" s="18">
        <f t="shared" si="281"/>
        <v>0.1650407724248337</v>
      </c>
      <c r="BI49" s="69">
        <v>0</v>
      </c>
      <c r="BJ49" s="70" t="str">
        <f t="shared" si="282"/>
        <v/>
      </c>
      <c r="BK49" s="70">
        <v>0</v>
      </c>
      <c r="BL49" s="71" t="str">
        <f t="shared" si="18"/>
        <v/>
      </c>
      <c r="BM49" s="16" t="str">
        <f t="shared" si="283"/>
        <v/>
      </c>
      <c r="BN49" s="72">
        <v>0</v>
      </c>
      <c r="BO49" s="73" t="str">
        <f t="shared" si="284"/>
        <v/>
      </c>
      <c r="BP49" s="73">
        <v>0</v>
      </c>
      <c r="BQ49" s="74" t="str">
        <f t="shared" si="20"/>
        <v/>
      </c>
      <c r="BR49" s="18" t="str">
        <f t="shared" si="285"/>
        <v/>
      </c>
      <c r="BS49" s="69">
        <v>2221</v>
      </c>
      <c r="BT49" s="70">
        <f t="shared" si="286"/>
        <v>1998.9</v>
      </c>
      <c r="BU49" s="70">
        <v>505</v>
      </c>
      <c r="BV49" s="71">
        <f t="shared" si="22"/>
        <v>1669</v>
      </c>
      <c r="BW49" s="16">
        <f t="shared" si="287"/>
        <v>0.1650407724248337</v>
      </c>
    </row>
    <row r="50" spans="1:75" s="5" customFormat="1" ht="12.75" customHeight="1">
      <c r="A50" s="42" t="s">
        <v>152</v>
      </c>
      <c r="B50" s="39" t="s">
        <v>156</v>
      </c>
      <c r="C50" s="4"/>
      <c r="D50" s="49">
        <v>4.16</v>
      </c>
      <c r="E50" s="40" t="s">
        <v>422</v>
      </c>
      <c r="F50" s="82">
        <v>2969</v>
      </c>
      <c r="G50" s="82">
        <v>2699</v>
      </c>
      <c r="H50" s="163">
        <v>2095</v>
      </c>
      <c r="I50" s="163">
        <v>76</v>
      </c>
      <c r="J50" s="95">
        <f t="shared" si="197"/>
        <v>2019</v>
      </c>
      <c r="K50" s="69">
        <v>2332</v>
      </c>
      <c r="L50" s="70">
        <f t="shared" si="262"/>
        <v>2098.8000000000002</v>
      </c>
      <c r="M50" s="70">
        <v>271</v>
      </c>
      <c r="N50" s="71">
        <f t="shared" si="0"/>
        <v>1748</v>
      </c>
      <c r="O50" s="16">
        <f t="shared" si="263"/>
        <v>0.16714312940728043</v>
      </c>
      <c r="P50" s="72">
        <v>0</v>
      </c>
      <c r="Q50" s="73" t="str">
        <f t="shared" si="264"/>
        <v/>
      </c>
      <c r="R50" s="73">
        <v>0</v>
      </c>
      <c r="S50" s="74" t="str">
        <f t="shared" si="1"/>
        <v/>
      </c>
      <c r="T50" s="18" t="str">
        <f t="shared" si="265"/>
        <v/>
      </c>
      <c r="U50" s="69">
        <v>0</v>
      </c>
      <c r="V50" s="70" t="str">
        <f t="shared" si="266"/>
        <v/>
      </c>
      <c r="W50" s="70">
        <v>0</v>
      </c>
      <c r="X50" s="71" t="str">
        <f t="shared" si="2"/>
        <v/>
      </c>
      <c r="Y50" s="16" t="str">
        <f t="shared" si="267"/>
        <v/>
      </c>
      <c r="Z50" s="72">
        <v>2221</v>
      </c>
      <c r="AA50" s="73">
        <f t="shared" si="268"/>
        <v>1998.9</v>
      </c>
      <c r="AB50" s="73">
        <v>354</v>
      </c>
      <c r="AC50" s="74">
        <f t="shared" si="4"/>
        <v>1665</v>
      </c>
      <c r="AD50" s="18">
        <f t="shared" si="269"/>
        <v>0.16704187303016663</v>
      </c>
      <c r="AE50" s="69">
        <v>0</v>
      </c>
      <c r="AF50" s="70" t="str">
        <f t="shared" si="270"/>
        <v/>
      </c>
      <c r="AG50" s="70">
        <v>0</v>
      </c>
      <c r="AH50" s="71" t="str">
        <f t="shared" si="6"/>
        <v/>
      </c>
      <c r="AI50" s="16" t="str">
        <f t="shared" si="271"/>
        <v/>
      </c>
      <c r="AJ50" s="72">
        <v>0</v>
      </c>
      <c r="AK50" s="73" t="str">
        <f t="shared" si="272"/>
        <v/>
      </c>
      <c r="AL50" s="73">
        <v>0</v>
      </c>
      <c r="AM50" s="74" t="str">
        <f t="shared" si="8"/>
        <v/>
      </c>
      <c r="AN50" s="18" t="str">
        <f t="shared" si="273"/>
        <v/>
      </c>
      <c r="AO50" s="69">
        <v>2332</v>
      </c>
      <c r="AP50" s="70">
        <f t="shared" si="274"/>
        <v>2098.8000000000002</v>
      </c>
      <c r="AQ50" s="70">
        <v>271</v>
      </c>
      <c r="AR50" s="71">
        <f t="shared" si="10"/>
        <v>1748</v>
      </c>
      <c r="AS50" s="16">
        <f t="shared" si="275"/>
        <v>0.16714312940728043</v>
      </c>
      <c r="AT50" s="72">
        <v>0</v>
      </c>
      <c r="AU50" s="73" t="str">
        <f t="shared" si="276"/>
        <v/>
      </c>
      <c r="AV50" s="73">
        <v>0</v>
      </c>
      <c r="AW50" s="74" t="str">
        <f t="shared" si="12"/>
        <v/>
      </c>
      <c r="AX50" s="18" t="str">
        <f t="shared" si="277"/>
        <v/>
      </c>
      <c r="AY50" s="69">
        <v>0</v>
      </c>
      <c r="AZ50" s="70" t="str">
        <f t="shared" si="278"/>
        <v/>
      </c>
      <c r="BA50" s="70">
        <v>0</v>
      </c>
      <c r="BB50" s="71" t="str">
        <f t="shared" si="14"/>
        <v/>
      </c>
      <c r="BC50" s="16" t="str">
        <f t="shared" si="279"/>
        <v/>
      </c>
      <c r="BD50" s="72">
        <v>2221</v>
      </c>
      <c r="BE50" s="73">
        <f t="shared" si="280"/>
        <v>1998.9</v>
      </c>
      <c r="BF50" s="73">
        <v>354</v>
      </c>
      <c r="BG50" s="74">
        <f t="shared" si="16"/>
        <v>1665</v>
      </c>
      <c r="BH50" s="18">
        <f t="shared" si="281"/>
        <v>0.16704187303016663</v>
      </c>
      <c r="BI50" s="69">
        <v>0</v>
      </c>
      <c r="BJ50" s="70" t="str">
        <f t="shared" si="282"/>
        <v/>
      </c>
      <c r="BK50" s="70">
        <v>0</v>
      </c>
      <c r="BL50" s="71" t="str">
        <f t="shared" si="18"/>
        <v/>
      </c>
      <c r="BM50" s="16" t="str">
        <f t="shared" si="283"/>
        <v/>
      </c>
      <c r="BN50" s="72">
        <v>0</v>
      </c>
      <c r="BO50" s="73" t="str">
        <f t="shared" si="284"/>
        <v/>
      </c>
      <c r="BP50" s="73">
        <v>0</v>
      </c>
      <c r="BQ50" s="74" t="str">
        <f t="shared" si="20"/>
        <v/>
      </c>
      <c r="BR50" s="18" t="str">
        <f t="shared" si="285"/>
        <v/>
      </c>
      <c r="BS50" s="69">
        <v>2221</v>
      </c>
      <c r="BT50" s="70">
        <f t="shared" si="286"/>
        <v>1998.9</v>
      </c>
      <c r="BU50" s="70">
        <v>354</v>
      </c>
      <c r="BV50" s="71">
        <f t="shared" si="22"/>
        <v>1665</v>
      </c>
      <c r="BW50" s="16">
        <f t="shared" si="287"/>
        <v>0.16704187303016663</v>
      </c>
    </row>
    <row r="51" spans="1:75" s="5" customFormat="1" ht="12.75" customHeight="1">
      <c r="A51" s="42" t="s">
        <v>14</v>
      </c>
      <c r="B51" s="39" t="s">
        <v>156</v>
      </c>
      <c r="C51" s="4" t="s">
        <v>5</v>
      </c>
      <c r="D51" s="49">
        <v>4.16</v>
      </c>
      <c r="E51" s="40" t="s">
        <v>423</v>
      </c>
      <c r="F51" s="82">
        <v>4399</v>
      </c>
      <c r="G51" s="82">
        <v>0</v>
      </c>
      <c r="H51" s="163">
        <v>3017</v>
      </c>
      <c r="I51" s="163">
        <v>0</v>
      </c>
      <c r="J51" s="95">
        <f>IFERROR(H51-I51,H51)</f>
        <v>3017</v>
      </c>
      <c r="K51" s="69">
        <v>0</v>
      </c>
      <c r="L51" s="70" t="str">
        <f>IFERROR(IF(K51&gt;1,K51*0.9,""),"")</f>
        <v/>
      </c>
      <c r="M51" s="70">
        <v>0</v>
      </c>
      <c r="N51" s="71" t="str">
        <f t="shared" si="0"/>
        <v/>
      </c>
      <c r="O51" s="16" t="str">
        <f>IFERROR(IF((IFERROR(IF(M51&gt;1,(L51-N51)/L51,""),(($G51*0.9)-N51)/($G51*0.9)))&gt;1%,IFERROR(IF(M51&gt;1,(L51-N51)/L51,""),(($G51*0.9)-N51)/($G51*0.9)),""),"")</f>
        <v/>
      </c>
      <c r="P51" s="72">
        <v>0</v>
      </c>
      <c r="Q51" s="73" t="str">
        <f>IFERROR(IF(P51&gt;1,P51*0.9,""),"")</f>
        <v/>
      </c>
      <c r="R51" s="73">
        <v>0</v>
      </c>
      <c r="S51" s="74" t="str">
        <f t="shared" si="1"/>
        <v/>
      </c>
      <c r="T51" s="18" t="str">
        <f>IFERROR(IF((IFERROR(IF(R51&gt;1,(Q51-S51)/Q51,""),(($G51*0.9)-S51)/($G51*0.9)))&gt;1%,IFERROR(IF(R51&gt;1,(Q51-S51)/Q51,""),(($G51*0.9)-S51)/($G51*0.9)),""),"")</f>
        <v/>
      </c>
      <c r="U51" s="69">
        <v>0</v>
      </c>
      <c r="V51" s="70" t="str">
        <f>IFERROR(IF(U51&gt;1,U51*0.9,""),"")</f>
        <v/>
      </c>
      <c r="W51" s="70">
        <v>0</v>
      </c>
      <c r="X51" s="71" t="str">
        <f t="shared" si="2"/>
        <v/>
      </c>
      <c r="Y51" s="16" t="str">
        <f>IFERROR(IF((IFERROR(IF(W51&gt;1,(V51-X51)/V51,""),(($G51*0.9)-X51)/($G51*0.9)))&gt;1%,IFERROR(IF(W51&gt;1,(V51-X51)/V51,""),(($G51*0.9)-X51)/($G51*0.9)),""),"")</f>
        <v/>
      </c>
      <c r="Z51" s="72">
        <v>0</v>
      </c>
      <c r="AA51" s="73" t="str">
        <f>IFERROR(IF(Z51&gt;1,Z51*0.9,""),"")</f>
        <v/>
      </c>
      <c r="AB51" s="73">
        <v>0</v>
      </c>
      <c r="AC51" s="74" t="str">
        <f t="shared" si="4"/>
        <v/>
      </c>
      <c r="AD51" s="18" t="str">
        <f>IFERROR(IF((IFERROR(IF(AB51&gt;1,(AA51-AC51)/AA51,""),(($G51*0.9)-AC51)/($G51*0.9)))&gt;1%,IFERROR(IF(AB51&gt;1,(AA51-AC51)/AA51,""),(($G51*0.9)-AC51)/($G51*0.9)),""),"")</f>
        <v/>
      </c>
      <c r="AE51" s="69">
        <v>0</v>
      </c>
      <c r="AF51" s="70" t="str">
        <f>IFERROR(IF(AE51&gt;1,AE51*0.9,""),"")</f>
        <v/>
      </c>
      <c r="AG51" s="70">
        <v>0</v>
      </c>
      <c r="AH51" s="71" t="str">
        <f t="shared" si="6"/>
        <v/>
      </c>
      <c r="AI51" s="16" t="str">
        <f>IFERROR(IF((IFERROR(IF(AG51&gt;1,(AF51-AH51)/AF51,""),(($G51*0.9)-AH51)/($G51*0.9)))&gt;1%,IFERROR(IF(AG51&gt;1,(AF51-AH51)/AF51,""),(($G51*0.9)-AH51)/($G51*0.9)),""),"")</f>
        <v/>
      </c>
      <c r="AJ51" s="72">
        <v>0</v>
      </c>
      <c r="AK51" s="73" t="str">
        <f>IFERROR(IF(AJ51&gt;1,AJ51*0.9,""),"")</f>
        <v/>
      </c>
      <c r="AL51" s="73">
        <v>0</v>
      </c>
      <c r="AM51" s="74" t="str">
        <f t="shared" si="8"/>
        <v/>
      </c>
      <c r="AN51" s="18" t="str">
        <f>IFERROR(IF((IFERROR(IF(AL51&gt;1,(AK51-AM51)/AK51,""),(($G51*0.9)-AM51)/($G51*0.9)))&gt;1%,IFERROR(IF(AL51&gt;1,(AK51-AM51)/AK51,""),(($G51*0.9)-AM51)/($G51*0.9)),""),"")</f>
        <v/>
      </c>
      <c r="AO51" s="69">
        <v>0</v>
      </c>
      <c r="AP51" s="70" t="str">
        <f>IFERROR(IF(AO51&gt;1,AO51*0.9,""),"")</f>
        <v/>
      </c>
      <c r="AQ51" s="70">
        <v>0</v>
      </c>
      <c r="AR51" s="71" t="str">
        <f t="shared" si="10"/>
        <v/>
      </c>
      <c r="AS51" s="16" t="str">
        <f>IFERROR(IF((IFERROR(IF(AQ51&gt;1,(AP51-AR51)/AP51,""),(($G51*0.9)-AR51)/($G51*0.9)))&gt;1%,IFERROR(IF(AQ51&gt;1,(AP51-AR51)/AP51,""),(($G51*0.9)-AR51)/($G51*0.9)),""),"")</f>
        <v/>
      </c>
      <c r="AT51" s="72">
        <v>0</v>
      </c>
      <c r="AU51" s="73" t="str">
        <f>IFERROR(IF(AT51&gt;1,AT51*0.9,""),"")</f>
        <v/>
      </c>
      <c r="AV51" s="73">
        <v>0</v>
      </c>
      <c r="AW51" s="74" t="str">
        <f t="shared" si="12"/>
        <v/>
      </c>
      <c r="AX51" s="18" t="str">
        <f>IFERROR(IF((IFERROR(IF(AV51&gt;1,(AU51-AW51)/AU51,""),(($G51*0.9)-AW51)/($G51*0.9)))&gt;1%,IFERROR(IF(AV51&gt;1,(AU51-AW51)/AU51,""),(($G51*0.9)-AW51)/($G51*0.9)),""),"")</f>
        <v/>
      </c>
      <c r="AY51" s="69">
        <v>0</v>
      </c>
      <c r="AZ51" s="70" t="str">
        <f>IFERROR(IF(AY51&gt;1,AY51*0.9,""),"")</f>
        <v/>
      </c>
      <c r="BA51" s="70">
        <v>0</v>
      </c>
      <c r="BB51" s="71" t="str">
        <f t="shared" si="14"/>
        <v/>
      </c>
      <c r="BC51" s="16" t="str">
        <f>IFERROR(IF((IFERROR(IF(BA51&gt;1,(AZ51-BB51)/AZ51,""),(($G51*0.9)-BB51)/($G51*0.9)))&gt;1%,IFERROR(IF(BA51&gt;1,(AZ51-BB51)/AZ51,""),(($G51*0.9)-BB51)/($G51*0.9)),""),"")</f>
        <v/>
      </c>
      <c r="BD51" s="72">
        <v>0</v>
      </c>
      <c r="BE51" s="73" t="str">
        <f>IFERROR(IF(BD51&gt;1,BD51*0.9,""),"")</f>
        <v/>
      </c>
      <c r="BF51" s="73">
        <v>0</v>
      </c>
      <c r="BG51" s="74" t="str">
        <f t="shared" si="16"/>
        <v/>
      </c>
      <c r="BH51" s="18" t="str">
        <f>IFERROR(IF((IFERROR(IF(BF51&gt;1,(BE51-BG51)/BE51,""),(($G51*0.9)-BG51)/($G51*0.9)))&gt;1%,IFERROR(IF(BF51&gt;1,(BE51-BG51)/BE51,""),(($G51*0.9)-BG51)/($G51*0.9)),""),"")</f>
        <v/>
      </c>
      <c r="BI51" s="69">
        <v>0</v>
      </c>
      <c r="BJ51" s="70" t="str">
        <f>IFERROR(IF(BI51&gt;1,BI51*0.9,""),"")</f>
        <v/>
      </c>
      <c r="BK51" s="70">
        <v>0</v>
      </c>
      <c r="BL51" s="71" t="str">
        <f t="shared" si="18"/>
        <v/>
      </c>
      <c r="BM51" s="16" t="str">
        <f>IFERROR(IF((IFERROR(IF(BK51&gt;1,(BJ51-BL51)/BJ51,""),(($G51*0.9)-BL51)/($G51*0.9)))&gt;1%,IFERROR(IF(BK51&gt;1,(BJ51-BL51)/BJ51,""),(($G51*0.9)-BL51)/($G51*0.9)),""),"")</f>
        <v/>
      </c>
      <c r="BN51" s="72">
        <v>0</v>
      </c>
      <c r="BO51" s="73" t="str">
        <f>IFERROR(IF(BN51&gt;1,BN51*0.9,""),"")</f>
        <v/>
      </c>
      <c r="BP51" s="73">
        <v>0</v>
      </c>
      <c r="BQ51" s="74" t="str">
        <f t="shared" si="20"/>
        <v/>
      </c>
      <c r="BR51" s="18" t="str">
        <f>IFERROR(IF((IFERROR(IF(BP51&gt;1,(BO51-BQ51)/BO51,""),(($G51*0.9)-BQ51)/($G51*0.9)))&gt;1%,IFERROR(IF(BP51&gt;1,(BO51-BQ51)/BO51,""),(($G51*0.9)-BQ51)/($G51*0.9)),""),"")</f>
        <v/>
      </c>
      <c r="BS51" s="69">
        <v>0</v>
      </c>
      <c r="BT51" s="70" t="str">
        <f>IFERROR(IF(BS51&gt;1,BS51*0.9,""),"")</f>
        <v/>
      </c>
      <c r="BU51" s="70">
        <v>0</v>
      </c>
      <c r="BV51" s="71" t="str">
        <f t="shared" si="22"/>
        <v/>
      </c>
      <c r="BW51" s="16" t="str">
        <f>IFERROR(IF((IFERROR(IF(BU51&gt;1,(BT51-BV51)/BT51,""),(($G51*0.9)-BV51)/($G51*0.9)))&gt;1%,IFERROR(IF(BU51&gt;1,(BT51-BV51)/BT51,""),(($G51*0.9)-BV51)/($G51*0.9)),""),"")</f>
        <v/>
      </c>
    </row>
    <row r="52" spans="1:75" s="5" customFormat="1" ht="12.75" customHeight="1">
      <c r="A52" s="42" t="s">
        <v>366</v>
      </c>
      <c r="B52" s="39" t="s">
        <v>156</v>
      </c>
      <c r="C52" s="4" t="s">
        <v>392</v>
      </c>
      <c r="D52" s="49">
        <v>4.16</v>
      </c>
      <c r="E52" s="40" t="s">
        <v>423</v>
      </c>
      <c r="F52" s="82">
        <v>4399</v>
      </c>
      <c r="G52" s="82">
        <v>3999</v>
      </c>
      <c r="H52" s="163">
        <v>3050</v>
      </c>
      <c r="I52" s="163">
        <v>100</v>
      </c>
      <c r="J52" s="95">
        <f t="shared" si="197"/>
        <v>2950</v>
      </c>
      <c r="K52" s="69">
        <v>3221</v>
      </c>
      <c r="L52" s="70">
        <f t="shared" si="262"/>
        <v>2898.9</v>
      </c>
      <c r="M52" s="70">
        <v>569</v>
      </c>
      <c r="N52" s="71">
        <f t="shared" si="0"/>
        <v>2381</v>
      </c>
      <c r="O52" s="16">
        <f t="shared" si="263"/>
        <v>0.17865397219635037</v>
      </c>
      <c r="P52" s="72">
        <v>0</v>
      </c>
      <c r="Q52" s="73" t="str">
        <f t="shared" si="264"/>
        <v/>
      </c>
      <c r="R52" s="73">
        <v>0</v>
      </c>
      <c r="S52" s="74" t="str">
        <f t="shared" si="1"/>
        <v/>
      </c>
      <c r="T52" s="18" t="str">
        <f t="shared" si="265"/>
        <v/>
      </c>
      <c r="U52" s="69">
        <v>0</v>
      </c>
      <c r="V52" s="70" t="str">
        <f t="shared" si="266"/>
        <v/>
      </c>
      <c r="W52" s="70">
        <v>0</v>
      </c>
      <c r="X52" s="71" t="str">
        <f t="shared" si="2"/>
        <v/>
      </c>
      <c r="Y52" s="16" t="str">
        <f t="shared" si="267"/>
        <v/>
      </c>
      <c r="Z52" s="72">
        <v>3221</v>
      </c>
      <c r="AA52" s="73">
        <f t="shared" si="268"/>
        <v>2898.9</v>
      </c>
      <c r="AB52" s="73">
        <v>569</v>
      </c>
      <c r="AC52" s="74">
        <f t="shared" si="4"/>
        <v>2381</v>
      </c>
      <c r="AD52" s="18">
        <f t="shared" si="269"/>
        <v>0.17865397219635037</v>
      </c>
      <c r="AE52" s="69">
        <v>0</v>
      </c>
      <c r="AF52" s="70" t="str">
        <f t="shared" si="270"/>
        <v/>
      </c>
      <c r="AG52" s="70">
        <v>0</v>
      </c>
      <c r="AH52" s="71" t="str">
        <f t="shared" si="6"/>
        <v/>
      </c>
      <c r="AI52" s="16" t="str">
        <f t="shared" si="271"/>
        <v/>
      </c>
      <c r="AJ52" s="72">
        <v>0</v>
      </c>
      <c r="AK52" s="73" t="str">
        <f t="shared" si="272"/>
        <v/>
      </c>
      <c r="AL52" s="73">
        <v>0</v>
      </c>
      <c r="AM52" s="74" t="str">
        <f t="shared" si="8"/>
        <v/>
      </c>
      <c r="AN52" s="18" t="str">
        <f t="shared" si="273"/>
        <v/>
      </c>
      <c r="AO52" s="69">
        <v>3110</v>
      </c>
      <c r="AP52" s="70">
        <f t="shared" si="274"/>
        <v>2799</v>
      </c>
      <c r="AQ52" s="70">
        <v>651</v>
      </c>
      <c r="AR52" s="71">
        <f t="shared" si="10"/>
        <v>2299</v>
      </c>
      <c r="AS52" s="16">
        <f t="shared" si="275"/>
        <v>0.17863522686673813</v>
      </c>
      <c r="AT52" s="72">
        <v>0</v>
      </c>
      <c r="AU52" s="73" t="str">
        <f t="shared" si="276"/>
        <v/>
      </c>
      <c r="AV52" s="73">
        <v>0</v>
      </c>
      <c r="AW52" s="74" t="str">
        <f t="shared" si="12"/>
        <v/>
      </c>
      <c r="AX52" s="18" t="str">
        <f t="shared" si="277"/>
        <v/>
      </c>
      <c r="AY52" s="69">
        <v>0</v>
      </c>
      <c r="AZ52" s="70" t="str">
        <f t="shared" si="278"/>
        <v/>
      </c>
      <c r="BA52" s="70">
        <v>0</v>
      </c>
      <c r="BB52" s="71" t="str">
        <f t="shared" si="14"/>
        <v/>
      </c>
      <c r="BC52" s="16" t="str">
        <f t="shared" si="279"/>
        <v/>
      </c>
      <c r="BD52" s="72" t="s">
        <v>148</v>
      </c>
      <c r="BE52" s="73" t="str">
        <f t="shared" si="280"/>
        <v/>
      </c>
      <c r="BF52" s="73">
        <v>0</v>
      </c>
      <c r="BG52" s="74" t="str">
        <f t="shared" si="16"/>
        <v/>
      </c>
      <c r="BH52" s="18" t="str">
        <f t="shared" si="281"/>
        <v/>
      </c>
      <c r="BI52" s="69">
        <v>0</v>
      </c>
      <c r="BJ52" s="70" t="str">
        <f t="shared" si="282"/>
        <v/>
      </c>
      <c r="BK52" s="70">
        <v>0</v>
      </c>
      <c r="BL52" s="71" t="str">
        <f t="shared" si="18"/>
        <v/>
      </c>
      <c r="BM52" s="16" t="str">
        <f t="shared" si="283"/>
        <v/>
      </c>
      <c r="BN52" s="72">
        <v>0</v>
      </c>
      <c r="BO52" s="73" t="str">
        <f t="shared" si="284"/>
        <v/>
      </c>
      <c r="BP52" s="73">
        <v>0</v>
      </c>
      <c r="BQ52" s="74" t="str">
        <f t="shared" si="20"/>
        <v/>
      </c>
      <c r="BR52" s="18" t="str">
        <f t="shared" si="285"/>
        <v/>
      </c>
      <c r="BS52" s="69">
        <v>0</v>
      </c>
      <c r="BT52" s="70" t="str">
        <f t="shared" si="286"/>
        <v/>
      </c>
      <c r="BU52" s="70">
        <v>0</v>
      </c>
      <c r="BV52" s="71" t="str">
        <f t="shared" si="22"/>
        <v/>
      </c>
      <c r="BW52" s="16" t="str">
        <f t="shared" si="287"/>
        <v/>
      </c>
    </row>
    <row r="53" spans="1:75" s="5" customFormat="1" ht="12.75" customHeight="1">
      <c r="A53" s="42" t="s">
        <v>465</v>
      </c>
      <c r="B53" s="39" t="s">
        <v>156</v>
      </c>
      <c r="C53" s="4" t="s">
        <v>506</v>
      </c>
      <c r="D53" s="49">
        <v>4.16</v>
      </c>
      <c r="E53" s="40" t="s">
        <v>492</v>
      </c>
      <c r="F53" s="82">
        <v>4289</v>
      </c>
      <c r="G53" s="82">
        <v>3899</v>
      </c>
      <c r="H53" s="163">
        <v>2974</v>
      </c>
      <c r="I53" s="163">
        <v>80</v>
      </c>
      <c r="J53" s="95">
        <f t="shared" ref="J53:J55" si="288">IFERROR(H53-I53,H53)</f>
        <v>2894</v>
      </c>
      <c r="K53" s="69">
        <v>0</v>
      </c>
      <c r="L53" s="70" t="str">
        <f t="shared" ref="L53:L55" si="289">IFERROR(IF(K53&gt;1,K53*0.9,""),"")</f>
        <v/>
      </c>
      <c r="M53" s="70">
        <v>0</v>
      </c>
      <c r="N53" s="71" t="str">
        <f t="shared" si="0"/>
        <v/>
      </c>
      <c r="O53" s="16" t="str">
        <f t="shared" ref="O53:O55" si="290">IFERROR(IF((IFERROR(IF(M53&gt;1,(L53-N53)/L53,""),(($G53*0.9)-N53)/($G53*0.9)))&gt;1%,IFERROR(IF(M53&gt;1,(L53-N53)/L53,""),(($G53*0.9)-N53)/($G53*0.9)),""),"")</f>
        <v/>
      </c>
      <c r="P53" s="72">
        <v>0</v>
      </c>
      <c r="Q53" s="73" t="str">
        <f t="shared" ref="Q53:Q55" si="291">IFERROR(IF(P53&gt;1,P53*0.9,""),"")</f>
        <v/>
      </c>
      <c r="R53" s="73">
        <v>0</v>
      </c>
      <c r="S53" s="74" t="str">
        <f t="shared" si="1"/>
        <v/>
      </c>
      <c r="T53" s="18" t="str">
        <f t="shared" ref="T53:T55" si="292">IFERROR(IF((IFERROR(IF(R53&gt;1,(Q53-S53)/Q53,""),(($G53*0.9)-S53)/($G53*0.9)))&gt;1%,IFERROR(IF(R53&gt;1,(Q53-S53)/Q53,""),(($G53*0.9)-S53)/($G53*0.9)),""),"")</f>
        <v/>
      </c>
      <c r="U53" s="69">
        <v>0</v>
      </c>
      <c r="V53" s="70" t="str">
        <f t="shared" ref="V53:V55" si="293">IFERROR(IF(U53&gt;1,U53*0.9,""),"")</f>
        <v/>
      </c>
      <c r="W53" s="70">
        <v>0</v>
      </c>
      <c r="X53" s="71" t="str">
        <f t="shared" si="2"/>
        <v/>
      </c>
      <c r="Y53" s="16" t="str">
        <f t="shared" ref="Y53:Y55" si="294">IFERROR(IF((IFERROR(IF(W53&gt;1,(V53-X53)/V53,""),(($G53*0.9)-X53)/($G53*0.9)))&gt;1%,IFERROR(IF(W53&gt;1,(V53-X53)/V53,""),(($G53*0.9)-X53)/($G53*0.9)),""),"")</f>
        <v/>
      </c>
      <c r="Z53" s="72">
        <v>0</v>
      </c>
      <c r="AA53" s="73" t="str">
        <f t="shared" ref="AA53:AA55" si="295">IFERROR(IF(Z53&gt;1,Z53*0.9,""),"")</f>
        <v/>
      </c>
      <c r="AB53" s="73">
        <v>0</v>
      </c>
      <c r="AC53" s="74" t="str">
        <f t="shared" si="4"/>
        <v/>
      </c>
      <c r="AD53" s="18" t="str">
        <f t="shared" ref="AD53:AD55" si="296">IFERROR(IF((IFERROR(IF(AB53&gt;1,(AA53-AC53)/AA53,""),(($G53*0.9)-AC53)/($G53*0.9)))&gt;1%,IFERROR(IF(AB53&gt;1,(AA53-AC53)/AA53,""),(($G53*0.9)-AC53)/($G53*0.9)),""),"")</f>
        <v/>
      </c>
      <c r="AE53" s="69">
        <v>0</v>
      </c>
      <c r="AF53" s="70" t="str">
        <f t="shared" ref="AF53:AF55" si="297">IFERROR(IF(AE53&gt;1,AE53*0.9,""),"")</f>
        <v/>
      </c>
      <c r="AG53" s="70">
        <v>0</v>
      </c>
      <c r="AH53" s="71" t="str">
        <f t="shared" si="6"/>
        <v/>
      </c>
      <c r="AI53" s="16" t="str">
        <f t="shared" ref="AI53:AI55" si="298">IFERROR(IF((IFERROR(IF(AG53&gt;1,(AF53-AH53)/AF53,""),(($G53*0.9)-AH53)/($G53*0.9)))&gt;1%,IFERROR(IF(AG53&gt;1,(AF53-AH53)/AF53,""),(($G53*0.9)-AH53)/($G53*0.9)),""),"")</f>
        <v/>
      </c>
      <c r="AJ53" s="72">
        <v>0</v>
      </c>
      <c r="AK53" s="73" t="str">
        <f t="shared" ref="AK53:AK55" si="299">IFERROR(IF(AJ53&gt;1,AJ53*0.9,""),"")</f>
        <v/>
      </c>
      <c r="AL53" s="73">
        <v>0</v>
      </c>
      <c r="AM53" s="74" t="str">
        <f t="shared" si="8"/>
        <v/>
      </c>
      <c r="AN53" s="18" t="str">
        <f t="shared" ref="AN53:AN55" si="300">IFERROR(IF((IFERROR(IF(AL53&gt;1,(AK53-AM53)/AK53,""),(($G53*0.9)-AM53)/($G53*0.9)))&gt;1%,IFERROR(IF(AL53&gt;1,(AK53-AM53)/AK53,""),(($G53*0.9)-AM53)/($G53*0.9)),""),"")</f>
        <v/>
      </c>
      <c r="AO53" s="69">
        <v>0</v>
      </c>
      <c r="AP53" s="70" t="str">
        <f t="shared" ref="AP53:AP55" si="301">IFERROR(IF(AO53&gt;1,AO53*0.9,""),"")</f>
        <v/>
      </c>
      <c r="AQ53" s="70">
        <v>0</v>
      </c>
      <c r="AR53" s="71" t="str">
        <f t="shared" si="10"/>
        <v/>
      </c>
      <c r="AS53" s="16" t="str">
        <f t="shared" ref="AS53:AS55" si="302">IFERROR(IF((IFERROR(IF(AQ53&gt;1,(AP53-AR53)/AP53,""),(($G53*0.9)-AR53)/($G53*0.9)))&gt;1%,IFERROR(IF(AQ53&gt;1,(AP53-AR53)/AP53,""),(($G53*0.9)-AR53)/($G53*0.9)),""),"")</f>
        <v/>
      </c>
      <c r="AT53" s="72">
        <v>0</v>
      </c>
      <c r="AU53" s="73" t="str">
        <f t="shared" ref="AU53:AU55" si="303">IFERROR(IF(AT53&gt;1,AT53*0.9,""),"")</f>
        <v/>
      </c>
      <c r="AV53" s="73">
        <v>0</v>
      </c>
      <c r="AW53" s="74" t="str">
        <f t="shared" si="12"/>
        <v/>
      </c>
      <c r="AX53" s="18" t="str">
        <f t="shared" ref="AX53:AX55" si="304">IFERROR(IF((IFERROR(IF(AV53&gt;1,(AU53-AW53)/AU53,""),(($G53*0.9)-AW53)/($G53*0.9)))&gt;1%,IFERROR(IF(AV53&gt;1,(AU53-AW53)/AU53,""),(($G53*0.9)-AW53)/($G53*0.9)),""),"")</f>
        <v/>
      </c>
      <c r="AY53" s="69">
        <v>0</v>
      </c>
      <c r="AZ53" s="70" t="str">
        <f t="shared" ref="AZ53:AZ55" si="305">IFERROR(IF(AY53&gt;1,AY53*0.9,""),"")</f>
        <v/>
      </c>
      <c r="BA53" s="70">
        <v>0</v>
      </c>
      <c r="BB53" s="71" t="str">
        <f t="shared" si="14"/>
        <v/>
      </c>
      <c r="BC53" s="16" t="str">
        <f t="shared" ref="BC53:BC55" si="306">IFERROR(IF((IFERROR(IF(BA53&gt;1,(AZ53-BB53)/AZ53,""),(($G53*0.9)-BB53)/($G53*0.9)))&gt;1%,IFERROR(IF(BA53&gt;1,(AZ53-BB53)/AZ53,""),(($G53*0.9)-BB53)/($G53*0.9)),""),"")</f>
        <v/>
      </c>
      <c r="BD53" s="72">
        <v>3221</v>
      </c>
      <c r="BE53" s="73">
        <f t="shared" ref="BE53:BE55" si="307">IFERROR(IF(BD53&gt;1,BD53*0.9,""),"")</f>
        <v>2898.9</v>
      </c>
      <c r="BF53" s="73">
        <v>498</v>
      </c>
      <c r="BG53" s="74">
        <f t="shared" si="16"/>
        <v>2396</v>
      </c>
      <c r="BH53" s="18">
        <f t="shared" ref="BH53:BH55" si="308">IFERROR(IF((IFERROR(IF(BF53&gt;1,(BE53-BG53)/BE53,""),(($G53*0.9)-BG53)/($G53*0.9)))&gt;1%,IFERROR(IF(BF53&gt;1,(BE53-BG53)/BE53,""),(($G53*0.9)-BG53)/($G53*0.9)),""),"")</f>
        <v>0.17347959570871713</v>
      </c>
      <c r="BI53" s="69">
        <v>0</v>
      </c>
      <c r="BJ53" s="70" t="str">
        <f t="shared" ref="BJ53:BJ55" si="309">IFERROR(IF(BI53&gt;1,BI53*0.9,""),"")</f>
        <v/>
      </c>
      <c r="BK53" s="70">
        <v>0</v>
      </c>
      <c r="BL53" s="71" t="str">
        <f t="shared" si="18"/>
        <v/>
      </c>
      <c r="BM53" s="16" t="str">
        <f t="shared" ref="BM53:BM55" si="310">IFERROR(IF((IFERROR(IF(BK53&gt;1,(BJ53-BL53)/BJ53,""),(($G53*0.9)-BL53)/($G53*0.9)))&gt;1%,IFERROR(IF(BK53&gt;1,(BJ53-BL53)/BJ53,""),(($G53*0.9)-BL53)/($G53*0.9)),""),"")</f>
        <v/>
      </c>
      <c r="BN53" s="72">
        <v>0</v>
      </c>
      <c r="BO53" s="73" t="str">
        <f t="shared" ref="BO53:BO55" si="311">IFERROR(IF(BN53&gt;1,BN53*0.9,""),"")</f>
        <v/>
      </c>
      <c r="BP53" s="73">
        <v>0</v>
      </c>
      <c r="BQ53" s="74" t="str">
        <f t="shared" si="20"/>
        <v/>
      </c>
      <c r="BR53" s="18" t="str">
        <f t="shared" ref="BR53:BR55" si="312">IFERROR(IF((IFERROR(IF(BP53&gt;1,(BO53-BQ53)/BO53,""),(($G53*0.9)-BQ53)/($G53*0.9)))&gt;1%,IFERROR(IF(BP53&gt;1,(BO53-BQ53)/BO53,""),(($G53*0.9)-BQ53)/($G53*0.9)),""),"")</f>
        <v/>
      </c>
      <c r="BS53" s="69">
        <v>3221</v>
      </c>
      <c r="BT53" s="70">
        <f t="shared" ref="BT53:BT55" si="313">IFERROR(IF(BS53&gt;1,BS53*0.9,""),"")</f>
        <v>2898.9</v>
      </c>
      <c r="BU53" s="70">
        <v>498</v>
      </c>
      <c r="BV53" s="71">
        <f t="shared" si="22"/>
        <v>2396</v>
      </c>
      <c r="BW53" s="16">
        <f t="shared" ref="BW53:BW55" si="314">IFERROR(IF((IFERROR(IF(BU53&gt;1,(BT53-BV53)/BT53,""),(($G53*0.9)-BV53)/($G53*0.9)))&gt;1%,IFERROR(IF(BU53&gt;1,(BT53-BV53)/BT53,""),(($G53*0.9)-BV53)/($G53*0.9)),""),"")</f>
        <v>0.17347959570871713</v>
      </c>
    </row>
    <row r="54" spans="1:75" s="5" customFormat="1" ht="12.75" customHeight="1">
      <c r="A54" s="42" t="s">
        <v>365</v>
      </c>
      <c r="B54" s="39" t="s">
        <v>156</v>
      </c>
      <c r="C54" s="4" t="s">
        <v>392</v>
      </c>
      <c r="D54" s="49">
        <v>4.16</v>
      </c>
      <c r="E54" s="40" t="s">
        <v>423</v>
      </c>
      <c r="F54" s="82">
        <v>4179</v>
      </c>
      <c r="G54" s="82">
        <v>3799</v>
      </c>
      <c r="H54" s="163">
        <v>2898</v>
      </c>
      <c r="I54" s="163">
        <v>95</v>
      </c>
      <c r="J54" s="95">
        <f t="shared" si="288"/>
        <v>2803</v>
      </c>
      <c r="K54" s="69">
        <v>3110</v>
      </c>
      <c r="L54" s="70">
        <f t="shared" si="289"/>
        <v>2799</v>
      </c>
      <c r="M54" s="70">
        <v>503</v>
      </c>
      <c r="N54" s="71">
        <f t="shared" si="0"/>
        <v>2300</v>
      </c>
      <c r="O54" s="16">
        <f t="shared" si="290"/>
        <v>0.17827795641300465</v>
      </c>
      <c r="P54" s="72">
        <v>0</v>
      </c>
      <c r="Q54" s="73" t="str">
        <f t="shared" si="291"/>
        <v/>
      </c>
      <c r="R54" s="73">
        <v>0</v>
      </c>
      <c r="S54" s="74" t="str">
        <f t="shared" si="1"/>
        <v/>
      </c>
      <c r="T54" s="18" t="str">
        <f t="shared" si="292"/>
        <v/>
      </c>
      <c r="U54" s="69">
        <v>0</v>
      </c>
      <c r="V54" s="70" t="str">
        <f t="shared" si="293"/>
        <v/>
      </c>
      <c r="W54" s="70">
        <v>0</v>
      </c>
      <c r="X54" s="71" t="str">
        <f t="shared" si="2"/>
        <v/>
      </c>
      <c r="Y54" s="16" t="str">
        <f t="shared" si="294"/>
        <v/>
      </c>
      <c r="Z54" s="72">
        <v>3110</v>
      </c>
      <c r="AA54" s="73">
        <f t="shared" si="295"/>
        <v>2799</v>
      </c>
      <c r="AB54" s="73">
        <v>503</v>
      </c>
      <c r="AC54" s="74">
        <f t="shared" si="4"/>
        <v>2300</v>
      </c>
      <c r="AD54" s="18">
        <f t="shared" si="296"/>
        <v>0.17827795641300465</v>
      </c>
      <c r="AE54" s="69">
        <v>0</v>
      </c>
      <c r="AF54" s="70" t="str">
        <f t="shared" si="297"/>
        <v/>
      </c>
      <c r="AG54" s="70">
        <v>0</v>
      </c>
      <c r="AH54" s="71" t="str">
        <f t="shared" si="6"/>
        <v/>
      </c>
      <c r="AI54" s="16" t="str">
        <f t="shared" si="298"/>
        <v/>
      </c>
      <c r="AJ54" s="72">
        <v>0</v>
      </c>
      <c r="AK54" s="73" t="str">
        <f t="shared" si="299"/>
        <v/>
      </c>
      <c r="AL54" s="73">
        <v>0</v>
      </c>
      <c r="AM54" s="74" t="str">
        <f t="shared" si="8"/>
        <v/>
      </c>
      <c r="AN54" s="18" t="str">
        <f t="shared" si="300"/>
        <v/>
      </c>
      <c r="AO54" s="69">
        <v>3110</v>
      </c>
      <c r="AP54" s="70">
        <f t="shared" si="301"/>
        <v>2799</v>
      </c>
      <c r="AQ54" s="70">
        <v>503</v>
      </c>
      <c r="AR54" s="71">
        <f t="shared" si="10"/>
        <v>2300</v>
      </c>
      <c r="AS54" s="16">
        <f t="shared" si="302"/>
        <v>0.17827795641300465</v>
      </c>
      <c r="AT54" s="72">
        <v>0</v>
      </c>
      <c r="AU54" s="73" t="str">
        <f t="shared" si="303"/>
        <v/>
      </c>
      <c r="AV54" s="73">
        <v>0</v>
      </c>
      <c r="AW54" s="74" t="str">
        <f t="shared" si="12"/>
        <v/>
      </c>
      <c r="AX54" s="18" t="str">
        <f t="shared" si="304"/>
        <v/>
      </c>
      <c r="AY54" s="69">
        <v>0</v>
      </c>
      <c r="AZ54" s="70" t="str">
        <f t="shared" si="305"/>
        <v/>
      </c>
      <c r="BA54" s="70">
        <v>0</v>
      </c>
      <c r="BB54" s="71" t="str">
        <f t="shared" si="14"/>
        <v/>
      </c>
      <c r="BC54" s="16" t="str">
        <f t="shared" si="306"/>
        <v/>
      </c>
      <c r="BD54" s="72" t="s">
        <v>148</v>
      </c>
      <c r="BE54" s="73" t="str">
        <f t="shared" si="307"/>
        <v/>
      </c>
      <c r="BF54" s="73">
        <v>0</v>
      </c>
      <c r="BG54" s="74" t="str">
        <f t="shared" si="16"/>
        <v/>
      </c>
      <c r="BH54" s="18" t="str">
        <f t="shared" si="308"/>
        <v/>
      </c>
      <c r="BI54" s="69">
        <v>0</v>
      </c>
      <c r="BJ54" s="70" t="str">
        <f t="shared" si="309"/>
        <v/>
      </c>
      <c r="BK54" s="70">
        <v>0</v>
      </c>
      <c r="BL54" s="71" t="str">
        <f t="shared" si="18"/>
        <v/>
      </c>
      <c r="BM54" s="16" t="str">
        <f t="shared" si="310"/>
        <v/>
      </c>
      <c r="BN54" s="72">
        <v>0</v>
      </c>
      <c r="BO54" s="73" t="str">
        <f t="shared" si="311"/>
        <v/>
      </c>
      <c r="BP54" s="73">
        <v>0</v>
      </c>
      <c r="BQ54" s="74" t="str">
        <f t="shared" si="20"/>
        <v/>
      </c>
      <c r="BR54" s="18" t="str">
        <f t="shared" si="312"/>
        <v/>
      </c>
      <c r="BS54" s="69">
        <v>0</v>
      </c>
      <c r="BT54" s="70" t="str">
        <f t="shared" si="313"/>
        <v/>
      </c>
      <c r="BU54" s="70">
        <v>0</v>
      </c>
      <c r="BV54" s="71" t="str">
        <f t="shared" si="22"/>
        <v/>
      </c>
      <c r="BW54" s="16" t="str">
        <f t="shared" si="314"/>
        <v/>
      </c>
    </row>
    <row r="55" spans="1:75" s="5" customFormat="1" ht="12.75" customHeight="1">
      <c r="A55" s="42" t="s">
        <v>464</v>
      </c>
      <c r="B55" s="39" t="s">
        <v>156</v>
      </c>
      <c r="C55" s="4" t="s">
        <v>506</v>
      </c>
      <c r="D55" s="49">
        <v>4.16</v>
      </c>
      <c r="E55" s="40" t="s">
        <v>492</v>
      </c>
      <c r="F55" s="82">
        <v>4179</v>
      </c>
      <c r="G55" s="82">
        <v>3799</v>
      </c>
      <c r="H55" s="163">
        <v>2898</v>
      </c>
      <c r="I55" s="163">
        <v>80</v>
      </c>
      <c r="J55" s="95">
        <f t="shared" si="288"/>
        <v>2818</v>
      </c>
      <c r="K55" s="69">
        <v>0</v>
      </c>
      <c r="L55" s="70" t="str">
        <f t="shared" si="289"/>
        <v/>
      </c>
      <c r="M55" s="70">
        <v>0</v>
      </c>
      <c r="N55" s="71" t="str">
        <f t="shared" si="0"/>
        <v/>
      </c>
      <c r="O55" s="16" t="str">
        <f t="shared" si="290"/>
        <v/>
      </c>
      <c r="P55" s="72">
        <v>0</v>
      </c>
      <c r="Q55" s="73" t="str">
        <f t="shared" si="291"/>
        <v/>
      </c>
      <c r="R55" s="73">
        <v>0</v>
      </c>
      <c r="S55" s="74" t="str">
        <f t="shared" si="1"/>
        <v/>
      </c>
      <c r="T55" s="18" t="str">
        <f t="shared" si="292"/>
        <v/>
      </c>
      <c r="U55" s="69">
        <v>0</v>
      </c>
      <c r="V55" s="70" t="str">
        <f t="shared" si="293"/>
        <v/>
      </c>
      <c r="W55" s="70">
        <v>0</v>
      </c>
      <c r="X55" s="71" t="str">
        <f t="shared" si="2"/>
        <v/>
      </c>
      <c r="Y55" s="16" t="str">
        <f t="shared" si="294"/>
        <v/>
      </c>
      <c r="Z55" s="72">
        <v>0</v>
      </c>
      <c r="AA55" s="73" t="str">
        <f t="shared" si="295"/>
        <v/>
      </c>
      <c r="AB55" s="73">
        <v>0</v>
      </c>
      <c r="AC55" s="74" t="str">
        <f t="shared" si="4"/>
        <v/>
      </c>
      <c r="AD55" s="18" t="str">
        <f t="shared" si="296"/>
        <v/>
      </c>
      <c r="AE55" s="69">
        <v>0</v>
      </c>
      <c r="AF55" s="70" t="str">
        <f t="shared" si="297"/>
        <v/>
      </c>
      <c r="AG55" s="70">
        <v>0</v>
      </c>
      <c r="AH55" s="71" t="str">
        <f t="shared" si="6"/>
        <v/>
      </c>
      <c r="AI55" s="16" t="str">
        <f t="shared" si="298"/>
        <v/>
      </c>
      <c r="AJ55" s="72">
        <v>0</v>
      </c>
      <c r="AK55" s="73" t="str">
        <f t="shared" si="299"/>
        <v/>
      </c>
      <c r="AL55" s="73">
        <v>0</v>
      </c>
      <c r="AM55" s="74" t="str">
        <f t="shared" si="8"/>
        <v/>
      </c>
      <c r="AN55" s="18" t="str">
        <f t="shared" si="300"/>
        <v/>
      </c>
      <c r="AO55" s="69">
        <v>0</v>
      </c>
      <c r="AP55" s="70" t="str">
        <f t="shared" si="301"/>
        <v/>
      </c>
      <c r="AQ55" s="70">
        <v>0</v>
      </c>
      <c r="AR55" s="71" t="str">
        <f t="shared" si="10"/>
        <v/>
      </c>
      <c r="AS55" s="16" t="str">
        <f t="shared" si="302"/>
        <v/>
      </c>
      <c r="AT55" s="72">
        <v>0</v>
      </c>
      <c r="AU55" s="73" t="str">
        <f t="shared" si="303"/>
        <v/>
      </c>
      <c r="AV55" s="73">
        <v>0</v>
      </c>
      <c r="AW55" s="74" t="str">
        <f t="shared" si="12"/>
        <v/>
      </c>
      <c r="AX55" s="18" t="str">
        <f t="shared" si="304"/>
        <v/>
      </c>
      <c r="AY55" s="69">
        <v>0</v>
      </c>
      <c r="AZ55" s="70" t="str">
        <f t="shared" si="305"/>
        <v/>
      </c>
      <c r="BA55" s="70">
        <v>0</v>
      </c>
      <c r="BB55" s="71" t="str">
        <f t="shared" si="14"/>
        <v/>
      </c>
      <c r="BC55" s="16" t="str">
        <f t="shared" si="306"/>
        <v/>
      </c>
      <c r="BD55" s="72">
        <v>3221</v>
      </c>
      <c r="BE55" s="73">
        <f t="shared" si="307"/>
        <v>2898.9</v>
      </c>
      <c r="BF55" s="73">
        <v>424</v>
      </c>
      <c r="BG55" s="74">
        <f t="shared" si="16"/>
        <v>2394</v>
      </c>
      <c r="BH55" s="18">
        <f t="shared" si="308"/>
        <v>0.17416951257373489</v>
      </c>
      <c r="BI55" s="69">
        <v>0</v>
      </c>
      <c r="BJ55" s="70" t="str">
        <f t="shared" si="309"/>
        <v/>
      </c>
      <c r="BK55" s="70">
        <v>0</v>
      </c>
      <c r="BL55" s="71" t="str">
        <f t="shared" si="18"/>
        <v/>
      </c>
      <c r="BM55" s="16" t="str">
        <f t="shared" si="310"/>
        <v/>
      </c>
      <c r="BN55" s="72">
        <v>0</v>
      </c>
      <c r="BO55" s="73" t="str">
        <f t="shared" si="311"/>
        <v/>
      </c>
      <c r="BP55" s="73">
        <v>0</v>
      </c>
      <c r="BQ55" s="74" t="str">
        <f t="shared" si="20"/>
        <v/>
      </c>
      <c r="BR55" s="18" t="str">
        <f t="shared" si="312"/>
        <v/>
      </c>
      <c r="BS55" s="69">
        <v>3110</v>
      </c>
      <c r="BT55" s="70">
        <f t="shared" si="313"/>
        <v>2799</v>
      </c>
      <c r="BU55" s="70">
        <v>506</v>
      </c>
      <c r="BV55" s="71">
        <f t="shared" si="22"/>
        <v>2312</v>
      </c>
      <c r="BW55" s="16">
        <f t="shared" si="314"/>
        <v>0.17399071096820293</v>
      </c>
    </row>
    <row r="56" spans="1:75" s="5" customFormat="1" ht="12.75" customHeight="1">
      <c r="A56" s="42" t="s">
        <v>17</v>
      </c>
      <c r="B56" s="39" t="s">
        <v>156</v>
      </c>
      <c r="C56" s="4" t="s">
        <v>5</v>
      </c>
      <c r="D56" s="49">
        <v>4.16</v>
      </c>
      <c r="E56" s="40" t="s">
        <v>424</v>
      </c>
      <c r="F56" s="82">
        <v>4619</v>
      </c>
      <c r="G56" s="82">
        <v>0</v>
      </c>
      <c r="H56" s="163">
        <v>3170</v>
      </c>
      <c r="I56" s="163">
        <v>52</v>
      </c>
      <c r="J56" s="95">
        <f t="shared" si="197"/>
        <v>3118</v>
      </c>
      <c r="K56" s="69">
        <v>0</v>
      </c>
      <c r="L56" s="70" t="str">
        <f t="shared" si="262"/>
        <v/>
      </c>
      <c r="M56" s="70">
        <v>0</v>
      </c>
      <c r="N56" s="71" t="str">
        <f t="shared" si="0"/>
        <v/>
      </c>
      <c r="O56" s="16" t="str">
        <f t="shared" si="263"/>
        <v/>
      </c>
      <c r="P56" s="72">
        <v>0</v>
      </c>
      <c r="Q56" s="73" t="str">
        <f t="shared" si="264"/>
        <v/>
      </c>
      <c r="R56" s="73">
        <v>0</v>
      </c>
      <c r="S56" s="74" t="str">
        <f t="shared" si="1"/>
        <v/>
      </c>
      <c r="T56" s="18" t="str">
        <f t="shared" si="265"/>
        <v/>
      </c>
      <c r="U56" s="69">
        <v>0</v>
      </c>
      <c r="V56" s="70" t="str">
        <f t="shared" si="266"/>
        <v/>
      </c>
      <c r="W56" s="70">
        <v>0</v>
      </c>
      <c r="X56" s="71" t="str">
        <f t="shared" si="2"/>
        <v/>
      </c>
      <c r="Y56" s="16" t="str">
        <f t="shared" si="267"/>
        <v/>
      </c>
      <c r="Z56" s="72">
        <v>0</v>
      </c>
      <c r="AA56" s="73" t="str">
        <f t="shared" si="268"/>
        <v/>
      </c>
      <c r="AB56" s="73">
        <v>0</v>
      </c>
      <c r="AC56" s="74" t="str">
        <f t="shared" si="4"/>
        <v/>
      </c>
      <c r="AD56" s="18" t="str">
        <f t="shared" si="269"/>
        <v/>
      </c>
      <c r="AE56" s="69">
        <v>0</v>
      </c>
      <c r="AF56" s="70" t="str">
        <f t="shared" si="270"/>
        <v/>
      </c>
      <c r="AG56" s="70">
        <v>0</v>
      </c>
      <c r="AH56" s="71" t="str">
        <f t="shared" si="6"/>
        <v/>
      </c>
      <c r="AI56" s="16" t="str">
        <f t="shared" si="271"/>
        <v/>
      </c>
      <c r="AJ56" s="72">
        <v>0</v>
      </c>
      <c r="AK56" s="73" t="str">
        <f t="shared" si="272"/>
        <v/>
      </c>
      <c r="AL56" s="73">
        <v>0</v>
      </c>
      <c r="AM56" s="74" t="str">
        <f t="shared" si="8"/>
        <v/>
      </c>
      <c r="AN56" s="18" t="str">
        <f t="shared" si="273"/>
        <v/>
      </c>
      <c r="AO56" s="69">
        <v>0</v>
      </c>
      <c r="AP56" s="70" t="str">
        <f t="shared" si="274"/>
        <v/>
      </c>
      <c r="AQ56" s="70">
        <v>0</v>
      </c>
      <c r="AR56" s="71" t="str">
        <f t="shared" si="10"/>
        <v/>
      </c>
      <c r="AS56" s="16" t="str">
        <f t="shared" si="275"/>
        <v/>
      </c>
      <c r="AT56" s="72">
        <v>0</v>
      </c>
      <c r="AU56" s="73" t="str">
        <f t="shared" si="276"/>
        <v/>
      </c>
      <c r="AV56" s="73">
        <v>0</v>
      </c>
      <c r="AW56" s="74" t="str">
        <f t="shared" si="12"/>
        <v/>
      </c>
      <c r="AX56" s="18" t="str">
        <f t="shared" si="277"/>
        <v/>
      </c>
      <c r="AY56" s="69">
        <v>0</v>
      </c>
      <c r="AZ56" s="70" t="str">
        <f t="shared" si="278"/>
        <v/>
      </c>
      <c r="BA56" s="70">
        <v>0</v>
      </c>
      <c r="BB56" s="71" t="str">
        <f t="shared" si="14"/>
        <v/>
      </c>
      <c r="BC56" s="16" t="str">
        <f t="shared" si="279"/>
        <v/>
      </c>
      <c r="BD56" s="72">
        <v>0</v>
      </c>
      <c r="BE56" s="73" t="str">
        <f t="shared" si="280"/>
        <v/>
      </c>
      <c r="BF56" s="73">
        <v>0</v>
      </c>
      <c r="BG56" s="74" t="str">
        <f t="shared" si="16"/>
        <v/>
      </c>
      <c r="BH56" s="18" t="str">
        <f t="shared" si="281"/>
        <v/>
      </c>
      <c r="BI56" s="69">
        <v>0</v>
      </c>
      <c r="BJ56" s="70" t="str">
        <f t="shared" si="282"/>
        <v/>
      </c>
      <c r="BK56" s="70">
        <v>0</v>
      </c>
      <c r="BL56" s="71" t="str">
        <f t="shared" si="18"/>
        <v/>
      </c>
      <c r="BM56" s="16" t="str">
        <f t="shared" si="283"/>
        <v/>
      </c>
      <c r="BN56" s="72">
        <v>0</v>
      </c>
      <c r="BO56" s="73" t="str">
        <f t="shared" si="284"/>
        <v/>
      </c>
      <c r="BP56" s="73">
        <v>0</v>
      </c>
      <c r="BQ56" s="74" t="str">
        <f t="shared" si="20"/>
        <v/>
      </c>
      <c r="BR56" s="18" t="str">
        <f t="shared" si="285"/>
        <v/>
      </c>
      <c r="BS56" s="69">
        <v>0</v>
      </c>
      <c r="BT56" s="70" t="str">
        <f t="shared" si="286"/>
        <v/>
      </c>
      <c r="BU56" s="70">
        <v>0</v>
      </c>
      <c r="BV56" s="71" t="str">
        <f t="shared" si="22"/>
        <v/>
      </c>
      <c r="BW56" s="16" t="str">
        <f t="shared" si="287"/>
        <v/>
      </c>
    </row>
    <row r="57" spans="1:75" s="5" customFormat="1" ht="12.75" customHeight="1">
      <c r="A57" s="42" t="s">
        <v>368</v>
      </c>
      <c r="B57" s="39" t="s">
        <v>156</v>
      </c>
      <c r="C57" s="4"/>
      <c r="D57" s="49">
        <v>4.16</v>
      </c>
      <c r="E57" s="40" t="s">
        <v>399</v>
      </c>
      <c r="F57" s="82">
        <v>4619</v>
      </c>
      <c r="G57" s="82">
        <v>4199</v>
      </c>
      <c r="H57" s="163">
        <v>3202</v>
      </c>
      <c r="I57" s="163">
        <v>80</v>
      </c>
      <c r="J57" s="95">
        <f t="shared" si="197"/>
        <v>3122</v>
      </c>
      <c r="K57" s="69">
        <v>3777</v>
      </c>
      <c r="L57" s="70">
        <f t="shared" si="262"/>
        <v>3399.3</v>
      </c>
      <c r="M57" s="70">
        <v>308</v>
      </c>
      <c r="N57" s="71">
        <f t="shared" si="0"/>
        <v>2814</v>
      </c>
      <c r="O57" s="16">
        <f t="shared" si="263"/>
        <v>0.17218250816344546</v>
      </c>
      <c r="P57" s="72">
        <v>0</v>
      </c>
      <c r="Q57" s="73" t="str">
        <f t="shared" si="264"/>
        <v/>
      </c>
      <c r="R57" s="73">
        <v>0</v>
      </c>
      <c r="S57" s="74" t="str">
        <f t="shared" si="1"/>
        <v/>
      </c>
      <c r="T57" s="18" t="str">
        <f t="shared" si="265"/>
        <v/>
      </c>
      <c r="U57" s="69">
        <v>0</v>
      </c>
      <c r="V57" s="70" t="str">
        <f t="shared" si="266"/>
        <v/>
      </c>
      <c r="W57" s="70">
        <v>0</v>
      </c>
      <c r="X57" s="71" t="str">
        <f t="shared" si="2"/>
        <v/>
      </c>
      <c r="Y57" s="16" t="str">
        <f t="shared" si="267"/>
        <v/>
      </c>
      <c r="Z57" s="72">
        <v>3554</v>
      </c>
      <c r="AA57" s="73">
        <f t="shared" si="268"/>
        <v>3198.6</v>
      </c>
      <c r="AB57" s="73">
        <v>474</v>
      </c>
      <c r="AC57" s="74">
        <f t="shared" si="4"/>
        <v>2648</v>
      </c>
      <c r="AD57" s="18">
        <f t="shared" si="269"/>
        <v>0.17213781029200273</v>
      </c>
      <c r="AE57" s="69">
        <v>0</v>
      </c>
      <c r="AF57" s="70" t="str">
        <f t="shared" si="270"/>
        <v/>
      </c>
      <c r="AG57" s="70">
        <v>0</v>
      </c>
      <c r="AH57" s="71" t="str">
        <f t="shared" si="6"/>
        <v/>
      </c>
      <c r="AI57" s="16" t="str">
        <f t="shared" si="271"/>
        <v/>
      </c>
      <c r="AJ57" s="72">
        <v>0</v>
      </c>
      <c r="AK57" s="73" t="str">
        <f t="shared" si="272"/>
        <v/>
      </c>
      <c r="AL57" s="73">
        <v>0</v>
      </c>
      <c r="AM57" s="74" t="str">
        <f t="shared" si="8"/>
        <v/>
      </c>
      <c r="AN57" s="18" t="str">
        <f t="shared" si="273"/>
        <v/>
      </c>
      <c r="AO57" s="69">
        <v>3666</v>
      </c>
      <c r="AP57" s="70">
        <f t="shared" si="274"/>
        <v>3299.4</v>
      </c>
      <c r="AQ57" s="70">
        <v>391</v>
      </c>
      <c r="AR57" s="71">
        <f t="shared" si="10"/>
        <v>2731</v>
      </c>
      <c r="AS57" s="16">
        <f t="shared" si="275"/>
        <v>0.17227374674183188</v>
      </c>
      <c r="AT57" s="72">
        <v>0</v>
      </c>
      <c r="AU57" s="73" t="str">
        <f t="shared" si="276"/>
        <v/>
      </c>
      <c r="AV57" s="73">
        <v>0</v>
      </c>
      <c r="AW57" s="74" t="str">
        <f t="shared" si="12"/>
        <v/>
      </c>
      <c r="AX57" s="18" t="str">
        <f t="shared" si="277"/>
        <v/>
      </c>
      <c r="AY57" s="69">
        <v>0</v>
      </c>
      <c r="AZ57" s="70" t="str">
        <f t="shared" si="278"/>
        <v/>
      </c>
      <c r="BA57" s="70">
        <v>0</v>
      </c>
      <c r="BB57" s="71" t="str">
        <f t="shared" si="14"/>
        <v/>
      </c>
      <c r="BC57" s="16" t="str">
        <f t="shared" si="279"/>
        <v/>
      </c>
      <c r="BD57" s="72">
        <v>3554</v>
      </c>
      <c r="BE57" s="73">
        <f t="shared" si="280"/>
        <v>3198.6</v>
      </c>
      <c r="BF57" s="73">
        <v>474</v>
      </c>
      <c r="BG57" s="74">
        <f t="shared" si="16"/>
        <v>2648</v>
      </c>
      <c r="BH57" s="18">
        <f t="shared" si="281"/>
        <v>0.17213781029200273</v>
      </c>
      <c r="BI57" s="69">
        <v>0</v>
      </c>
      <c r="BJ57" s="70" t="str">
        <f t="shared" si="282"/>
        <v/>
      </c>
      <c r="BK57" s="70">
        <v>0</v>
      </c>
      <c r="BL57" s="71" t="str">
        <f t="shared" si="18"/>
        <v/>
      </c>
      <c r="BM57" s="16" t="str">
        <f t="shared" si="283"/>
        <v/>
      </c>
      <c r="BN57" s="72">
        <v>0</v>
      </c>
      <c r="BO57" s="73" t="str">
        <f t="shared" si="284"/>
        <v/>
      </c>
      <c r="BP57" s="73">
        <v>0</v>
      </c>
      <c r="BQ57" s="74" t="str">
        <f t="shared" si="20"/>
        <v/>
      </c>
      <c r="BR57" s="18" t="str">
        <f t="shared" si="285"/>
        <v/>
      </c>
      <c r="BS57" s="69">
        <v>3554</v>
      </c>
      <c r="BT57" s="70">
        <f t="shared" si="286"/>
        <v>3198.6</v>
      </c>
      <c r="BU57" s="70">
        <v>474</v>
      </c>
      <c r="BV57" s="71">
        <f t="shared" si="22"/>
        <v>2648</v>
      </c>
      <c r="BW57" s="16">
        <f t="shared" si="287"/>
        <v>0.17213781029200273</v>
      </c>
    </row>
    <row r="58" spans="1:75" s="5" customFormat="1" ht="12.75" customHeight="1">
      <c r="A58" s="42" t="s">
        <v>367</v>
      </c>
      <c r="B58" s="39" t="s">
        <v>156</v>
      </c>
      <c r="C58" s="4"/>
      <c r="D58" s="49">
        <v>4.16</v>
      </c>
      <c r="E58" s="40" t="s">
        <v>399</v>
      </c>
      <c r="F58" s="82">
        <v>4399</v>
      </c>
      <c r="G58" s="82">
        <v>3999</v>
      </c>
      <c r="H58" s="163">
        <v>3050</v>
      </c>
      <c r="I58" s="163">
        <v>76</v>
      </c>
      <c r="J58" s="95">
        <f t="shared" si="197"/>
        <v>2974</v>
      </c>
      <c r="K58" s="69">
        <v>3666</v>
      </c>
      <c r="L58" s="70">
        <f t="shared" si="224"/>
        <v>3299.4</v>
      </c>
      <c r="M58" s="70">
        <v>242</v>
      </c>
      <c r="N58" s="71">
        <f t="shared" si="0"/>
        <v>2732</v>
      </c>
      <c r="O58" s="16">
        <f t="shared" si="225"/>
        <v>0.17197066133236349</v>
      </c>
      <c r="P58" s="72">
        <v>0</v>
      </c>
      <c r="Q58" s="73" t="str">
        <f t="shared" si="226"/>
        <v/>
      </c>
      <c r="R58" s="73">
        <v>0</v>
      </c>
      <c r="S58" s="74" t="str">
        <f t="shared" si="1"/>
        <v/>
      </c>
      <c r="T58" s="18" t="str">
        <f t="shared" si="227"/>
        <v/>
      </c>
      <c r="U58" s="69">
        <v>0</v>
      </c>
      <c r="V58" s="70" t="str">
        <f t="shared" si="228"/>
        <v/>
      </c>
      <c r="W58" s="70">
        <v>0</v>
      </c>
      <c r="X58" s="71" t="str">
        <f t="shared" si="2"/>
        <v/>
      </c>
      <c r="Y58" s="16" t="str">
        <f t="shared" si="229"/>
        <v/>
      </c>
      <c r="Z58" s="72">
        <v>3443</v>
      </c>
      <c r="AA58" s="73">
        <f t="shared" si="230"/>
        <v>3098.7000000000003</v>
      </c>
      <c r="AB58" s="73">
        <v>408</v>
      </c>
      <c r="AC58" s="74">
        <f t="shared" si="4"/>
        <v>2566</v>
      </c>
      <c r="AD58" s="18">
        <f t="shared" si="231"/>
        <v>0.17191080130377262</v>
      </c>
      <c r="AE58" s="69">
        <v>0</v>
      </c>
      <c r="AF58" s="70" t="str">
        <f t="shared" si="232"/>
        <v/>
      </c>
      <c r="AG58" s="70">
        <v>0</v>
      </c>
      <c r="AH58" s="71" t="str">
        <f t="shared" si="6"/>
        <v/>
      </c>
      <c r="AI58" s="16" t="str">
        <f t="shared" si="233"/>
        <v/>
      </c>
      <c r="AJ58" s="72">
        <v>0</v>
      </c>
      <c r="AK58" s="73" t="str">
        <f t="shared" si="234"/>
        <v/>
      </c>
      <c r="AL58" s="73">
        <v>0</v>
      </c>
      <c r="AM58" s="74" t="str">
        <f t="shared" si="8"/>
        <v/>
      </c>
      <c r="AN58" s="18" t="str">
        <f t="shared" si="235"/>
        <v/>
      </c>
      <c r="AO58" s="69">
        <v>3666</v>
      </c>
      <c r="AP58" s="70">
        <f t="shared" si="236"/>
        <v>3299.4</v>
      </c>
      <c r="AQ58" s="70">
        <v>242</v>
      </c>
      <c r="AR58" s="71">
        <f t="shared" si="10"/>
        <v>2732</v>
      </c>
      <c r="AS58" s="16">
        <f t="shared" si="237"/>
        <v>0.17197066133236349</v>
      </c>
      <c r="AT58" s="72">
        <v>0</v>
      </c>
      <c r="AU58" s="73" t="str">
        <f t="shared" si="238"/>
        <v/>
      </c>
      <c r="AV58" s="73">
        <v>0</v>
      </c>
      <c r="AW58" s="74" t="str">
        <f t="shared" si="12"/>
        <v/>
      </c>
      <c r="AX58" s="18" t="str">
        <f t="shared" si="196"/>
        <v/>
      </c>
      <c r="AY58" s="69">
        <v>0</v>
      </c>
      <c r="AZ58" s="70" t="str">
        <f t="shared" si="239"/>
        <v/>
      </c>
      <c r="BA58" s="70">
        <v>0</v>
      </c>
      <c r="BB58" s="71" t="str">
        <f t="shared" si="14"/>
        <v/>
      </c>
      <c r="BC58" s="16" t="str">
        <f t="shared" si="240"/>
        <v/>
      </c>
      <c r="BD58" s="72">
        <v>3554</v>
      </c>
      <c r="BE58" s="73">
        <f t="shared" si="241"/>
        <v>3198.6</v>
      </c>
      <c r="BF58" s="73">
        <v>325</v>
      </c>
      <c r="BG58" s="74">
        <f t="shared" si="16"/>
        <v>2649</v>
      </c>
      <c r="BH58" s="18">
        <f t="shared" si="242"/>
        <v>0.17182517351341209</v>
      </c>
      <c r="BI58" s="69">
        <v>0</v>
      </c>
      <c r="BJ58" s="70" t="str">
        <f t="shared" si="243"/>
        <v/>
      </c>
      <c r="BK58" s="70">
        <v>0</v>
      </c>
      <c r="BL58" s="71" t="str">
        <f t="shared" si="18"/>
        <v/>
      </c>
      <c r="BM58" s="16" t="str">
        <f t="shared" si="244"/>
        <v/>
      </c>
      <c r="BN58" s="72">
        <v>0</v>
      </c>
      <c r="BO58" s="73" t="str">
        <f t="shared" si="245"/>
        <v/>
      </c>
      <c r="BP58" s="73">
        <v>0</v>
      </c>
      <c r="BQ58" s="74" t="str">
        <f t="shared" si="20"/>
        <v/>
      </c>
      <c r="BR58" s="18" t="str">
        <f t="shared" si="246"/>
        <v/>
      </c>
      <c r="BS58" s="69">
        <v>3443</v>
      </c>
      <c r="BT58" s="70">
        <f t="shared" si="247"/>
        <v>3098.7000000000003</v>
      </c>
      <c r="BU58" s="70">
        <v>408</v>
      </c>
      <c r="BV58" s="71">
        <f t="shared" si="22"/>
        <v>2566</v>
      </c>
      <c r="BW58" s="16">
        <f t="shared" si="248"/>
        <v>0.17191080130377262</v>
      </c>
    </row>
    <row r="59" spans="1:75" s="5" customFormat="1" ht="12.75" customHeight="1" thickBot="1">
      <c r="A59" s="43" t="s">
        <v>378</v>
      </c>
      <c r="B59" s="38" t="s">
        <v>156</v>
      </c>
      <c r="C59" s="9"/>
      <c r="D59" s="50" t="s">
        <v>540</v>
      </c>
      <c r="E59" s="2" t="s">
        <v>425</v>
      </c>
      <c r="F59" s="83">
        <v>4289</v>
      </c>
      <c r="G59" s="83">
        <v>3899</v>
      </c>
      <c r="H59" s="75">
        <v>2970</v>
      </c>
      <c r="I59" s="75">
        <v>0</v>
      </c>
      <c r="J59" s="97">
        <f t="shared" si="197"/>
        <v>2970</v>
      </c>
      <c r="K59" s="76">
        <v>0</v>
      </c>
      <c r="L59" s="77" t="str">
        <f t="shared" ref="L59" si="315">IFERROR(IF(K59&gt;1,K59*0.9,""),"")</f>
        <v/>
      </c>
      <c r="M59" s="77">
        <v>0</v>
      </c>
      <c r="N59" s="78" t="str">
        <f t="shared" si="0"/>
        <v/>
      </c>
      <c r="O59" s="17" t="str">
        <f t="shared" ref="O59" si="316">IFERROR(IF((IFERROR(IF(M59&gt;1,(L59-N59)/L59,""),(($G59*0.9)-N59)/($G59*0.9)))&gt;1%,IFERROR(IF(M59&gt;1,(L59-N59)/L59,""),(($G59*0.9)-N59)/($G59*0.9)),""),"")</f>
        <v/>
      </c>
      <c r="P59" s="79">
        <v>0</v>
      </c>
      <c r="Q59" s="80" t="str">
        <f t="shared" ref="Q59" si="317">IFERROR(IF(P59&gt;1,P59*0.9,""),"")</f>
        <v/>
      </c>
      <c r="R59" s="80">
        <v>0</v>
      </c>
      <c r="S59" s="81" t="str">
        <f t="shared" si="1"/>
        <v/>
      </c>
      <c r="T59" s="19" t="str">
        <f t="shared" ref="T59" si="318">IFERROR(IF((IFERROR(IF(R59&gt;1,(Q59-S59)/Q59,""),(($G59*0.9)-S59)/($G59*0.9)))&gt;1%,IFERROR(IF(R59&gt;1,(Q59-S59)/Q59,""),(($G59*0.9)-S59)/($G59*0.9)),""),"")</f>
        <v/>
      </c>
      <c r="U59" s="76">
        <v>0</v>
      </c>
      <c r="V59" s="77" t="str">
        <f t="shared" ref="V59" si="319">IFERROR(IF(U59&gt;1,U59*0.9,""),"")</f>
        <v/>
      </c>
      <c r="W59" s="77">
        <v>0</v>
      </c>
      <c r="X59" s="78" t="str">
        <f t="shared" si="2"/>
        <v/>
      </c>
      <c r="Y59" s="17" t="str">
        <f t="shared" ref="Y59" si="320">IFERROR(IF((IFERROR(IF(W59&gt;1,(V59-X59)/V59,""),(($G59*0.9)-X59)/($G59*0.9)))&gt;1%,IFERROR(IF(W59&gt;1,(V59-X59)/V59,""),(($G59*0.9)-X59)/($G59*0.9)),""),"")</f>
        <v/>
      </c>
      <c r="Z59" s="79">
        <v>0</v>
      </c>
      <c r="AA59" s="80" t="str">
        <f t="shared" ref="AA59" si="321">IFERROR(IF(Z59&gt;1,Z59*0.9,""),"")</f>
        <v/>
      </c>
      <c r="AB59" s="80">
        <v>0</v>
      </c>
      <c r="AC59" s="81" t="str">
        <f t="shared" si="4"/>
        <v/>
      </c>
      <c r="AD59" s="19" t="str">
        <f t="shared" ref="AD59" si="322">IFERROR(IF((IFERROR(IF(AB59&gt;1,(AA59-AC59)/AA59,""),(($G59*0.9)-AC59)/($G59*0.9)))&gt;1%,IFERROR(IF(AB59&gt;1,(AA59-AC59)/AA59,""),(($G59*0.9)-AC59)/($G59*0.9)),""),"")</f>
        <v/>
      </c>
      <c r="AE59" s="76">
        <v>0</v>
      </c>
      <c r="AF59" s="77" t="str">
        <f t="shared" ref="AF59" si="323">IFERROR(IF(AE59&gt;1,AE59*0.9,""),"")</f>
        <v/>
      </c>
      <c r="AG59" s="77">
        <v>0</v>
      </c>
      <c r="AH59" s="78" t="str">
        <f t="shared" si="6"/>
        <v/>
      </c>
      <c r="AI59" s="17" t="str">
        <f t="shared" ref="AI59" si="324">IFERROR(IF((IFERROR(IF(AG59&gt;1,(AF59-AH59)/AF59,""),(($G59*0.9)-AH59)/($G59*0.9)))&gt;1%,IFERROR(IF(AG59&gt;1,(AF59-AH59)/AF59,""),(($G59*0.9)-AH59)/($G59*0.9)),""),"")</f>
        <v/>
      </c>
      <c r="AJ59" s="79">
        <v>0</v>
      </c>
      <c r="AK59" s="80" t="str">
        <f t="shared" ref="AK59" si="325">IFERROR(IF(AJ59&gt;1,AJ59*0.9,""),"")</f>
        <v/>
      </c>
      <c r="AL59" s="80">
        <v>0</v>
      </c>
      <c r="AM59" s="81" t="str">
        <f t="shared" si="8"/>
        <v/>
      </c>
      <c r="AN59" s="19" t="str">
        <f t="shared" ref="AN59" si="326">IFERROR(IF((IFERROR(IF(AL59&gt;1,(AK59-AM59)/AK59,""),(($G59*0.9)-AM59)/($G59*0.9)))&gt;1%,IFERROR(IF(AL59&gt;1,(AK59-AM59)/AK59,""),(($G59*0.9)-AM59)/($G59*0.9)),""),"")</f>
        <v/>
      </c>
      <c r="AO59" s="76">
        <v>0</v>
      </c>
      <c r="AP59" s="77" t="str">
        <f t="shared" ref="AP59" si="327">IFERROR(IF(AO59&gt;1,AO59*0.9,""),"")</f>
        <v/>
      </c>
      <c r="AQ59" s="77">
        <v>0</v>
      </c>
      <c r="AR59" s="78" t="str">
        <f t="shared" si="10"/>
        <v/>
      </c>
      <c r="AS59" s="17" t="str">
        <f t="shared" ref="AS59" si="328">IFERROR(IF((IFERROR(IF(AQ59&gt;1,(AP59-AR59)/AP59,""),(($G59*0.9)-AR59)/($G59*0.9)))&gt;1%,IFERROR(IF(AQ59&gt;1,(AP59-AR59)/AP59,""),(($G59*0.9)-AR59)/($G59*0.9)),""),"")</f>
        <v/>
      </c>
      <c r="AT59" s="79">
        <v>0</v>
      </c>
      <c r="AU59" s="80" t="str">
        <f t="shared" ref="AU59" si="329">IFERROR(IF(AT59&gt;1,AT59*0.9,""),"")</f>
        <v/>
      </c>
      <c r="AV59" s="80">
        <v>0</v>
      </c>
      <c r="AW59" s="81" t="str">
        <f t="shared" si="12"/>
        <v/>
      </c>
      <c r="AX59" s="19" t="str">
        <f t="shared" ref="AX59" si="330">IFERROR(IF((IFERROR(IF(AV59&gt;1,(AU59-AW59)/AU59,""),(($G59*0.9)-AW59)/($G59*0.9)))&gt;1%,IFERROR(IF(AV59&gt;1,(AU59-AW59)/AU59,""),(($G59*0.9)-AW59)/($G59*0.9)),""),"")</f>
        <v/>
      </c>
      <c r="AY59" s="76">
        <v>0</v>
      </c>
      <c r="AZ59" s="77" t="str">
        <f t="shared" ref="AZ59" si="331">IFERROR(IF(AY59&gt;1,AY59*0.9,""),"")</f>
        <v/>
      </c>
      <c r="BA59" s="77">
        <v>0</v>
      </c>
      <c r="BB59" s="78" t="str">
        <f t="shared" si="14"/>
        <v/>
      </c>
      <c r="BC59" s="17" t="str">
        <f t="shared" ref="BC59" si="332">IFERROR(IF((IFERROR(IF(BA59&gt;1,(AZ59-BB59)/AZ59,""),(($G59*0.9)-BB59)/($G59*0.9)))&gt;1%,IFERROR(IF(BA59&gt;1,(AZ59-BB59)/AZ59,""),(($G59*0.9)-BB59)/($G59*0.9)),""),"")</f>
        <v/>
      </c>
      <c r="BD59" s="79">
        <v>0</v>
      </c>
      <c r="BE59" s="80" t="str">
        <f t="shared" ref="BE59" si="333">IFERROR(IF(BD59&gt;1,BD59*0.9,""),"")</f>
        <v/>
      </c>
      <c r="BF59" s="80">
        <v>0</v>
      </c>
      <c r="BG59" s="81" t="str">
        <f t="shared" si="16"/>
        <v/>
      </c>
      <c r="BH59" s="19" t="str">
        <f t="shared" ref="BH59" si="334">IFERROR(IF((IFERROR(IF(BF59&gt;1,(BE59-BG59)/BE59,""),(($G59*0.9)-BG59)/($G59*0.9)))&gt;1%,IFERROR(IF(BF59&gt;1,(BE59-BG59)/BE59,""),(($G59*0.9)-BG59)/($G59*0.9)),""),"")</f>
        <v/>
      </c>
      <c r="BI59" s="76">
        <v>0</v>
      </c>
      <c r="BJ59" s="77" t="str">
        <f t="shared" ref="BJ59" si="335">IFERROR(IF(BI59&gt;1,BI59*0.9,""),"")</f>
        <v/>
      </c>
      <c r="BK59" s="77">
        <v>0</v>
      </c>
      <c r="BL59" s="78" t="str">
        <f t="shared" si="18"/>
        <v/>
      </c>
      <c r="BM59" s="17" t="str">
        <f t="shared" ref="BM59" si="336">IFERROR(IF((IFERROR(IF(BK59&gt;1,(BJ59-BL59)/BJ59,""),(($G59*0.9)-BL59)/($G59*0.9)))&gt;1%,IFERROR(IF(BK59&gt;1,(BJ59-BL59)/BJ59,""),(($G59*0.9)-BL59)/($G59*0.9)),""),"")</f>
        <v/>
      </c>
      <c r="BN59" s="79">
        <v>0</v>
      </c>
      <c r="BO59" s="80" t="str">
        <f t="shared" ref="BO59" si="337">IFERROR(IF(BN59&gt;1,BN59*0.9,""),"")</f>
        <v/>
      </c>
      <c r="BP59" s="80">
        <v>0</v>
      </c>
      <c r="BQ59" s="81" t="str">
        <f t="shared" si="20"/>
        <v/>
      </c>
      <c r="BR59" s="19" t="str">
        <f t="shared" ref="BR59" si="338">IFERROR(IF((IFERROR(IF(BP59&gt;1,(BO59-BQ59)/BO59,""),(($G59*0.9)-BQ59)/($G59*0.9)))&gt;1%,IFERROR(IF(BP59&gt;1,(BO59-BQ59)/BO59,""),(($G59*0.9)-BQ59)/($G59*0.9)),""),"")</f>
        <v/>
      </c>
      <c r="BS59" s="76">
        <v>0</v>
      </c>
      <c r="BT59" s="77" t="str">
        <f t="shared" ref="BT59" si="339">IFERROR(IF(BS59&gt;1,BS59*0.9,""),"")</f>
        <v/>
      </c>
      <c r="BU59" s="77">
        <v>0</v>
      </c>
      <c r="BV59" s="78" t="str">
        <f t="shared" si="22"/>
        <v/>
      </c>
      <c r="BW59" s="17" t="str">
        <f t="shared" ref="BW59" si="340">IFERROR(IF((IFERROR(IF(BU59&gt;1,(BT59-BV59)/BT59,""),(($G59*0.9)-BV59)/($G59*0.9)))&gt;1%,IFERROR(IF(BU59&gt;1,(BT59-BV59)/BT59,""),(($G59*0.9)-BV59)/($G59*0.9)),""),"")</f>
        <v/>
      </c>
    </row>
    <row r="60" spans="1:75" s="5" customFormat="1" ht="12.75" customHeight="1">
      <c r="A60" s="177" t="s">
        <v>19</v>
      </c>
      <c r="B60" s="178" t="s">
        <v>156</v>
      </c>
      <c r="C60" s="179" t="s">
        <v>5</v>
      </c>
      <c r="D60" s="180">
        <v>3.57</v>
      </c>
      <c r="E60" s="181" t="s">
        <v>426</v>
      </c>
      <c r="F60" s="182">
        <v>4289</v>
      </c>
      <c r="G60" s="182">
        <v>0</v>
      </c>
      <c r="H60" s="185">
        <v>2940</v>
      </c>
      <c r="I60" s="185">
        <v>28</v>
      </c>
      <c r="J60" s="183">
        <f t="shared" si="197"/>
        <v>2912</v>
      </c>
      <c r="K60" s="186">
        <v>0</v>
      </c>
      <c r="L60" s="187" t="str">
        <f>IFERROR(IF(K60&gt;1,K60*0.9,""),"")</f>
        <v/>
      </c>
      <c r="M60" s="187">
        <v>0</v>
      </c>
      <c r="N60" s="188" t="str">
        <f t="shared" si="0"/>
        <v/>
      </c>
      <c r="O60" s="189" t="str">
        <f>IFERROR(IF((IFERROR(IF(M60&gt;1,(L60-N60)/L60,""),(($G60*0.9)-N60)/($G60*0.9)))&gt;1%,IFERROR(IF(M60&gt;1,(L60-N60)/L60,""),(($G60*0.9)-N60)/($G60*0.9)),""),"")</f>
        <v/>
      </c>
      <c r="P60" s="191">
        <v>0</v>
      </c>
      <c r="Q60" s="192" t="str">
        <f>IFERROR(IF(P60&gt;1,P60*0.9,""),"")</f>
        <v/>
      </c>
      <c r="R60" s="192">
        <v>0</v>
      </c>
      <c r="S60" s="193" t="str">
        <f t="shared" si="1"/>
        <v/>
      </c>
      <c r="T60" s="194" t="str">
        <f>IFERROR(IF((IFERROR(IF(R60&gt;1,(Q60-S60)/Q60,""),(($G60*0.9)-S60)/($G60*0.9)))&gt;1%,IFERROR(IF(R60&gt;1,(Q60-S60)/Q60,""),(($G60*0.9)-S60)/($G60*0.9)),""),"")</f>
        <v/>
      </c>
      <c r="U60" s="186">
        <v>0</v>
      </c>
      <c r="V60" s="187" t="str">
        <f>IFERROR(IF(U60&gt;1,U60*0.9,""),"")</f>
        <v/>
      </c>
      <c r="W60" s="187">
        <v>0</v>
      </c>
      <c r="X60" s="188" t="str">
        <f t="shared" si="2"/>
        <v/>
      </c>
      <c r="Y60" s="189" t="str">
        <f>IFERROR(IF((IFERROR(IF(W60&gt;1,(V60-X60)/V60,""),(($G60*0.9)-X60)/($G60*0.9)))&gt;1%,IFERROR(IF(W60&gt;1,(V60-X60)/V60,""),(($G60*0.9)-X60)/($G60*0.9)),""),"")</f>
        <v/>
      </c>
      <c r="Z60" s="191">
        <v>0</v>
      </c>
      <c r="AA60" s="192" t="str">
        <f>IFERROR(IF(Z60&gt;1,Z60*0.9,""),"")</f>
        <v/>
      </c>
      <c r="AB60" s="192">
        <v>0</v>
      </c>
      <c r="AC60" s="193" t="str">
        <f t="shared" si="4"/>
        <v/>
      </c>
      <c r="AD60" s="194" t="str">
        <f>IFERROR(IF((IFERROR(IF(AB60&gt;1,(AA60-AC60)/AA60,""),(($G60*0.9)-AC60)/($G60*0.9)))&gt;1%,IFERROR(IF(AB60&gt;1,(AA60-AC60)/AA60,""),(($G60*0.9)-AC60)/($G60*0.9)),""),"")</f>
        <v/>
      </c>
      <c r="AE60" s="186">
        <v>0</v>
      </c>
      <c r="AF60" s="187" t="str">
        <f>IFERROR(IF(AE60&gt;1,AE60*0.9,""),"")</f>
        <v/>
      </c>
      <c r="AG60" s="187">
        <v>0</v>
      </c>
      <c r="AH60" s="188" t="str">
        <f t="shared" si="6"/>
        <v/>
      </c>
      <c r="AI60" s="189" t="str">
        <f>IFERROR(IF((IFERROR(IF(AG60&gt;1,(AF60-AH60)/AF60,""),(($G60*0.9)-AH60)/($G60*0.9)))&gt;1%,IFERROR(IF(AG60&gt;1,(AF60-AH60)/AF60,""),(($G60*0.9)-AH60)/($G60*0.9)),""),"")</f>
        <v/>
      </c>
      <c r="AJ60" s="191">
        <v>0</v>
      </c>
      <c r="AK60" s="192" t="str">
        <f>IFERROR(IF(AJ60&gt;1,AJ60*0.9,""),"")</f>
        <v/>
      </c>
      <c r="AL60" s="192">
        <v>0</v>
      </c>
      <c r="AM60" s="193" t="str">
        <f t="shared" si="8"/>
        <v/>
      </c>
      <c r="AN60" s="194" t="str">
        <f>IFERROR(IF((IFERROR(IF(AL60&gt;1,(AK60-AM60)/AK60,""),(($G60*0.9)-AM60)/($G60*0.9)))&gt;1%,IFERROR(IF(AL60&gt;1,(AK60-AM60)/AK60,""),(($G60*0.9)-AM60)/($G60*0.9)),""),"")</f>
        <v/>
      </c>
      <c r="AO60" s="186">
        <v>0</v>
      </c>
      <c r="AP60" s="187" t="str">
        <f>IFERROR(IF(AO60&gt;1,AO60*0.9,""),"")</f>
        <v/>
      </c>
      <c r="AQ60" s="187">
        <v>0</v>
      </c>
      <c r="AR60" s="188" t="str">
        <f t="shared" si="10"/>
        <v/>
      </c>
      <c r="AS60" s="189" t="str">
        <f>IFERROR(IF((IFERROR(IF(AQ60&gt;1,(AP60-AR60)/AP60,""),(($G60*0.9)-AR60)/($G60*0.9)))&gt;1%,IFERROR(IF(AQ60&gt;1,(AP60-AR60)/AP60,""),(($G60*0.9)-AR60)/($G60*0.9)),""),"")</f>
        <v/>
      </c>
      <c r="AT60" s="191">
        <v>0</v>
      </c>
      <c r="AU60" s="192" t="str">
        <f>IFERROR(IF(AT60&gt;1,AT60*0.9,""),"")</f>
        <v/>
      </c>
      <c r="AV60" s="192">
        <v>0</v>
      </c>
      <c r="AW60" s="193" t="str">
        <f t="shared" si="12"/>
        <v/>
      </c>
      <c r="AX60" s="194" t="str">
        <f t="shared" si="196"/>
        <v/>
      </c>
      <c r="AY60" s="186">
        <v>0</v>
      </c>
      <c r="AZ60" s="187" t="str">
        <f>IFERROR(IF(AY60&gt;1,AY60*0.9,""),"")</f>
        <v/>
      </c>
      <c r="BA60" s="187">
        <v>0</v>
      </c>
      <c r="BB60" s="188" t="str">
        <f t="shared" si="14"/>
        <v/>
      </c>
      <c r="BC60" s="189" t="str">
        <f>IFERROR(IF((IFERROR(IF(BA60&gt;1,(AZ60-BB60)/AZ60,""),(($G60*0.9)-BB60)/($G60*0.9)))&gt;1%,IFERROR(IF(BA60&gt;1,(AZ60-BB60)/AZ60,""),(($G60*0.9)-BB60)/($G60*0.9)),""),"")</f>
        <v/>
      </c>
      <c r="BD60" s="191">
        <v>0</v>
      </c>
      <c r="BE60" s="192" t="str">
        <f>IFERROR(IF(BD60&gt;1,BD60*0.9,""),"")</f>
        <v/>
      </c>
      <c r="BF60" s="192">
        <v>0</v>
      </c>
      <c r="BG60" s="193" t="str">
        <f t="shared" si="16"/>
        <v/>
      </c>
      <c r="BH60" s="194" t="str">
        <f>IFERROR(IF((IFERROR(IF(BF60&gt;1,(BE60-BG60)/BE60,""),(($G60*0.9)-BG60)/($G60*0.9)))&gt;1%,IFERROR(IF(BF60&gt;1,(BE60-BG60)/BE60,""),(($G60*0.9)-BG60)/($G60*0.9)),""),"")</f>
        <v/>
      </c>
      <c r="BI60" s="186">
        <v>0</v>
      </c>
      <c r="BJ60" s="187" t="str">
        <f>IFERROR(IF(BI60&gt;1,BI60*0.9,""),"")</f>
        <v/>
      </c>
      <c r="BK60" s="187">
        <v>0</v>
      </c>
      <c r="BL60" s="188" t="str">
        <f t="shared" si="18"/>
        <v/>
      </c>
      <c r="BM60" s="189" t="str">
        <f>IFERROR(IF((IFERROR(IF(BK60&gt;1,(BJ60-BL60)/BJ60,""),(($G60*0.9)-BL60)/($G60*0.9)))&gt;1%,IFERROR(IF(BK60&gt;1,(BJ60-BL60)/BJ60,""),(($G60*0.9)-BL60)/($G60*0.9)),""),"")</f>
        <v/>
      </c>
      <c r="BN60" s="191">
        <v>0</v>
      </c>
      <c r="BO60" s="192" t="str">
        <f>IFERROR(IF(BN60&gt;1,BN60*0.9,""),"")</f>
        <v/>
      </c>
      <c r="BP60" s="192">
        <v>0</v>
      </c>
      <c r="BQ60" s="193" t="str">
        <f t="shared" si="20"/>
        <v/>
      </c>
      <c r="BR60" s="194" t="str">
        <f>IFERROR(IF((IFERROR(IF(BP60&gt;1,(BO60-BQ60)/BO60,""),(($G60*0.9)-BQ60)/($G60*0.9)))&gt;1%,IFERROR(IF(BP60&gt;1,(BO60-BQ60)/BO60,""),(($G60*0.9)-BQ60)/($G60*0.9)),""),"")</f>
        <v/>
      </c>
      <c r="BS60" s="186">
        <v>0</v>
      </c>
      <c r="BT60" s="187" t="str">
        <f>IFERROR(IF(BS60&gt;1,BS60*0.9,""),"")</f>
        <v/>
      </c>
      <c r="BU60" s="187">
        <v>0</v>
      </c>
      <c r="BV60" s="188" t="str">
        <f t="shared" si="22"/>
        <v/>
      </c>
      <c r="BW60" s="189" t="str">
        <f>IFERROR(IF((IFERROR(IF(BU60&gt;1,(BT60-BV60)/BT60,""),(($G60*0.9)-BV60)/($G60*0.9)))&gt;1%,IFERROR(IF(BU60&gt;1,(BT60-BV60)/BT60,""),(($G60*0.9)-BV60)/($G60*0.9)),""),"")</f>
        <v/>
      </c>
    </row>
    <row r="61" spans="1:75" s="5" customFormat="1" ht="12.75" customHeight="1">
      <c r="A61" s="42" t="s">
        <v>18</v>
      </c>
      <c r="B61" s="39" t="s">
        <v>156</v>
      </c>
      <c r="C61" s="4" t="s">
        <v>5</v>
      </c>
      <c r="D61" s="49">
        <v>3.57</v>
      </c>
      <c r="E61" s="40" t="s">
        <v>426</v>
      </c>
      <c r="F61" s="82">
        <v>4069</v>
      </c>
      <c r="G61" s="82">
        <v>0</v>
      </c>
      <c r="H61" s="163">
        <v>2792</v>
      </c>
      <c r="I61" s="163">
        <v>29</v>
      </c>
      <c r="J61" s="95">
        <f t="shared" si="197"/>
        <v>2763</v>
      </c>
      <c r="K61" s="69">
        <v>0</v>
      </c>
      <c r="L61" s="70" t="str">
        <f t="shared" ref="L61:L96" si="341">IFERROR(IF(K61&gt;1,K61*0.9,""),"")</f>
        <v/>
      </c>
      <c r="M61" s="70">
        <v>0</v>
      </c>
      <c r="N61" s="71" t="str">
        <f t="shared" si="0"/>
        <v/>
      </c>
      <c r="O61" s="16" t="str">
        <f t="shared" ref="O61:O96" si="342">IFERROR(IF((IFERROR(IF(M61&gt;1,(L61-N61)/L61,""),(($G61*0.9)-N61)/($G61*0.9)))&gt;1%,IFERROR(IF(M61&gt;1,(L61-N61)/L61,""),(($G61*0.9)-N61)/($G61*0.9)),""),"")</f>
        <v/>
      </c>
      <c r="P61" s="72">
        <v>0</v>
      </c>
      <c r="Q61" s="73" t="str">
        <f t="shared" ref="Q61:Q96" si="343">IFERROR(IF(P61&gt;1,P61*0.9,""),"")</f>
        <v/>
      </c>
      <c r="R61" s="73">
        <v>0</v>
      </c>
      <c r="S61" s="74" t="str">
        <f t="shared" si="1"/>
        <v/>
      </c>
      <c r="T61" s="18" t="str">
        <f t="shared" ref="T61:T96" si="344">IFERROR(IF((IFERROR(IF(R61&gt;1,(Q61-S61)/Q61,""),(($G61*0.9)-S61)/($G61*0.9)))&gt;1%,IFERROR(IF(R61&gt;1,(Q61-S61)/Q61,""),(($G61*0.9)-S61)/($G61*0.9)),""),"")</f>
        <v/>
      </c>
      <c r="U61" s="69">
        <v>0</v>
      </c>
      <c r="V61" s="70" t="str">
        <f t="shared" ref="V61:V96" si="345">IFERROR(IF(U61&gt;1,U61*0.9,""),"")</f>
        <v/>
      </c>
      <c r="W61" s="70">
        <v>0</v>
      </c>
      <c r="X61" s="71" t="str">
        <f t="shared" si="2"/>
        <v/>
      </c>
      <c r="Y61" s="16" t="str">
        <f t="shared" ref="Y61:Y96" si="346">IFERROR(IF((IFERROR(IF(W61&gt;1,(V61-X61)/V61,""),(($G61*0.9)-X61)/($G61*0.9)))&gt;1%,IFERROR(IF(W61&gt;1,(V61-X61)/V61,""),(($G61*0.9)-X61)/($G61*0.9)),""),"")</f>
        <v/>
      </c>
      <c r="Z61" s="72">
        <v>0</v>
      </c>
      <c r="AA61" s="73" t="str">
        <f t="shared" ref="AA61:AA96" si="347">IFERROR(IF(Z61&gt;1,Z61*0.9,""),"")</f>
        <v/>
      </c>
      <c r="AB61" s="73">
        <v>0</v>
      </c>
      <c r="AC61" s="74" t="str">
        <f t="shared" si="4"/>
        <v/>
      </c>
      <c r="AD61" s="18" t="str">
        <f t="shared" ref="AD61:AD96" si="348">IFERROR(IF((IFERROR(IF(AB61&gt;1,(AA61-AC61)/AA61,""),(($G61*0.9)-AC61)/($G61*0.9)))&gt;1%,IFERROR(IF(AB61&gt;1,(AA61-AC61)/AA61,""),(($G61*0.9)-AC61)/($G61*0.9)),""),"")</f>
        <v/>
      </c>
      <c r="AE61" s="69">
        <v>0</v>
      </c>
      <c r="AF61" s="70" t="str">
        <f t="shared" ref="AF61:AF96" si="349">IFERROR(IF(AE61&gt;1,AE61*0.9,""),"")</f>
        <v/>
      </c>
      <c r="AG61" s="70">
        <v>0</v>
      </c>
      <c r="AH61" s="71" t="str">
        <f t="shared" si="6"/>
        <v/>
      </c>
      <c r="AI61" s="16" t="str">
        <f t="shared" ref="AI61:AI96" si="350">IFERROR(IF((IFERROR(IF(AG61&gt;1,(AF61-AH61)/AF61,""),(($G61*0.9)-AH61)/($G61*0.9)))&gt;1%,IFERROR(IF(AG61&gt;1,(AF61-AH61)/AF61,""),(($G61*0.9)-AH61)/($G61*0.9)),""),"")</f>
        <v/>
      </c>
      <c r="AJ61" s="72">
        <v>0</v>
      </c>
      <c r="AK61" s="73" t="str">
        <f t="shared" ref="AK61:AK96" si="351">IFERROR(IF(AJ61&gt;1,AJ61*0.9,""),"")</f>
        <v/>
      </c>
      <c r="AL61" s="73">
        <v>0</v>
      </c>
      <c r="AM61" s="74" t="str">
        <f t="shared" si="8"/>
        <v/>
      </c>
      <c r="AN61" s="18" t="str">
        <f t="shared" ref="AN61:AN96" si="352">IFERROR(IF((IFERROR(IF(AL61&gt;1,(AK61-AM61)/AK61,""),(($G61*0.9)-AM61)/($G61*0.9)))&gt;1%,IFERROR(IF(AL61&gt;1,(AK61-AM61)/AK61,""),(($G61*0.9)-AM61)/($G61*0.9)),""),"")</f>
        <v/>
      </c>
      <c r="AO61" s="69">
        <v>0</v>
      </c>
      <c r="AP61" s="70" t="str">
        <f t="shared" ref="AP61:AP96" si="353">IFERROR(IF(AO61&gt;1,AO61*0.9,""),"")</f>
        <v/>
      </c>
      <c r="AQ61" s="70">
        <v>0</v>
      </c>
      <c r="AR61" s="71" t="str">
        <f t="shared" si="10"/>
        <v/>
      </c>
      <c r="AS61" s="16" t="str">
        <f t="shared" ref="AS61:AS96" si="354">IFERROR(IF((IFERROR(IF(AQ61&gt;1,(AP61-AR61)/AP61,""),(($G61*0.9)-AR61)/($G61*0.9)))&gt;1%,IFERROR(IF(AQ61&gt;1,(AP61-AR61)/AP61,""),(($G61*0.9)-AR61)/($G61*0.9)),""),"")</f>
        <v/>
      </c>
      <c r="AT61" s="72">
        <v>0</v>
      </c>
      <c r="AU61" s="73" t="str">
        <f t="shared" ref="AU61:AU96" si="355">IFERROR(IF(AT61&gt;1,AT61*0.9,""),"")</f>
        <v/>
      </c>
      <c r="AV61" s="73">
        <v>0</v>
      </c>
      <c r="AW61" s="74" t="str">
        <f t="shared" si="12"/>
        <v/>
      </c>
      <c r="AX61" s="18" t="str">
        <f t="shared" ref="AX61:AX98" si="356">IFERROR(IF((IFERROR(IF(AV61&gt;1,(AU61-AW61)/AU61,""),(($G61*0.9)-AW61)/($G61*0.9)))&gt;1%,IFERROR(IF(AV61&gt;1,(AU61-AW61)/AU61,""),(($G61*0.9)-AW61)/($G61*0.9)),""),"")</f>
        <v/>
      </c>
      <c r="AY61" s="69">
        <v>0</v>
      </c>
      <c r="AZ61" s="70" t="str">
        <f t="shared" ref="AZ61:AZ96" si="357">IFERROR(IF(AY61&gt;1,AY61*0.9,""),"")</f>
        <v/>
      </c>
      <c r="BA61" s="70">
        <v>0</v>
      </c>
      <c r="BB61" s="71" t="str">
        <f t="shared" si="14"/>
        <v/>
      </c>
      <c r="BC61" s="16" t="str">
        <f t="shared" ref="BC61:BC96" si="358">IFERROR(IF((IFERROR(IF(BA61&gt;1,(AZ61-BB61)/AZ61,""),(($G61*0.9)-BB61)/($G61*0.9)))&gt;1%,IFERROR(IF(BA61&gt;1,(AZ61-BB61)/AZ61,""),(($G61*0.9)-BB61)/($G61*0.9)),""),"")</f>
        <v/>
      </c>
      <c r="BD61" s="72">
        <v>0</v>
      </c>
      <c r="BE61" s="73" t="str">
        <f t="shared" ref="BE61:BE96" si="359">IFERROR(IF(BD61&gt;1,BD61*0.9,""),"")</f>
        <v/>
      </c>
      <c r="BF61" s="73">
        <v>0</v>
      </c>
      <c r="BG61" s="74" t="str">
        <f t="shared" si="16"/>
        <v/>
      </c>
      <c r="BH61" s="18" t="str">
        <f t="shared" ref="BH61:BH96" si="360">IFERROR(IF((IFERROR(IF(BF61&gt;1,(BE61-BG61)/BE61,""),(($G61*0.9)-BG61)/($G61*0.9)))&gt;1%,IFERROR(IF(BF61&gt;1,(BE61-BG61)/BE61,""),(($G61*0.9)-BG61)/($G61*0.9)),""),"")</f>
        <v/>
      </c>
      <c r="BI61" s="69">
        <v>0</v>
      </c>
      <c r="BJ61" s="70" t="str">
        <f t="shared" ref="BJ61:BJ96" si="361">IFERROR(IF(BI61&gt;1,BI61*0.9,""),"")</f>
        <v/>
      </c>
      <c r="BK61" s="70">
        <v>0</v>
      </c>
      <c r="BL61" s="71" t="str">
        <f t="shared" si="18"/>
        <v/>
      </c>
      <c r="BM61" s="16" t="str">
        <f t="shared" ref="BM61:BM96" si="362">IFERROR(IF((IFERROR(IF(BK61&gt;1,(BJ61-BL61)/BJ61,""),(($G61*0.9)-BL61)/($G61*0.9)))&gt;1%,IFERROR(IF(BK61&gt;1,(BJ61-BL61)/BJ61,""),(($G61*0.9)-BL61)/($G61*0.9)),""),"")</f>
        <v/>
      </c>
      <c r="BN61" s="72">
        <v>0</v>
      </c>
      <c r="BO61" s="73" t="str">
        <f t="shared" ref="BO61:BO96" si="363">IFERROR(IF(BN61&gt;1,BN61*0.9,""),"")</f>
        <v/>
      </c>
      <c r="BP61" s="73">
        <v>0</v>
      </c>
      <c r="BQ61" s="74" t="str">
        <f t="shared" si="20"/>
        <v/>
      </c>
      <c r="BR61" s="18" t="str">
        <f t="shared" ref="BR61:BR96" si="364">IFERROR(IF((IFERROR(IF(BP61&gt;1,(BO61-BQ61)/BO61,""),(($G61*0.9)-BQ61)/($G61*0.9)))&gt;1%,IFERROR(IF(BP61&gt;1,(BO61-BQ61)/BO61,""),(($G61*0.9)-BQ61)/($G61*0.9)),""),"")</f>
        <v/>
      </c>
      <c r="BS61" s="69">
        <v>0</v>
      </c>
      <c r="BT61" s="70" t="str">
        <f t="shared" ref="BT61:BT96" si="365">IFERROR(IF(BS61&gt;1,BS61*0.9,""),"")</f>
        <v/>
      </c>
      <c r="BU61" s="70">
        <v>0</v>
      </c>
      <c r="BV61" s="71" t="str">
        <f t="shared" si="22"/>
        <v/>
      </c>
      <c r="BW61" s="16" t="str">
        <f t="shared" ref="BW61:BW96" si="366">IFERROR(IF((IFERROR(IF(BU61&gt;1,(BT61-BV61)/BT61,""),(($G61*0.9)-BV61)/($G61*0.9)))&gt;1%,IFERROR(IF(BU61&gt;1,(BT61-BV61)/BT61,""),(($G61*0.9)-BV61)/($G61*0.9)),""),"")</f>
        <v/>
      </c>
    </row>
    <row r="62" spans="1:75" s="5" customFormat="1" ht="12.75" customHeight="1">
      <c r="A62" s="42" t="s">
        <v>25</v>
      </c>
      <c r="B62" s="39" t="s">
        <v>156</v>
      </c>
      <c r="C62" s="4" t="s">
        <v>459</v>
      </c>
      <c r="D62" s="49">
        <v>3.57</v>
      </c>
      <c r="E62" s="40" t="s">
        <v>307</v>
      </c>
      <c r="F62" s="82">
        <v>4949</v>
      </c>
      <c r="G62" s="82">
        <v>4499</v>
      </c>
      <c r="H62" s="163">
        <v>3394</v>
      </c>
      <c r="I62" s="163">
        <v>34</v>
      </c>
      <c r="J62" s="95">
        <f t="shared" si="197"/>
        <v>3360</v>
      </c>
      <c r="K62" s="69">
        <v>3777</v>
      </c>
      <c r="L62" s="70">
        <f t="shared" si="341"/>
        <v>3399.3</v>
      </c>
      <c r="M62" s="70">
        <v>533</v>
      </c>
      <c r="N62" s="71">
        <f t="shared" si="0"/>
        <v>2827</v>
      </c>
      <c r="O62" s="16">
        <f t="shared" si="342"/>
        <v>0.16835819139234554</v>
      </c>
      <c r="P62" s="72">
        <v>0</v>
      </c>
      <c r="Q62" s="73" t="str">
        <f t="shared" si="343"/>
        <v/>
      </c>
      <c r="R62" s="73">
        <v>0</v>
      </c>
      <c r="S62" s="74" t="str">
        <f t="shared" si="1"/>
        <v/>
      </c>
      <c r="T62" s="18" t="str">
        <f t="shared" si="344"/>
        <v/>
      </c>
      <c r="U62" s="69">
        <v>0</v>
      </c>
      <c r="V62" s="70" t="str">
        <f t="shared" si="345"/>
        <v/>
      </c>
      <c r="W62" s="70">
        <v>0</v>
      </c>
      <c r="X62" s="71" t="str">
        <f t="shared" si="2"/>
        <v/>
      </c>
      <c r="Y62" s="16" t="str">
        <f t="shared" si="346"/>
        <v/>
      </c>
      <c r="Z62" s="72">
        <v>3332</v>
      </c>
      <c r="AA62" s="73">
        <f t="shared" si="347"/>
        <v>2998.8</v>
      </c>
      <c r="AB62" s="73">
        <v>866</v>
      </c>
      <c r="AC62" s="74">
        <f t="shared" si="4"/>
        <v>2494</v>
      </c>
      <c r="AD62" s="18">
        <f t="shared" si="348"/>
        <v>0.16833400026677342</v>
      </c>
      <c r="AE62" s="69">
        <v>0</v>
      </c>
      <c r="AF62" s="70" t="str">
        <f t="shared" si="349"/>
        <v/>
      </c>
      <c r="AG62" s="70">
        <v>0</v>
      </c>
      <c r="AH62" s="71" t="str">
        <f t="shared" si="6"/>
        <v/>
      </c>
      <c r="AI62" s="16" t="str">
        <f t="shared" si="350"/>
        <v/>
      </c>
      <c r="AJ62" s="72">
        <v>0</v>
      </c>
      <c r="AK62" s="73" t="str">
        <f t="shared" si="351"/>
        <v/>
      </c>
      <c r="AL62" s="73">
        <v>0</v>
      </c>
      <c r="AM62" s="74" t="str">
        <f t="shared" si="8"/>
        <v/>
      </c>
      <c r="AN62" s="18" t="str">
        <f t="shared" si="352"/>
        <v/>
      </c>
      <c r="AO62" s="69">
        <v>3554</v>
      </c>
      <c r="AP62" s="70">
        <f t="shared" si="353"/>
        <v>3198.6</v>
      </c>
      <c r="AQ62" s="70">
        <v>700</v>
      </c>
      <c r="AR62" s="71">
        <f t="shared" si="10"/>
        <v>2660</v>
      </c>
      <c r="AS62" s="16">
        <f t="shared" si="354"/>
        <v>0.16838616894891512</v>
      </c>
      <c r="AT62" s="72">
        <v>0</v>
      </c>
      <c r="AU62" s="73" t="str">
        <f t="shared" si="355"/>
        <v/>
      </c>
      <c r="AV62" s="73">
        <v>0</v>
      </c>
      <c r="AW62" s="74" t="str">
        <f t="shared" si="12"/>
        <v/>
      </c>
      <c r="AX62" s="18" t="str">
        <f t="shared" si="356"/>
        <v/>
      </c>
      <c r="AY62" s="69">
        <v>3332</v>
      </c>
      <c r="AZ62" s="70">
        <f t="shared" si="357"/>
        <v>2998.8</v>
      </c>
      <c r="BA62" s="70">
        <v>866</v>
      </c>
      <c r="BB62" s="71">
        <f t="shared" si="14"/>
        <v>2494</v>
      </c>
      <c r="BC62" s="16">
        <f t="shared" si="358"/>
        <v>0.16833400026677342</v>
      </c>
      <c r="BD62" s="72">
        <v>3332</v>
      </c>
      <c r="BE62" s="73">
        <f t="shared" si="359"/>
        <v>2998.8</v>
      </c>
      <c r="BF62" s="73">
        <v>866</v>
      </c>
      <c r="BG62" s="74">
        <f t="shared" si="16"/>
        <v>2494</v>
      </c>
      <c r="BH62" s="18">
        <f t="shared" si="360"/>
        <v>0.16833400026677342</v>
      </c>
      <c r="BI62" s="69">
        <v>0</v>
      </c>
      <c r="BJ62" s="70" t="str">
        <f t="shared" si="361"/>
        <v/>
      </c>
      <c r="BK62" s="70">
        <v>0</v>
      </c>
      <c r="BL62" s="71" t="str">
        <f t="shared" si="18"/>
        <v/>
      </c>
      <c r="BM62" s="16" t="str">
        <f t="shared" si="362"/>
        <v/>
      </c>
      <c r="BN62" s="72">
        <v>0</v>
      </c>
      <c r="BO62" s="73" t="str">
        <f t="shared" si="363"/>
        <v/>
      </c>
      <c r="BP62" s="73">
        <v>0</v>
      </c>
      <c r="BQ62" s="74" t="str">
        <f t="shared" si="20"/>
        <v/>
      </c>
      <c r="BR62" s="18" t="str">
        <f t="shared" si="364"/>
        <v/>
      </c>
      <c r="BS62" s="69">
        <v>0</v>
      </c>
      <c r="BT62" s="70" t="str">
        <f t="shared" si="365"/>
        <v/>
      </c>
      <c r="BU62" s="70">
        <v>0</v>
      </c>
      <c r="BV62" s="71" t="str">
        <f t="shared" si="22"/>
        <v/>
      </c>
      <c r="BW62" s="16" t="str">
        <f t="shared" si="366"/>
        <v/>
      </c>
    </row>
    <row r="63" spans="1:75" s="5" customFormat="1" ht="12.75" customHeight="1">
      <c r="A63" s="42" t="s">
        <v>470</v>
      </c>
      <c r="B63" s="39" t="s">
        <v>156</v>
      </c>
      <c r="C63" s="4" t="s">
        <v>506</v>
      </c>
      <c r="D63" s="49">
        <v>3.57</v>
      </c>
      <c r="E63" s="40" t="s">
        <v>307</v>
      </c>
      <c r="F63" s="82">
        <v>4729</v>
      </c>
      <c r="G63" s="82">
        <v>4299</v>
      </c>
      <c r="H63" s="163">
        <v>3279</v>
      </c>
      <c r="I63" s="163">
        <v>50</v>
      </c>
      <c r="J63" s="95">
        <f t="shared" ref="J63" si="367">IFERROR(H63-I63,H63)</f>
        <v>3229</v>
      </c>
      <c r="K63" s="69">
        <v>0</v>
      </c>
      <c r="L63" s="70" t="str">
        <f t="shared" ref="L63" si="368">IFERROR(IF(K63&gt;1,K63*0.9,""),"")</f>
        <v/>
      </c>
      <c r="M63" s="70">
        <v>0</v>
      </c>
      <c r="N63" s="71" t="str">
        <f t="shared" si="0"/>
        <v/>
      </c>
      <c r="O63" s="16" t="str">
        <f t="shared" ref="O63" si="369">IFERROR(IF((IFERROR(IF(M63&gt;1,(L63-N63)/L63,""),(($G63*0.9)-N63)/($G63*0.9)))&gt;1%,IFERROR(IF(M63&gt;1,(L63-N63)/L63,""),(($G63*0.9)-N63)/($G63*0.9)),""),"")</f>
        <v/>
      </c>
      <c r="P63" s="72">
        <v>0</v>
      </c>
      <c r="Q63" s="73" t="str">
        <f t="shared" ref="Q63" si="370">IFERROR(IF(P63&gt;1,P63*0.9,""),"")</f>
        <v/>
      </c>
      <c r="R63" s="73">
        <v>0</v>
      </c>
      <c r="S63" s="74" t="str">
        <f t="shared" si="1"/>
        <v/>
      </c>
      <c r="T63" s="18" t="str">
        <f t="shared" ref="T63" si="371">IFERROR(IF((IFERROR(IF(R63&gt;1,(Q63-S63)/Q63,""),(($G63*0.9)-S63)/($G63*0.9)))&gt;1%,IFERROR(IF(R63&gt;1,(Q63-S63)/Q63,""),(($G63*0.9)-S63)/($G63*0.9)),""),"")</f>
        <v/>
      </c>
      <c r="U63" s="69">
        <v>0</v>
      </c>
      <c r="V63" s="70" t="str">
        <f t="shared" ref="V63" si="372">IFERROR(IF(U63&gt;1,U63*0.9,""),"")</f>
        <v/>
      </c>
      <c r="W63" s="70">
        <v>0</v>
      </c>
      <c r="X63" s="71" t="str">
        <f t="shared" si="2"/>
        <v/>
      </c>
      <c r="Y63" s="16" t="str">
        <f t="shared" ref="Y63" si="373">IFERROR(IF((IFERROR(IF(W63&gt;1,(V63-X63)/V63,""),(($G63*0.9)-X63)/($G63*0.9)))&gt;1%,IFERROR(IF(W63&gt;1,(V63-X63)/V63,""),(($G63*0.9)-X63)/($G63*0.9)),""),"")</f>
        <v/>
      </c>
      <c r="Z63" s="72">
        <v>0</v>
      </c>
      <c r="AA63" s="73" t="str">
        <f t="shared" ref="AA63" si="374">IFERROR(IF(Z63&gt;1,Z63*0.9,""),"")</f>
        <v/>
      </c>
      <c r="AB63" s="73">
        <v>0</v>
      </c>
      <c r="AC63" s="74" t="str">
        <f t="shared" si="4"/>
        <v/>
      </c>
      <c r="AD63" s="18" t="str">
        <f t="shared" ref="AD63" si="375">IFERROR(IF((IFERROR(IF(AB63&gt;1,(AA63-AC63)/AA63,""),(($G63*0.9)-AC63)/($G63*0.9)))&gt;1%,IFERROR(IF(AB63&gt;1,(AA63-AC63)/AA63,""),(($G63*0.9)-AC63)/($G63*0.9)),""),"")</f>
        <v/>
      </c>
      <c r="AE63" s="69">
        <v>0</v>
      </c>
      <c r="AF63" s="70" t="str">
        <f t="shared" ref="AF63" si="376">IFERROR(IF(AE63&gt;1,AE63*0.9,""),"")</f>
        <v/>
      </c>
      <c r="AG63" s="70">
        <v>0</v>
      </c>
      <c r="AH63" s="71" t="str">
        <f t="shared" si="6"/>
        <v/>
      </c>
      <c r="AI63" s="16" t="str">
        <f t="shared" ref="AI63" si="377">IFERROR(IF((IFERROR(IF(AG63&gt;1,(AF63-AH63)/AF63,""),(($G63*0.9)-AH63)/($G63*0.9)))&gt;1%,IFERROR(IF(AG63&gt;1,(AF63-AH63)/AF63,""),(($G63*0.9)-AH63)/($G63*0.9)),""),"")</f>
        <v/>
      </c>
      <c r="AJ63" s="72">
        <v>0</v>
      </c>
      <c r="AK63" s="73" t="str">
        <f t="shared" ref="AK63" si="378">IFERROR(IF(AJ63&gt;1,AJ63*0.9,""),"")</f>
        <v/>
      </c>
      <c r="AL63" s="73">
        <v>0</v>
      </c>
      <c r="AM63" s="74" t="str">
        <f t="shared" si="8"/>
        <v/>
      </c>
      <c r="AN63" s="18" t="str">
        <f t="shared" ref="AN63" si="379">IFERROR(IF((IFERROR(IF(AL63&gt;1,(AK63-AM63)/AK63,""),(($G63*0.9)-AM63)/($G63*0.9)))&gt;1%,IFERROR(IF(AL63&gt;1,(AK63-AM63)/AK63,""),(($G63*0.9)-AM63)/($G63*0.9)),""),"")</f>
        <v/>
      </c>
      <c r="AO63" s="69">
        <v>0</v>
      </c>
      <c r="AP63" s="70" t="str">
        <f t="shared" ref="AP63" si="380">IFERROR(IF(AO63&gt;1,AO63*0.9,""),"")</f>
        <v/>
      </c>
      <c r="AQ63" s="70">
        <v>0</v>
      </c>
      <c r="AR63" s="71" t="str">
        <f t="shared" si="10"/>
        <v/>
      </c>
      <c r="AS63" s="16" t="str">
        <f t="shared" ref="AS63" si="381">IFERROR(IF((IFERROR(IF(AQ63&gt;1,(AP63-AR63)/AP63,""),(($G63*0.9)-AR63)/($G63*0.9)))&gt;1%,IFERROR(IF(AQ63&gt;1,(AP63-AR63)/AP63,""),(($G63*0.9)-AR63)/($G63*0.9)),""),"")</f>
        <v/>
      </c>
      <c r="AT63" s="72">
        <v>0</v>
      </c>
      <c r="AU63" s="73" t="str">
        <f t="shared" ref="AU63" si="382">IFERROR(IF(AT63&gt;1,AT63*0.9,""),"")</f>
        <v/>
      </c>
      <c r="AV63" s="73">
        <v>0</v>
      </c>
      <c r="AW63" s="74" t="str">
        <f t="shared" si="12"/>
        <v/>
      </c>
      <c r="AX63" s="18" t="str">
        <f t="shared" ref="AX63" si="383">IFERROR(IF((IFERROR(IF(AV63&gt;1,(AU63-AW63)/AU63,""),(($G63*0.9)-AW63)/($G63*0.9)))&gt;1%,IFERROR(IF(AV63&gt;1,(AU63-AW63)/AU63,""),(($G63*0.9)-AW63)/($G63*0.9)),""),"")</f>
        <v/>
      </c>
      <c r="AY63" s="69">
        <v>0</v>
      </c>
      <c r="AZ63" s="70" t="str">
        <f t="shared" ref="AZ63" si="384">IFERROR(IF(AY63&gt;1,AY63*0.9,""),"")</f>
        <v/>
      </c>
      <c r="BA63" s="70">
        <v>0</v>
      </c>
      <c r="BB63" s="71" t="str">
        <f t="shared" si="14"/>
        <v/>
      </c>
      <c r="BC63" s="16" t="str">
        <f t="shared" ref="BC63" si="385">IFERROR(IF((IFERROR(IF(BA63&gt;1,(AZ63-BB63)/AZ63,""),(($G63*0.9)-BB63)/($G63*0.9)))&gt;1%,IFERROR(IF(BA63&gt;1,(AZ63-BB63)/AZ63,""),(($G63*0.9)-BB63)/($G63*0.9)),""),"")</f>
        <v/>
      </c>
      <c r="BD63" s="72">
        <v>0</v>
      </c>
      <c r="BE63" s="73" t="str">
        <f t="shared" ref="BE63" si="386">IFERROR(IF(BD63&gt;1,BD63*0.9,""),"")</f>
        <v/>
      </c>
      <c r="BF63" s="73">
        <v>0</v>
      </c>
      <c r="BG63" s="74" t="str">
        <f t="shared" si="16"/>
        <v/>
      </c>
      <c r="BH63" s="18" t="str">
        <f t="shared" ref="BH63" si="387">IFERROR(IF((IFERROR(IF(BF63&gt;1,(BE63-BG63)/BE63,""),(($G63*0.9)-BG63)/($G63*0.9)))&gt;1%,IFERROR(IF(BF63&gt;1,(BE63-BG63)/BE63,""),(($G63*0.9)-BG63)/($G63*0.9)),""),"")</f>
        <v/>
      </c>
      <c r="BI63" s="69">
        <v>0</v>
      </c>
      <c r="BJ63" s="70" t="str">
        <f t="shared" ref="BJ63" si="388">IFERROR(IF(BI63&gt;1,BI63*0.9,""),"")</f>
        <v/>
      </c>
      <c r="BK63" s="70">
        <v>0</v>
      </c>
      <c r="BL63" s="71" t="str">
        <f t="shared" si="18"/>
        <v/>
      </c>
      <c r="BM63" s="16" t="str">
        <f t="shared" ref="BM63" si="389">IFERROR(IF((IFERROR(IF(BK63&gt;1,(BJ63-BL63)/BJ63,""),(($G63*0.9)-BL63)/($G63*0.9)))&gt;1%,IFERROR(IF(BK63&gt;1,(BJ63-BL63)/BJ63,""),(($G63*0.9)-BL63)/($G63*0.9)),""),"")</f>
        <v/>
      </c>
      <c r="BN63" s="72">
        <v>0</v>
      </c>
      <c r="BO63" s="73" t="str">
        <f t="shared" ref="BO63" si="390">IFERROR(IF(BN63&gt;1,BN63*0.9,""),"")</f>
        <v/>
      </c>
      <c r="BP63" s="73">
        <v>0</v>
      </c>
      <c r="BQ63" s="74" t="str">
        <f t="shared" si="20"/>
        <v/>
      </c>
      <c r="BR63" s="18" t="str">
        <f t="shared" ref="BR63" si="391">IFERROR(IF((IFERROR(IF(BP63&gt;1,(BO63-BQ63)/BO63,""),(($G63*0.9)-BQ63)/($G63*0.9)))&gt;1%,IFERROR(IF(BP63&gt;1,(BO63-BQ63)/BO63,""),(($G63*0.9)-BQ63)/($G63*0.9)),""),"")</f>
        <v/>
      </c>
      <c r="BS63" s="69">
        <v>3888</v>
      </c>
      <c r="BT63" s="70">
        <f t="shared" ref="BT63" si="392">IFERROR(IF(BS63&gt;1,BS63*0.9,""),"")</f>
        <v>3499.2000000000003</v>
      </c>
      <c r="BU63" s="70">
        <v>303</v>
      </c>
      <c r="BV63" s="71">
        <f t="shared" si="22"/>
        <v>2926</v>
      </c>
      <c r="BW63" s="16">
        <f t="shared" ref="BW63" si="393">IFERROR(IF((IFERROR(IF(BU63&gt;1,(BT63-BV63)/BT63,""),(($G63*0.9)-BV63)/($G63*0.9)))&gt;1%,IFERROR(IF(BU63&gt;1,(BT63-BV63)/BT63,""),(($G63*0.9)-BV63)/($G63*0.9)),""),"")</f>
        <v>0.16380887059899413</v>
      </c>
    </row>
    <row r="64" spans="1:75" s="5" customFormat="1" ht="12.75" customHeight="1">
      <c r="A64" s="42" t="s">
        <v>260</v>
      </c>
      <c r="B64" s="39" t="s">
        <v>156</v>
      </c>
      <c r="C64" s="4" t="s">
        <v>459</v>
      </c>
      <c r="D64" s="49">
        <v>3.57</v>
      </c>
      <c r="E64" s="40" t="s">
        <v>307</v>
      </c>
      <c r="F64" s="82">
        <v>5004</v>
      </c>
      <c r="G64" s="82">
        <v>4549</v>
      </c>
      <c r="H64" s="163">
        <v>3465</v>
      </c>
      <c r="I64" s="163">
        <v>67</v>
      </c>
      <c r="J64" s="95">
        <f t="shared" si="197"/>
        <v>3398</v>
      </c>
      <c r="K64" s="69">
        <v>3777</v>
      </c>
      <c r="L64" s="70">
        <f t="shared" si="341"/>
        <v>3399.3</v>
      </c>
      <c r="M64" s="70">
        <v>571</v>
      </c>
      <c r="N64" s="71">
        <f t="shared" si="0"/>
        <v>2827</v>
      </c>
      <c r="O64" s="16">
        <f t="shared" si="342"/>
        <v>0.16835819139234554</v>
      </c>
      <c r="P64" s="72">
        <v>0</v>
      </c>
      <c r="Q64" s="73" t="str">
        <f t="shared" si="343"/>
        <v/>
      </c>
      <c r="R64" s="73">
        <v>0</v>
      </c>
      <c r="S64" s="74" t="str">
        <f t="shared" si="1"/>
        <v/>
      </c>
      <c r="T64" s="18" t="str">
        <f t="shared" si="344"/>
        <v/>
      </c>
      <c r="U64" s="69">
        <v>0</v>
      </c>
      <c r="V64" s="70" t="str">
        <f t="shared" si="345"/>
        <v/>
      </c>
      <c r="W64" s="70">
        <v>0</v>
      </c>
      <c r="X64" s="71" t="str">
        <f t="shared" si="2"/>
        <v/>
      </c>
      <c r="Y64" s="16" t="str">
        <f t="shared" si="346"/>
        <v/>
      </c>
      <c r="Z64" s="72">
        <v>3332</v>
      </c>
      <c r="AA64" s="73">
        <f t="shared" si="347"/>
        <v>2998.8</v>
      </c>
      <c r="AB64" s="73">
        <v>904</v>
      </c>
      <c r="AC64" s="74">
        <f t="shared" si="4"/>
        <v>2494</v>
      </c>
      <c r="AD64" s="18">
        <f t="shared" si="348"/>
        <v>0.16833400026677342</v>
      </c>
      <c r="AE64" s="69">
        <v>0</v>
      </c>
      <c r="AF64" s="70" t="str">
        <f t="shared" si="349"/>
        <v/>
      </c>
      <c r="AG64" s="70">
        <v>0</v>
      </c>
      <c r="AH64" s="71" t="str">
        <f t="shared" si="6"/>
        <v/>
      </c>
      <c r="AI64" s="16" t="str">
        <f t="shared" si="350"/>
        <v/>
      </c>
      <c r="AJ64" s="72">
        <v>0</v>
      </c>
      <c r="AK64" s="73" t="str">
        <f t="shared" si="351"/>
        <v/>
      </c>
      <c r="AL64" s="73">
        <v>0</v>
      </c>
      <c r="AM64" s="74" t="str">
        <f t="shared" si="8"/>
        <v/>
      </c>
      <c r="AN64" s="18" t="str">
        <f t="shared" si="352"/>
        <v/>
      </c>
      <c r="AO64" s="69">
        <v>3554</v>
      </c>
      <c r="AP64" s="70">
        <f t="shared" si="353"/>
        <v>3198.6</v>
      </c>
      <c r="AQ64" s="70">
        <v>738</v>
      </c>
      <c r="AR64" s="71">
        <f t="shared" si="10"/>
        <v>2660</v>
      </c>
      <c r="AS64" s="16">
        <f t="shared" si="354"/>
        <v>0.16838616894891512</v>
      </c>
      <c r="AT64" s="72">
        <v>0</v>
      </c>
      <c r="AU64" s="73" t="str">
        <f t="shared" si="355"/>
        <v/>
      </c>
      <c r="AV64" s="73">
        <v>0</v>
      </c>
      <c r="AW64" s="74" t="str">
        <f t="shared" si="12"/>
        <v/>
      </c>
      <c r="AX64" s="18" t="str">
        <f t="shared" si="356"/>
        <v/>
      </c>
      <c r="AY64" s="69">
        <v>3332</v>
      </c>
      <c r="AZ64" s="70">
        <f t="shared" si="357"/>
        <v>2998.8</v>
      </c>
      <c r="BA64" s="70">
        <v>904</v>
      </c>
      <c r="BB64" s="71">
        <f t="shared" si="14"/>
        <v>2494</v>
      </c>
      <c r="BC64" s="16">
        <f t="shared" si="358"/>
        <v>0.16833400026677342</v>
      </c>
      <c r="BD64" s="72">
        <v>3332</v>
      </c>
      <c r="BE64" s="73">
        <f t="shared" si="359"/>
        <v>2998.8</v>
      </c>
      <c r="BF64" s="73">
        <v>904</v>
      </c>
      <c r="BG64" s="74">
        <f t="shared" si="16"/>
        <v>2494</v>
      </c>
      <c r="BH64" s="18">
        <f t="shared" si="360"/>
        <v>0.16833400026677342</v>
      </c>
      <c r="BI64" s="69">
        <v>0</v>
      </c>
      <c r="BJ64" s="70" t="str">
        <f t="shared" si="361"/>
        <v/>
      </c>
      <c r="BK64" s="70">
        <v>0</v>
      </c>
      <c r="BL64" s="71" t="str">
        <f t="shared" si="18"/>
        <v/>
      </c>
      <c r="BM64" s="16" t="str">
        <f t="shared" si="362"/>
        <v/>
      </c>
      <c r="BN64" s="72">
        <v>0</v>
      </c>
      <c r="BO64" s="73" t="str">
        <f t="shared" si="363"/>
        <v/>
      </c>
      <c r="BP64" s="73">
        <v>0</v>
      </c>
      <c r="BQ64" s="74" t="str">
        <f t="shared" si="20"/>
        <v/>
      </c>
      <c r="BR64" s="18" t="str">
        <f t="shared" si="364"/>
        <v/>
      </c>
      <c r="BS64" s="69">
        <v>0</v>
      </c>
      <c r="BT64" s="70" t="str">
        <f t="shared" si="365"/>
        <v/>
      </c>
      <c r="BU64" s="70">
        <v>0</v>
      </c>
      <c r="BV64" s="71" t="str">
        <f t="shared" si="22"/>
        <v/>
      </c>
      <c r="BW64" s="16" t="str">
        <f t="shared" si="366"/>
        <v/>
      </c>
    </row>
    <row r="65" spans="1:75" s="5" customFormat="1" ht="12.75" customHeight="1">
      <c r="A65" s="42" t="s">
        <v>23</v>
      </c>
      <c r="B65" s="39" t="s">
        <v>156</v>
      </c>
      <c r="C65" s="4" t="s">
        <v>459</v>
      </c>
      <c r="D65" s="49">
        <v>3.57</v>
      </c>
      <c r="E65" s="40" t="s">
        <v>307</v>
      </c>
      <c r="F65" s="82">
        <v>4729</v>
      </c>
      <c r="G65" s="82">
        <v>4299</v>
      </c>
      <c r="H65" s="163">
        <v>3240</v>
      </c>
      <c r="I65" s="163">
        <v>29</v>
      </c>
      <c r="J65" s="95">
        <f t="shared" si="197"/>
        <v>3211</v>
      </c>
      <c r="K65" s="69">
        <v>3777</v>
      </c>
      <c r="L65" s="70">
        <f t="shared" si="341"/>
        <v>3399.3</v>
      </c>
      <c r="M65" s="70">
        <v>384</v>
      </c>
      <c r="N65" s="71">
        <f t="shared" si="0"/>
        <v>2827</v>
      </c>
      <c r="O65" s="16">
        <f t="shared" si="342"/>
        <v>0.16835819139234554</v>
      </c>
      <c r="P65" s="72">
        <v>0</v>
      </c>
      <c r="Q65" s="73" t="str">
        <f t="shared" si="343"/>
        <v/>
      </c>
      <c r="R65" s="73">
        <v>0</v>
      </c>
      <c r="S65" s="74" t="str">
        <f t="shared" si="1"/>
        <v/>
      </c>
      <c r="T65" s="18" t="str">
        <f t="shared" si="344"/>
        <v/>
      </c>
      <c r="U65" s="69">
        <v>0</v>
      </c>
      <c r="V65" s="70" t="str">
        <f t="shared" si="345"/>
        <v/>
      </c>
      <c r="W65" s="70">
        <v>0</v>
      </c>
      <c r="X65" s="71" t="str">
        <f t="shared" si="2"/>
        <v/>
      </c>
      <c r="Y65" s="16" t="str">
        <f t="shared" si="346"/>
        <v/>
      </c>
      <c r="Z65" s="72">
        <v>3332</v>
      </c>
      <c r="AA65" s="73">
        <f t="shared" si="347"/>
        <v>2998.8</v>
      </c>
      <c r="AB65" s="73">
        <v>717</v>
      </c>
      <c r="AC65" s="74">
        <f t="shared" si="4"/>
        <v>2494</v>
      </c>
      <c r="AD65" s="18">
        <f t="shared" si="348"/>
        <v>0.16833400026677342</v>
      </c>
      <c r="AE65" s="69">
        <v>0</v>
      </c>
      <c r="AF65" s="70" t="str">
        <f t="shared" si="349"/>
        <v/>
      </c>
      <c r="AG65" s="70">
        <v>0</v>
      </c>
      <c r="AH65" s="71" t="str">
        <f t="shared" si="6"/>
        <v/>
      </c>
      <c r="AI65" s="16" t="str">
        <f t="shared" si="350"/>
        <v/>
      </c>
      <c r="AJ65" s="72">
        <v>0</v>
      </c>
      <c r="AK65" s="73" t="str">
        <f t="shared" si="351"/>
        <v/>
      </c>
      <c r="AL65" s="73">
        <v>0</v>
      </c>
      <c r="AM65" s="74" t="str">
        <f t="shared" si="8"/>
        <v/>
      </c>
      <c r="AN65" s="18" t="str">
        <f t="shared" si="352"/>
        <v/>
      </c>
      <c r="AO65" s="69">
        <v>3554</v>
      </c>
      <c r="AP65" s="70">
        <f t="shared" si="353"/>
        <v>3198.6</v>
      </c>
      <c r="AQ65" s="70">
        <v>551</v>
      </c>
      <c r="AR65" s="71">
        <f t="shared" si="10"/>
        <v>2660</v>
      </c>
      <c r="AS65" s="16">
        <f t="shared" si="354"/>
        <v>0.16838616894891512</v>
      </c>
      <c r="AT65" s="72">
        <v>0</v>
      </c>
      <c r="AU65" s="73" t="str">
        <f t="shared" si="355"/>
        <v/>
      </c>
      <c r="AV65" s="73">
        <v>0</v>
      </c>
      <c r="AW65" s="74" t="str">
        <f t="shared" si="12"/>
        <v/>
      </c>
      <c r="AX65" s="18" t="str">
        <f t="shared" si="356"/>
        <v/>
      </c>
      <c r="AY65" s="69">
        <v>3332</v>
      </c>
      <c r="AZ65" s="70">
        <f t="shared" si="357"/>
        <v>2998.8</v>
      </c>
      <c r="BA65" s="70">
        <v>717</v>
      </c>
      <c r="BB65" s="71">
        <f t="shared" si="14"/>
        <v>2494</v>
      </c>
      <c r="BC65" s="16">
        <f t="shared" si="358"/>
        <v>0.16833400026677342</v>
      </c>
      <c r="BD65" s="72">
        <v>3332</v>
      </c>
      <c r="BE65" s="73">
        <f t="shared" si="359"/>
        <v>2998.8</v>
      </c>
      <c r="BF65" s="73">
        <v>717</v>
      </c>
      <c r="BG65" s="74">
        <f t="shared" si="16"/>
        <v>2494</v>
      </c>
      <c r="BH65" s="18">
        <f t="shared" si="360"/>
        <v>0.16833400026677342</v>
      </c>
      <c r="BI65" s="69">
        <v>0</v>
      </c>
      <c r="BJ65" s="70" t="str">
        <f t="shared" si="361"/>
        <v/>
      </c>
      <c r="BK65" s="70">
        <v>0</v>
      </c>
      <c r="BL65" s="71" t="str">
        <f t="shared" si="18"/>
        <v/>
      </c>
      <c r="BM65" s="16" t="str">
        <f t="shared" si="362"/>
        <v/>
      </c>
      <c r="BN65" s="72">
        <v>0</v>
      </c>
      <c r="BO65" s="73" t="str">
        <f t="shared" si="363"/>
        <v/>
      </c>
      <c r="BP65" s="73">
        <v>0</v>
      </c>
      <c r="BQ65" s="74" t="str">
        <f t="shared" si="20"/>
        <v/>
      </c>
      <c r="BR65" s="18" t="str">
        <f t="shared" si="364"/>
        <v/>
      </c>
      <c r="BS65" s="69">
        <v>0</v>
      </c>
      <c r="BT65" s="70" t="str">
        <f t="shared" si="365"/>
        <v/>
      </c>
      <c r="BU65" s="70">
        <v>0</v>
      </c>
      <c r="BV65" s="71" t="str">
        <f t="shared" si="22"/>
        <v/>
      </c>
      <c r="BW65" s="16" t="str">
        <f t="shared" si="366"/>
        <v/>
      </c>
    </row>
    <row r="66" spans="1:75" s="5" customFormat="1" ht="12.75" customHeight="1">
      <c r="A66" s="42" t="s">
        <v>469</v>
      </c>
      <c r="B66" s="39" t="s">
        <v>156</v>
      </c>
      <c r="C66" s="4" t="s">
        <v>506</v>
      </c>
      <c r="D66" s="49">
        <v>3.57</v>
      </c>
      <c r="E66" s="40" t="s">
        <v>307</v>
      </c>
      <c r="F66" s="82">
        <v>4619</v>
      </c>
      <c r="G66" s="82">
        <v>4199</v>
      </c>
      <c r="H66" s="163">
        <v>3202</v>
      </c>
      <c r="I66" s="163">
        <v>50</v>
      </c>
      <c r="J66" s="95">
        <f t="shared" ref="J66" si="394">IFERROR(H66-I66,H66)</f>
        <v>3152</v>
      </c>
      <c r="K66" s="69">
        <v>0</v>
      </c>
      <c r="L66" s="70" t="str">
        <f t="shared" ref="L66" si="395">IFERROR(IF(K66&gt;1,K66*0.9,""),"")</f>
        <v/>
      </c>
      <c r="M66" s="70">
        <v>0</v>
      </c>
      <c r="N66" s="71" t="str">
        <f t="shared" si="0"/>
        <v/>
      </c>
      <c r="O66" s="16" t="str">
        <f t="shared" ref="O66" si="396">IFERROR(IF((IFERROR(IF(M66&gt;1,(L66-N66)/L66,""),(($G66*0.9)-N66)/($G66*0.9)))&gt;1%,IFERROR(IF(M66&gt;1,(L66-N66)/L66,""),(($G66*0.9)-N66)/($G66*0.9)),""),"")</f>
        <v/>
      </c>
      <c r="P66" s="72">
        <v>0</v>
      </c>
      <c r="Q66" s="73" t="str">
        <f t="shared" ref="Q66" si="397">IFERROR(IF(P66&gt;1,P66*0.9,""),"")</f>
        <v/>
      </c>
      <c r="R66" s="73">
        <v>0</v>
      </c>
      <c r="S66" s="74" t="str">
        <f t="shared" si="1"/>
        <v/>
      </c>
      <c r="T66" s="18" t="str">
        <f t="shared" ref="T66" si="398">IFERROR(IF((IFERROR(IF(R66&gt;1,(Q66-S66)/Q66,""),(($G66*0.9)-S66)/($G66*0.9)))&gt;1%,IFERROR(IF(R66&gt;1,(Q66-S66)/Q66,""),(($G66*0.9)-S66)/($G66*0.9)),""),"")</f>
        <v/>
      </c>
      <c r="U66" s="69">
        <v>0</v>
      </c>
      <c r="V66" s="70" t="str">
        <f t="shared" ref="V66" si="399">IFERROR(IF(U66&gt;1,U66*0.9,""),"")</f>
        <v/>
      </c>
      <c r="W66" s="70">
        <v>0</v>
      </c>
      <c r="X66" s="71" t="str">
        <f t="shared" si="2"/>
        <v/>
      </c>
      <c r="Y66" s="16" t="str">
        <f t="shared" ref="Y66" si="400">IFERROR(IF((IFERROR(IF(W66&gt;1,(V66-X66)/V66,""),(($G66*0.9)-X66)/($G66*0.9)))&gt;1%,IFERROR(IF(W66&gt;1,(V66-X66)/V66,""),(($G66*0.9)-X66)/($G66*0.9)),""),"")</f>
        <v/>
      </c>
      <c r="Z66" s="72">
        <v>0</v>
      </c>
      <c r="AA66" s="73" t="str">
        <f t="shared" ref="AA66" si="401">IFERROR(IF(Z66&gt;1,Z66*0.9,""),"")</f>
        <v/>
      </c>
      <c r="AB66" s="73">
        <v>0</v>
      </c>
      <c r="AC66" s="74" t="str">
        <f t="shared" si="4"/>
        <v/>
      </c>
      <c r="AD66" s="18" t="str">
        <f t="shared" ref="AD66" si="402">IFERROR(IF((IFERROR(IF(AB66&gt;1,(AA66-AC66)/AA66,""),(($G66*0.9)-AC66)/($G66*0.9)))&gt;1%,IFERROR(IF(AB66&gt;1,(AA66-AC66)/AA66,""),(($G66*0.9)-AC66)/($G66*0.9)),""),"")</f>
        <v/>
      </c>
      <c r="AE66" s="69">
        <v>0</v>
      </c>
      <c r="AF66" s="70" t="str">
        <f t="shared" ref="AF66" si="403">IFERROR(IF(AE66&gt;1,AE66*0.9,""),"")</f>
        <v/>
      </c>
      <c r="AG66" s="70">
        <v>0</v>
      </c>
      <c r="AH66" s="71" t="str">
        <f t="shared" si="6"/>
        <v/>
      </c>
      <c r="AI66" s="16" t="str">
        <f t="shared" ref="AI66" si="404">IFERROR(IF((IFERROR(IF(AG66&gt;1,(AF66-AH66)/AF66,""),(($G66*0.9)-AH66)/($G66*0.9)))&gt;1%,IFERROR(IF(AG66&gt;1,(AF66-AH66)/AF66,""),(($G66*0.9)-AH66)/($G66*0.9)),""),"")</f>
        <v/>
      </c>
      <c r="AJ66" s="72">
        <v>0</v>
      </c>
      <c r="AK66" s="73" t="str">
        <f t="shared" ref="AK66" si="405">IFERROR(IF(AJ66&gt;1,AJ66*0.9,""),"")</f>
        <v/>
      </c>
      <c r="AL66" s="73">
        <v>0</v>
      </c>
      <c r="AM66" s="74" t="str">
        <f t="shared" si="8"/>
        <v/>
      </c>
      <c r="AN66" s="18" t="str">
        <f t="shared" ref="AN66" si="406">IFERROR(IF((IFERROR(IF(AL66&gt;1,(AK66-AM66)/AK66,""),(($G66*0.9)-AM66)/($G66*0.9)))&gt;1%,IFERROR(IF(AL66&gt;1,(AK66-AM66)/AK66,""),(($G66*0.9)-AM66)/($G66*0.9)),""),"")</f>
        <v/>
      </c>
      <c r="AO66" s="69">
        <v>0</v>
      </c>
      <c r="AP66" s="70" t="str">
        <f t="shared" ref="AP66" si="407">IFERROR(IF(AO66&gt;1,AO66*0.9,""),"")</f>
        <v/>
      </c>
      <c r="AQ66" s="70">
        <v>0</v>
      </c>
      <c r="AR66" s="71" t="str">
        <f t="shared" si="10"/>
        <v/>
      </c>
      <c r="AS66" s="16" t="str">
        <f t="shared" ref="AS66" si="408">IFERROR(IF((IFERROR(IF(AQ66&gt;1,(AP66-AR66)/AP66,""),(($G66*0.9)-AR66)/($G66*0.9)))&gt;1%,IFERROR(IF(AQ66&gt;1,(AP66-AR66)/AP66,""),(($G66*0.9)-AR66)/($G66*0.9)),""),"")</f>
        <v/>
      </c>
      <c r="AT66" s="72">
        <v>0</v>
      </c>
      <c r="AU66" s="73" t="str">
        <f t="shared" ref="AU66" si="409">IFERROR(IF(AT66&gt;1,AT66*0.9,""),"")</f>
        <v/>
      </c>
      <c r="AV66" s="73">
        <v>0</v>
      </c>
      <c r="AW66" s="74" t="str">
        <f t="shared" si="12"/>
        <v/>
      </c>
      <c r="AX66" s="18" t="str">
        <f t="shared" ref="AX66" si="410">IFERROR(IF((IFERROR(IF(AV66&gt;1,(AU66-AW66)/AU66,""),(($G66*0.9)-AW66)/($G66*0.9)))&gt;1%,IFERROR(IF(AV66&gt;1,(AU66-AW66)/AU66,""),(($G66*0.9)-AW66)/($G66*0.9)),""),"")</f>
        <v/>
      </c>
      <c r="AY66" s="69">
        <v>0</v>
      </c>
      <c r="AZ66" s="70" t="str">
        <f t="shared" ref="AZ66" si="411">IFERROR(IF(AY66&gt;1,AY66*0.9,""),"")</f>
        <v/>
      </c>
      <c r="BA66" s="70">
        <v>0</v>
      </c>
      <c r="BB66" s="71" t="str">
        <f t="shared" si="14"/>
        <v/>
      </c>
      <c r="BC66" s="16" t="str">
        <f t="shared" ref="BC66" si="412">IFERROR(IF((IFERROR(IF(BA66&gt;1,(AZ66-BB66)/AZ66,""),(($G66*0.9)-BB66)/($G66*0.9)))&gt;1%,IFERROR(IF(BA66&gt;1,(AZ66-BB66)/AZ66,""),(($G66*0.9)-BB66)/($G66*0.9)),""),"")</f>
        <v/>
      </c>
      <c r="BD66" s="72">
        <v>0</v>
      </c>
      <c r="BE66" s="73" t="str">
        <f t="shared" ref="BE66" si="413">IFERROR(IF(BD66&gt;1,BD66*0.9,""),"")</f>
        <v/>
      </c>
      <c r="BF66" s="73">
        <v>0</v>
      </c>
      <c r="BG66" s="74" t="str">
        <f t="shared" si="16"/>
        <v/>
      </c>
      <c r="BH66" s="18" t="str">
        <f t="shared" ref="BH66" si="414">IFERROR(IF((IFERROR(IF(BF66&gt;1,(BE66-BG66)/BE66,""),(($G66*0.9)-BG66)/($G66*0.9)))&gt;1%,IFERROR(IF(BF66&gt;1,(BE66-BG66)/BE66,""),(($G66*0.9)-BG66)/($G66*0.9)),""),"")</f>
        <v/>
      </c>
      <c r="BI66" s="69">
        <v>0</v>
      </c>
      <c r="BJ66" s="70" t="str">
        <f t="shared" ref="BJ66" si="415">IFERROR(IF(BI66&gt;1,BI66*0.9,""),"")</f>
        <v/>
      </c>
      <c r="BK66" s="70">
        <v>0</v>
      </c>
      <c r="BL66" s="71" t="str">
        <f t="shared" si="18"/>
        <v/>
      </c>
      <c r="BM66" s="16" t="str">
        <f t="shared" ref="BM66" si="416">IFERROR(IF((IFERROR(IF(BK66&gt;1,(BJ66-BL66)/BJ66,""),(($G66*0.9)-BL66)/($G66*0.9)))&gt;1%,IFERROR(IF(BK66&gt;1,(BJ66-BL66)/BJ66,""),(($G66*0.9)-BL66)/($G66*0.9)),""),"")</f>
        <v/>
      </c>
      <c r="BN66" s="72">
        <v>0</v>
      </c>
      <c r="BO66" s="73" t="str">
        <f t="shared" ref="BO66" si="417">IFERROR(IF(BN66&gt;1,BN66*0.9,""),"")</f>
        <v/>
      </c>
      <c r="BP66" s="73">
        <v>0</v>
      </c>
      <c r="BQ66" s="74" t="str">
        <f t="shared" si="20"/>
        <v/>
      </c>
      <c r="BR66" s="18" t="str">
        <f t="shared" ref="BR66" si="418">IFERROR(IF((IFERROR(IF(BP66&gt;1,(BO66-BQ66)/BO66,""),(($G66*0.9)-BQ66)/($G66*0.9)))&gt;1%,IFERROR(IF(BP66&gt;1,(BO66-BQ66)/BO66,""),(($G66*0.9)-BQ66)/($G66*0.9)),""),"")</f>
        <v/>
      </c>
      <c r="BS66" s="69">
        <v>3777</v>
      </c>
      <c r="BT66" s="70">
        <f t="shared" ref="BT66" si="419">IFERROR(IF(BS66&gt;1,BS66*0.9,""),"")</f>
        <v>3399.3</v>
      </c>
      <c r="BU66" s="70">
        <v>311</v>
      </c>
      <c r="BV66" s="71">
        <f t="shared" si="22"/>
        <v>2841</v>
      </c>
      <c r="BW66" s="16">
        <f t="shared" ref="BW66" si="420">IFERROR(IF((IFERROR(IF(BU66&gt;1,(BT66-BV66)/BT66,""),(($G66*0.9)-BV66)/($G66*0.9)))&gt;1%,IFERROR(IF(BU66&gt;1,(BT66-BV66)/BT66,""),(($G66*0.9)-BV66)/($G66*0.9)),""),"")</f>
        <v>0.16423969640808406</v>
      </c>
    </row>
    <row r="67" spans="1:75" s="5" customFormat="1" ht="12.75" customHeight="1">
      <c r="A67" s="42" t="s">
        <v>466</v>
      </c>
      <c r="B67" s="39" t="s">
        <v>156</v>
      </c>
      <c r="C67" s="4" t="s">
        <v>506</v>
      </c>
      <c r="D67" s="49" t="s">
        <v>540</v>
      </c>
      <c r="E67" s="40" t="s">
        <v>493</v>
      </c>
      <c r="F67" s="82">
        <v>2529</v>
      </c>
      <c r="G67" s="82">
        <v>2299</v>
      </c>
      <c r="H67" s="163">
        <v>1761</v>
      </c>
      <c r="I67" s="163">
        <v>0</v>
      </c>
      <c r="J67" s="95">
        <f t="shared" ref="J67" si="421">IFERROR(H67-I67,H67)</f>
        <v>1761</v>
      </c>
      <c r="K67" s="69">
        <v>0</v>
      </c>
      <c r="L67" s="70" t="str">
        <f t="shared" ref="L67" si="422">IFERROR(IF(K67&gt;1,K67*0.9,""),"")</f>
        <v/>
      </c>
      <c r="M67" s="70">
        <v>0</v>
      </c>
      <c r="N67" s="71" t="str">
        <f t="shared" si="0"/>
        <v/>
      </c>
      <c r="O67" s="16" t="str">
        <f t="shared" ref="O67" si="423">IFERROR(IF((IFERROR(IF(M67&gt;1,(L67-N67)/L67,""),(($G67*0.9)-N67)/($G67*0.9)))&gt;1%,IFERROR(IF(M67&gt;1,(L67-N67)/L67,""),(($G67*0.9)-N67)/($G67*0.9)),""),"")</f>
        <v/>
      </c>
      <c r="P67" s="72">
        <v>0</v>
      </c>
      <c r="Q67" s="73" t="str">
        <f t="shared" ref="Q67" si="424">IFERROR(IF(P67&gt;1,P67*0.9,""),"")</f>
        <v/>
      </c>
      <c r="R67" s="73">
        <v>0</v>
      </c>
      <c r="S67" s="74" t="str">
        <f t="shared" si="1"/>
        <v/>
      </c>
      <c r="T67" s="18" t="str">
        <f t="shared" ref="T67" si="425">IFERROR(IF((IFERROR(IF(R67&gt;1,(Q67-S67)/Q67,""),(($G67*0.9)-S67)/($G67*0.9)))&gt;1%,IFERROR(IF(R67&gt;1,(Q67-S67)/Q67,""),(($G67*0.9)-S67)/($G67*0.9)),""),"")</f>
        <v/>
      </c>
      <c r="U67" s="69">
        <v>0</v>
      </c>
      <c r="V67" s="70" t="str">
        <f t="shared" ref="V67" si="426">IFERROR(IF(U67&gt;1,U67*0.9,""),"")</f>
        <v/>
      </c>
      <c r="W67" s="70">
        <v>0</v>
      </c>
      <c r="X67" s="71" t="str">
        <f t="shared" si="2"/>
        <v/>
      </c>
      <c r="Y67" s="16" t="str">
        <f t="shared" ref="Y67" si="427">IFERROR(IF((IFERROR(IF(W67&gt;1,(V67-X67)/V67,""),(($G67*0.9)-X67)/($G67*0.9)))&gt;1%,IFERROR(IF(W67&gt;1,(V67-X67)/V67,""),(($G67*0.9)-X67)/($G67*0.9)),""),"")</f>
        <v/>
      </c>
      <c r="Z67" s="72" t="s">
        <v>148</v>
      </c>
      <c r="AA67" s="73" t="str">
        <f t="shared" ref="AA67" si="428">IFERROR(IF(Z67&gt;1,Z67*0.9,""),"")</f>
        <v/>
      </c>
      <c r="AB67" s="73">
        <v>0</v>
      </c>
      <c r="AC67" s="74" t="str">
        <f t="shared" si="4"/>
        <v/>
      </c>
      <c r="AD67" s="18" t="str">
        <f t="shared" ref="AD67" si="429">IFERROR(IF((IFERROR(IF(AB67&gt;1,(AA67-AC67)/AA67,""),(($G67*0.9)-AC67)/($G67*0.9)))&gt;1%,IFERROR(IF(AB67&gt;1,(AA67-AC67)/AA67,""),(($G67*0.9)-AC67)/($G67*0.9)),""),"")</f>
        <v/>
      </c>
      <c r="AE67" s="69">
        <v>0</v>
      </c>
      <c r="AF67" s="70" t="str">
        <f t="shared" ref="AF67" si="430">IFERROR(IF(AE67&gt;1,AE67*0.9,""),"")</f>
        <v/>
      </c>
      <c r="AG67" s="70">
        <v>0</v>
      </c>
      <c r="AH67" s="71" t="str">
        <f t="shared" si="6"/>
        <v/>
      </c>
      <c r="AI67" s="16" t="str">
        <f t="shared" ref="AI67" si="431">IFERROR(IF((IFERROR(IF(AG67&gt;1,(AF67-AH67)/AF67,""),(($G67*0.9)-AH67)/($G67*0.9)))&gt;1%,IFERROR(IF(AG67&gt;1,(AF67-AH67)/AF67,""),(($G67*0.9)-AH67)/($G67*0.9)),""),"")</f>
        <v/>
      </c>
      <c r="AJ67" s="72">
        <v>0</v>
      </c>
      <c r="AK67" s="73" t="str">
        <f t="shared" ref="AK67" si="432">IFERROR(IF(AJ67&gt;1,AJ67*0.9,""),"")</f>
        <v/>
      </c>
      <c r="AL67" s="73">
        <v>0</v>
      </c>
      <c r="AM67" s="74" t="str">
        <f t="shared" si="8"/>
        <v/>
      </c>
      <c r="AN67" s="18" t="str">
        <f t="shared" ref="AN67" si="433">IFERROR(IF((IFERROR(IF(AL67&gt;1,(AK67-AM67)/AK67,""),(($G67*0.9)-AM67)/($G67*0.9)))&gt;1%,IFERROR(IF(AL67&gt;1,(AK67-AM67)/AK67,""),(($G67*0.9)-AM67)/($G67*0.9)),""),"")</f>
        <v/>
      </c>
      <c r="AO67" s="69" t="s">
        <v>148</v>
      </c>
      <c r="AP67" s="70" t="str">
        <f t="shared" ref="AP67" si="434">IFERROR(IF(AO67&gt;1,AO67*0.9,""),"")</f>
        <v/>
      </c>
      <c r="AQ67" s="70">
        <v>0</v>
      </c>
      <c r="AR67" s="71" t="str">
        <f t="shared" si="10"/>
        <v/>
      </c>
      <c r="AS67" s="16" t="str">
        <f t="shared" ref="AS67" si="435">IFERROR(IF((IFERROR(IF(AQ67&gt;1,(AP67-AR67)/AP67,""),(($G67*0.9)-AR67)/($G67*0.9)))&gt;1%,IFERROR(IF(AQ67&gt;1,(AP67-AR67)/AP67,""),(($G67*0.9)-AR67)/($G67*0.9)),""),"")</f>
        <v/>
      </c>
      <c r="AT67" s="72">
        <v>0</v>
      </c>
      <c r="AU67" s="73" t="str">
        <f t="shared" ref="AU67" si="436">IFERROR(IF(AT67&gt;1,AT67*0.9,""),"")</f>
        <v/>
      </c>
      <c r="AV67" s="73">
        <v>0</v>
      </c>
      <c r="AW67" s="74" t="str">
        <f t="shared" si="12"/>
        <v/>
      </c>
      <c r="AX67" s="18" t="str">
        <f t="shared" ref="AX67" si="437">IFERROR(IF((IFERROR(IF(AV67&gt;1,(AU67-AW67)/AU67,""),(($G67*0.9)-AW67)/($G67*0.9)))&gt;1%,IFERROR(IF(AV67&gt;1,(AU67-AW67)/AU67,""),(($G67*0.9)-AW67)/($G67*0.9)),""),"")</f>
        <v/>
      </c>
      <c r="AY67" s="69" t="s">
        <v>148</v>
      </c>
      <c r="AZ67" s="70" t="str">
        <f t="shared" ref="AZ67" si="438">IFERROR(IF(AY67&gt;1,AY67*0.9,""),"")</f>
        <v/>
      </c>
      <c r="BA67" s="70">
        <v>0</v>
      </c>
      <c r="BB67" s="71" t="str">
        <f t="shared" si="14"/>
        <v/>
      </c>
      <c r="BC67" s="16" t="str">
        <f t="shared" ref="BC67" si="439">IFERROR(IF((IFERROR(IF(BA67&gt;1,(AZ67-BB67)/AZ67,""),(($G67*0.9)-BB67)/($G67*0.9)))&gt;1%,IFERROR(IF(BA67&gt;1,(AZ67-BB67)/AZ67,""),(($G67*0.9)-BB67)/($G67*0.9)),""),"")</f>
        <v/>
      </c>
      <c r="BD67" s="72">
        <v>0</v>
      </c>
      <c r="BE67" s="73" t="str">
        <f t="shared" ref="BE67" si="440">IFERROR(IF(BD67&gt;1,BD67*0.9,""),"")</f>
        <v/>
      </c>
      <c r="BF67" s="73">
        <v>0</v>
      </c>
      <c r="BG67" s="74" t="str">
        <f t="shared" si="16"/>
        <v/>
      </c>
      <c r="BH67" s="18" t="str">
        <f t="shared" ref="BH67" si="441">IFERROR(IF((IFERROR(IF(BF67&gt;1,(BE67-BG67)/BE67,""),(($G67*0.9)-BG67)/($G67*0.9)))&gt;1%,IFERROR(IF(BF67&gt;1,(BE67-BG67)/BE67,""),(($G67*0.9)-BG67)/($G67*0.9)),""),"")</f>
        <v/>
      </c>
      <c r="BI67" s="69">
        <v>0</v>
      </c>
      <c r="BJ67" s="70" t="str">
        <f t="shared" ref="BJ67" si="442">IFERROR(IF(BI67&gt;1,BI67*0.9,""),"")</f>
        <v/>
      </c>
      <c r="BK67" s="70">
        <v>0</v>
      </c>
      <c r="BL67" s="71" t="str">
        <f t="shared" si="18"/>
        <v/>
      </c>
      <c r="BM67" s="16" t="str">
        <f t="shared" ref="BM67" si="443">IFERROR(IF((IFERROR(IF(BK67&gt;1,(BJ67-BL67)/BJ67,""),(($G67*0.9)-BL67)/($G67*0.9)))&gt;1%,IFERROR(IF(BK67&gt;1,(BJ67-BL67)/BJ67,""),(($G67*0.9)-BL67)/($G67*0.9)),""),"")</f>
        <v/>
      </c>
      <c r="BN67" s="72">
        <v>0</v>
      </c>
      <c r="BO67" s="73" t="str">
        <f t="shared" ref="BO67" si="444">IFERROR(IF(BN67&gt;1,BN67*0.9,""),"")</f>
        <v/>
      </c>
      <c r="BP67" s="73">
        <v>0</v>
      </c>
      <c r="BQ67" s="74" t="str">
        <f t="shared" si="20"/>
        <v/>
      </c>
      <c r="BR67" s="18" t="str">
        <f t="shared" ref="BR67" si="445">IFERROR(IF((IFERROR(IF(BP67&gt;1,(BO67-BQ67)/BO67,""),(($G67*0.9)-BQ67)/($G67*0.9)))&gt;1%,IFERROR(IF(BP67&gt;1,(BO67-BQ67)/BO67,""),(($G67*0.9)-BQ67)/($G67*0.9)),""),"")</f>
        <v/>
      </c>
      <c r="BS67" s="69">
        <v>2110</v>
      </c>
      <c r="BT67" s="70">
        <f t="shared" ref="BT67" si="446">IFERROR(IF(BS67&gt;1,BS67*0.9,""),"")</f>
        <v>1899</v>
      </c>
      <c r="BU67" s="70">
        <v>142</v>
      </c>
      <c r="BV67" s="71">
        <f t="shared" si="22"/>
        <v>1619</v>
      </c>
      <c r="BW67" s="16">
        <f t="shared" ref="BW67" si="447">IFERROR(IF((IFERROR(IF(BU67&gt;1,(BT67-BV67)/BT67,""),(($G67*0.9)-BV67)/($G67*0.9)))&gt;1%,IFERROR(IF(BU67&gt;1,(BT67-BV67)/BT67,""),(($G67*0.9)-BV67)/($G67*0.9)),""),"")</f>
        <v>0.14744602422327541</v>
      </c>
    </row>
    <row r="68" spans="1:75" s="5" customFormat="1" ht="12.75" customHeight="1">
      <c r="A68" s="42" t="s">
        <v>463</v>
      </c>
      <c r="B68" s="39" t="s">
        <v>156</v>
      </c>
      <c r="C68" s="4" t="s">
        <v>506</v>
      </c>
      <c r="D68" s="49" t="s">
        <v>540</v>
      </c>
      <c r="E68" s="40" t="s">
        <v>491</v>
      </c>
      <c r="F68" s="82">
        <v>4289</v>
      </c>
      <c r="G68" s="82">
        <v>3899</v>
      </c>
      <c r="H68" s="163">
        <v>2974</v>
      </c>
      <c r="I68" s="163">
        <v>0</v>
      </c>
      <c r="J68" s="95">
        <f t="shared" ref="J68:J69" si="448">IFERROR(H68-I68,H68)</f>
        <v>2974</v>
      </c>
      <c r="K68" s="69">
        <v>0</v>
      </c>
      <c r="L68" s="70" t="str">
        <f t="shared" ref="L68:L69" si="449">IFERROR(IF(K68&gt;1,K68*0.9,""),"")</f>
        <v/>
      </c>
      <c r="M68" s="70">
        <v>0</v>
      </c>
      <c r="N68" s="71" t="str">
        <f t="shared" si="0"/>
        <v/>
      </c>
      <c r="O68" s="16" t="str">
        <f t="shared" ref="O68:O69" si="450">IFERROR(IF((IFERROR(IF(M68&gt;1,(L68-N68)/L68,""),(($G68*0.9)-N68)/($G68*0.9)))&gt;1%,IFERROR(IF(M68&gt;1,(L68-N68)/L68,""),(($G68*0.9)-N68)/($G68*0.9)),""),"")</f>
        <v/>
      </c>
      <c r="P68" s="72">
        <v>0</v>
      </c>
      <c r="Q68" s="73" t="str">
        <f t="shared" ref="Q68:Q69" si="451">IFERROR(IF(P68&gt;1,P68*0.9,""),"")</f>
        <v/>
      </c>
      <c r="R68" s="73">
        <v>0</v>
      </c>
      <c r="S68" s="74" t="str">
        <f t="shared" si="1"/>
        <v/>
      </c>
      <c r="T68" s="18" t="str">
        <f t="shared" ref="T68:T69" si="452">IFERROR(IF((IFERROR(IF(R68&gt;1,(Q68-S68)/Q68,""),(($G68*0.9)-S68)/($G68*0.9)))&gt;1%,IFERROR(IF(R68&gt;1,(Q68-S68)/Q68,""),(($G68*0.9)-S68)/($G68*0.9)),""),"")</f>
        <v/>
      </c>
      <c r="U68" s="69">
        <v>0</v>
      </c>
      <c r="V68" s="70" t="str">
        <f t="shared" ref="V68:V69" si="453">IFERROR(IF(U68&gt;1,U68*0.9,""),"")</f>
        <v/>
      </c>
      <c r="W68" s="70">
        <v>0</v>
      </c>
      <c r="X68" s="71" t="str">
        <f t="shared" si="2"/>
        <v/>
      </c>
      <c r="Y68" s="16" t="str">
        <f t="shared" ref="Y68:Y69" si="454">IFERROR(IF((IFERROR(IF(W68&gt;1,(V68-X68)/V68,""),(($G68*0.9)-X68)/($G68*0.9)))&gt;1%,IFERROR(IF(W68&gt;1,(V68-X68)/V68,""),(($G68*0.9)-X68)/($G68*0.9)),""),"")</f>
        <v/>
      </c>
      <c r="Z68" s="72">
        <v>0</v>
      </c>
      <c r="AA68" s="73" t="str">
        <f t="shared" ref="AA68:AA69" si="455">IFERROR(IF(Z68&gt;1,Z68*0.9,""),"")</f>
        <v/>
      </c>
      <c r="AB68" s="73">
        <v>0</v>
      </c>
      <c r="AC68" s="74" t="str">
        <f t="shared" si="4"/>
        <v/>
      </c>
      <c r="AD68" s="18" t="str">
        <f t="shared" ref="AD68:AD69" si="456">IFERROR(IF((IFERROR(IF(AB68&gt;1,(AA68-AC68)/AA68,""),(($G68*0.9)-AC68)/($G68*0.9)))&gt;1%,IFERROR(IF(AB68&gt;1,(AA68-AC68)/AA68,""),(($G68*0.9)-AC68)/($G68*0.9)),""),"")</f>
        <v/>
      </c>
      <c r="AE68" s="69">
        <v>0</v>
      </c>
      <c r="AF68" s="70" t="str">
        <f t="shared" ref="AF68:AF69" si="457">IFERROR(IF(AE68&gt;1,AE68*0.9,""),"")</f>
        <v/>
      </c>
      <c r="AG68" s="70">
        <v>0</v>
      </c>
      <c r="AH68" s="71" t="str">
        <f t="shared" si="6"/>
        <v/>
      </c>
      <c r="AI68" s="16" t="str">
        <f t="shared" ref="AI68:AI69" si="458">IFERROR(IF((IFERROR(IF(AG68&gt;1,(AF68-AH68)/AF68,""),(($G68*0.9)-AH68)/($G68*0.9)))&gt;1%,IFERROR(IF(AG68&gt;1,(AF68-AH68)/AF68,""),(($G68*0.9)-AH68)/($G68*0.9)),""),"")</f>
        <v/>
      </c>
      <c r="AJ68" s="72">
        <v>0</v>
      </c>
      <c r="AK68" s="73" t="str">
        <f t="shared" ref="AK68:AK69" si="459">IFERROR(IF(AJ68&gt;1,AJ68*0.9,""),"")</f>
        <v/>
      </c>
      <c r="AL68" s="73">
        <v>0</v>
      </c>
      <c r="AM68" s="74" t="str">
        <f t="shared" si="8"/>
        <v/>
      </c>
      <c r="AN68" s="18" t="str">
        <f t="shared" ref="AN68:AN69" si="460">IFERROR(IF((IFERROR(IF(AL68&gt;1,(AK68-AM68)/AK68,""),(($G68*0.9)-AM68)/($G68*0.9)))&gt;1%,IFERROR(IF(AL68&gt;1,(AK68-AM68)/AK68,""),(($G68*0.9)-AM68)/($G68*0.9)),""),"")</f>
        <v/>
      </c>
      <c r="AO68" s="69">
        <v>0</v>
      </c>
      <c r="AP68" s="70" t="str">
        <f t="shared" ref="AP68:AP69" si="461">IFERROR(IF(AO68&gt;1,AO68*0.9,""),"")</f>
        <v/>
      </c>
      <c r="AQ68" s="70">
        <v>0</v>
      </c>
      <c r="AR68" s="71" t="str">
        <f t="shared" si="10"/>
        <v/>
      </c>
      <c r="AS68" s="16" t="str">
        <f t="shared" ref="AS68:AS69" si="462">IFERROR(IF((IFERROR(IF(AQ68&gt;1,(AP68-AR68)/AP68,""),(($G68*0.9)-AR68)/($G68*0.9)))&gt;1%,IFERROR(IF(AQ68&gt;1,(AP68-AR68)/AP68,""),(($G68*0.9)-AR68)/($G68*0.9)),""),"")</f>
        <v/>
      </c>
      <c r="AT68" s="72">
        <v>0</v>
      </c>
      <c r="AU68" s="73" t="str">
        <f t="shared" ref="AU68:AU69" si="463">IFERROR(IF(AT68&gt;1,AT68*0.9,""),"")</f>
        <v/>
      </c>
      <c r="AV68" s="73">
        <v>0</v>
      </c>
      <c r="AW68" s="74" t="str">
        <f t="shared" si="12"/>
        <v/>
      </c>
      <c r="AX68" s="18" t="str">
        <f t="shared" ref="AX68:AX69" si="464">IFERROR(IF((IFERROR(IF(AV68&gt;1,(AU68-AW68)/AU68,""),(($G68*0.9)-AW68)/($G68*0.9)))&gt;1%,IFERROR(IF(AV68&gt;1,(AU68-AW68)/AU68,""),(($G68*0.9)-AW68)/($G68*0.9)),""),"")</f>
        <v/>
      </c>
      <c r="AY68" s="69">
        <v>0</v>
      </c>
      <c r="AZ68" s="70" t="str">
        <f t="shared" ref="AZ68:AZ69" si="465">IFERROR(IF(AY68&gt;1,AY68*0.9,""),"")</f>
        <v/>
      </c>
      <c r="BA68" s="70">
        <v>0</v>
      </c>
      <c r="BB68" s="71" t="str">
        <f t="shared" si="14"/>
        <v/>
      </c>
      <c r="BC68" s="16" t="str">
        <f t="shared" ref="BC68:BC69" si="466">IFERROR(IF((IFERROR(IF(BA68&gt;1,(AZ68-BB68)/AZ68,""),(($G68*0.9)-BB68)/($G68*0.9)))&gt;1%,IFERROR(IF(BA68&gt;1,(AZ68-BB68)/AZ68,""),(($G68*0.9)-BB68)/($G68*0.9)),""),"")</f>
        <v/>
      </c>
      <c r="BD68" s="72">
        <v>3221</v>
      </c>
      <c r="BE68" s="73">
        <f t="shared" ref="BE68:BE69" si="467">IFERROR(IF(BD68&gt;1,BD68*0.9,""),"")</f>
        <v>2898.9</v>
      </c>
      <c r="BF68" s="73">
        <v>513</v>
      </c>
      <c r="BG68" s="74">
        <f t="shared" si="16"/>
        <v>2461</v>
      </c>
      <c r="BH68" s="18">
        <f t="shared" ref="BH68:BH69" si="468">IFERROR(IF((IFERROR(IF(BF68&gt;1,(BE68-BG68)/BE68,""),(($G68*0.9)-BG68)/($G68*0.9)))&gt;1%,IFERROR(IF(BF68&gt;1,(BE68-BG68)/BE68,""),(($G68*0.9)-BG68)/($G68*0.9)),""),"")</f>
        <v>0.15105729759563974</v>
      </c>
      <c r="BI68" s="69">
        <v>0</v>
      </c>
      <c r="BJ68" s="70" t="str">
        <f t="shared" ref="BJ68:BJ69" si="469">IFERROR(IF(BI68&gt;1,BI68*0.9,""),"")</f>
        <v/>
      </c>
      <c r="BK68" s="70">
        <v>0</v>
      </c>
      <c r="BL68" s="71" t="str">
        <f t="shared" si="18"/>
        <v/>
      </c>
      <c r="BM68" s="16" t="str">
        <f t="shared" ref="BM68:BM69" si="470">IFERROR(IF((IFERROR(IF(BK68&gt;1,(BJ68-BL68)/BJ68,""),(($G68*0.9)-BL68)/($G68*0.9)))&gt;1%,IFERROR(IF(BK68&gt;1,(BJ68-BL68)/BJ68,""),(($G68*0.9)-BL68)/($G68*0.9)),""),"")</f>
        <v/>
      </c>
      <c r="BN68" s="72">
        <v>0</v>
      </c>
      <c r="BO68" s="73" t="str">
        <f t="shared" ref="BO68:BO69" si="471">IFERROR(IF(BN68&gt;1,BN68*0.9,""),"")</f>
        <v/>
      </c>
      <c r="BP68" s="73">
        <v>0</v>
      </c>
      <c r="BQ68" s="74" t="str">
        <f t="shared" si="20"/>
        <v/>
      </c>
      <c r="BR68" s="18" t="str">
        <f t="shared" ref="BR68:BR69" si="472">IFERROR(IF((IFERROR(IF(BP68&gt;1,(BO68-BQ68)/BO68,""),(($G68*0.9)-BQ68)/($G68*0.9)))&gt;1%,IFERROR(IF(BP68&gt;1,(BO68-BQ68)/BO68,""),(($G68*0.9)-BQ68)/($G68*0.9)),""),"")</f>
        <v/>
      </c>
      <c r="BS68" s="69">
        <v>3221</v>
      </c>
      <c r="BT68" s="70">
        <f t="shared" ref="BT68:BT69" si="473">IFERROR(IF(BS68&gt;1,BS68*0.9,""),"")</f>
        <v>2898.9</v>
      </c>
      <c r="BU68" s="70">
        <v>513</v>
      </c>
      <c r="BV68" s="71">
        <f t="shared" si="22"/>
        <v>2461</v>
      </c>
      <c r="BW68" s="16">
        <f t="shared" ref="BW68:BW69" si="474">IFERROR(IF((IFERROR(IF(BU68&gt;1,(BT68-BV68)/BT68,""),(($G68*0.9)-BV68)/($G68*0.9)))&gt;1%,IFERROR(IF(BU68&gt;1,(BT68-BV68)/BT68,""),(($G68*0.9)-BV68)/($G68*0.9)),""),"")</f>
        <v>0.15105729759563974</v>
      </c>
    </row>
    <row r="69" spans="1:75" s="5" customFormat="1" ht="12.75" customHeight="1">
      <c r="A69" s="42" t="s">
        <v>462</v>
      </c>
      <c r="B69" s="39" t="s">
        <v>156</v>
      </c>
      <c r="C69" s="4" t="s">
        <v>506</v>
      </c>
      <c r="D69" s="49" t="s">
        <v>540</v>
      </c>
      <c r="E69" s="40" t="s">
        <v>491</v>
      </c>
      <c r="F69" s="82">
        <v>4179</v>
      </c>
      <c r="G69" s="82">
        <v>3799</v>
      </c>
      <c r="H69" s="163">
        <v>2898</v>
      </c>
      <c r="I69" s="163">
        <v>0</v>
      </c>
      <c r="J69" s="95">
        <f t="shared" si="448"/>
        <v>2898</v>
      </c>
      <c r="K69" s="69">
        <v>0</v>
      </c>
      <c r="L69" s="70" t="str">
        <f t="shared" si="449"/>
        <v/>
      </c>
      <c r="M69" s="70">
        <v>0</v>
      </c>
      <c r="N69" s="71" t="str">
        <f t="shared" si="0"/>
        <v/>
      </c>
      <c r="O69" s="16" t="str">
        <f t="shared" si="450"/>
        <v/>
      </c>
      <c r="P69" s="72">
        <v>0</v>
      </c>
      <c r="Q69" s="73" t="str">
        <f t="shared" si="451"/>
        <v/>
      </c>
      <c r="R69" s="73">
        <v>0</v>
      </c>
      <c r="S69" s="74" t="str">
        <f t="shared" si="1"/>
        <v/>
      </c>
      <c r="T69" s="18" t="str">
        <f t="shared" si="452"/>
        <v/>
      </c>
      <c r="U69" s="69">
        <v>0</v>
      </c>
      <c r="V69" s="70" t="str">
        <f t="shared" si="453"/>
        <v/>
      </c>
      <c r="W69" s="70">
        <v>0</v>
      </c>
      <c r="X69" s="71" t="str">
        <f t="shared" si="2"/>
        <v/>
      </c>
      <c r="Y69" s="16" t="str">
        <f t="shared" si="454"/>
        <v/>
      </c>
      <c r="Z69" s="72">
        <v>0</v>
      </c>
      <c r="AA69" s="73" t="str">
        <f t="shared" si="455"/>
        <v/>
      </c>
      <c r="AB69" s="73">
        <v>0</v>
      </c>
      <c r="AC69" s="74" t="str">
        <f t="shared" si="4"/>
        <v/>
      </c>
      <c r="AD69" s="18" t="str">
        <f t="shared" si="456"/>
        <v/>
      </c>
      <c r="AE69" s="69">
        <v>0</v>
      </c>
      <c r="AF69" s="70" t="str">
        <f t="shared" si="457"/>
        <v/>
      </c>
      <c r="AG69" s="70">
        <v>0</v>
      </c>
      <c r="AH69" s="71" t="str">
        <f t="shared" si="6"/>
        <v/>
      </c>
      <c r="AI69" s="16" t="str">
        <f t="shared" si="458"/>
        <v/>
      </c>
      <c r="AJ69" s="72">
        <v>0</v>
      </c>
      <c r="AK69" s="73" t="str">
        <f t="shared" si="459"/>
        <v/>
      </c>
      <c r="AL69" s="73">
        <v>0</v>
      </c>
      <c r="AM69" s="74" t="str">
        <f t="shared" si="8"/>
        <v/>
      </c>
      <c r="AN69" s="18" t="str">
        <f t="shared" si="460"/>
        <v/>
      </c>
      <c r="AO69" s="69">
        <v>0</v>
      </c>
      <c r="AP69" s="70" t="str">
        <f t="shared" si="461"/>
        <v/>
      </c>
      <c r="AQ69" s="70">
        <v>0</v>
      </c>
      <c r="AR69" s="71" t="str">
        <f t="shared" si="10"/>
        <v/>
      </c>
      <c r="AS69" s="16" t="str">
        <f t="shared" si="462"/>
        <v/>
      </c>
      <c r="AT69" s="72">
        <v>0</v>
      </c>
      <c r="AU69" s="73" t="str">
        <f t="shared" si="463"/>
        <v/>
      </c>
      <c r="AV69" s="73">
        <v>0</v>
      </c>
      <c r="AW69" s="74" t="str">
        <f t="shared" si="12"/>
        <v/>
      </c>
      <c r="AX69" s="18" t="str">
        <f t="shared" si="464"/>
        <v/>
      </c>
      <c r="AY69" s="69">
        <v>0</v>
      </c>
      <c r="AZ69" s="70" t="str">
        <f t="shared" si="465"/>
        <v/>
      </c>
      <c r="BA69" s="70">
        <v>0</v>
      </c>
      <c r="BB69" s="71" t="str">
        <f t="shared" si="14"/>
        <v/>
      </c>
      <c r="BC69" s="16" t="str">
        <f t="shared" si="466"/>
        <v/>
      </c>
      <c r="BD69" s="72">
        <v>3221</v>
      </c>
      <c r="BE69" s="73">
        <f t="shared" si="467"/>
        <v>2898.9</v>
      </c>
      <c r="BF69" s="73">
        <v>436</v>
      </c>
      <c r="BG69" s="74">
        <f t="shared" si="16"/>
        <v>2462</v>
      </c>
      <c r="BH69" s="18">
        <f t="shared" si="468"/>
        <v>0.15071233916313087</v>
      </c>
      <c r="BI69" s="69">
        <v>0</v>
      </c>
      <c r="BJ69" s="70" t="str">
        <f t="shared" si="469"/>
        <v/>
      </c>
      <c r="BK69" s="70">
        <v>0</v>
      </c>
      <c r="BL69" s="71" t="str">
        <f t="shared" si="18"/>
        <v/>
      </c>
      <c r="BM69" s="16" t="str">
        <f t="shared" si="470"/>
        <v/>
      </c>
      <c r="BN69" s="72">
        <v>0</v>
      </c>
      <c r="BO69" s="73" t="str">
        <f t="shared" si="471"/>
        <v/>
      </c>
      <c r="BP69" s="73">
        <v>0</v>
      </c>
      <c r="BQ69" s="74" t="str">
        <f t="shared" si="20"/>
        <v/>
      </c>
      <c r="BR69" s="18" t="str">
        <f t="shared" si="472"/>
        <v/>
      </c>
      <c r="BS69" s="69">
        <v>3110</v>
      </c>
      <c r="BT69" s="70">
        <f t="shared" si="473"/>
        <v>2799</v>
      </c>
      <c r="BU69" s="70">
        <v>521</v>
      </c>
      <c r="BV69" s="71">
        <f t="shared" si="22"/>
        <v>2377</v>
      </c>
      <c r="BW69" s="16">
        <f t="shared" si="474"/>
        <v>0.15076813147552698</v>
      </c>
    </row>
    <row r="70" spans="1:75" s="5" customFormat="1" ht="12.75" customHeight="1">
      <c r="A70" s="42" t="s">
        <v>468</v>
      </c>
      <c r="B70" s="39" t="s">
        <v>156</v>
      </c>
      <c r="C70" s="4" t="s">
        <v>506</v>
      </c>
      <c r="D70" s="49" t="s">
        <v>540</v>
      </c>
      <c r="E70" s="40" t="s">
        <v>494</v>
      </c>
      <c r="F70" s="82">
        <v>4509</v>
      </c>
      <c r="G70" s="82">
        <v>4099</v>
      </c>
      <c r="H70" s="163">
        <v>3126</v>
      </c>
      <c r="I70" s="163">
        <v>0</v>
      </c>
      <c r="J70" s="95">
        <f t="shared" ref="J70:J71" si="475">IFERROR(H70-I70,H70)</f>
        <v>3126</v>
      </c>
      <c r="K70" s="69">
        <v>0</v>
      </c>
      <c r="L70" s="70" t="str">
        <f t="shared" ref="L70:L71" si="476">IFERROR(IF(K70&gt;1,K70*0.9,""),"")</f>
        <v/>
      </c>
      <c r="M70" s="70">
        <v>0</v>
      </c>
      <c r="N70" s="71" t="str">
        <f t="shared" si="0"/>
        <v/>
      </c>
      <c r="O70" s="16" t="str">
        <f t="shared" ref="O70:O71" si="477">IFERROR(IF((IFERROR(IF(M70&gt;1,(L70-N70)/L70,""),(($G70*0.9)-N70)/($G70*0.9)))&gt;1%,IFERROR(IF(M70&gt;1,(L70-N70)/L70,""),(($G70*0.9)-N70)/($G70*0.9)),""),"")</f>
        <v/>
      </c>
      <c r="P70" s="72">
        <v>0</v>
      </c>
      <c r="Q70" s="73" t="str">
        <f t="shared" ref="Q70:Q71" si="478">IFERROR(IF(P70&gt;1,P70*0.9,""),"")</f>
        <v/>
      </c>
      <c r="R70" s="73">
        <v>0</v>
      </c>
      <c r="S70" s="74" t="str">
        <f t="shared" si="1"/>
        <v/>
      </c>
      <c r="T70" s="18" t="str">
        <f t="shared" ref="T70:T71" si="479">IFERROR(IF((IFERROR(IF(R70&gt;1,(Q70-S70)/Q70,""),(($G70*0.9)-S70)/($G70*0.9)))&gt;1%,IFERROR(IF(R70&gt;1,(Q70-S70)/Q70,""),(($G70*0.9)-S70)/($G70*0.9)),""),"")</f>
        <v/>
      </c>
      <c r="U70" s="69">
        <v>0</v>
      </c>
      <c r="V70" s="70" t="str">
        <f t="shared" ref="V70:V71" si="480">IFERROR(IF(U70&gt;1,U70*0.9,""),"")</f>
        <v/>
      </c>
      <c r="W70" s="70">
        <v>0</v>
      </c>
      <c r="X70" s="71" t="str">
        <f t="shared" si="2"/>
        <v/>
      </c>
      <c r="Y70" s="16" t="str">
        <f t="shared" ref="Y70:Y71" si="481">IFERROR(IF((IFERROR(IF(W70&gt;1,(V70-X70)/V70,""),(($G70*0.9)-X70)/($G70*0.9)))&gt;1%,IFERROR(IF(W70&gt;1,(V70-X70)/V70,""),(($G70*0.9)-X70)/($G70*0.9)),""),"")</f>
        <v/>
      </c>
      <c r="Z70" s="72">
        <v>0</v>
      </c>
      <c r="AA70" s="73" t="str">
        <f t="shared" ref="AA70:AA71" si="482">IFERROR(IF(Z70&gt;1,Z70*0.9,""),"")</f>
        <v/>
      </c>
      <c r="AB70" s="73">
        <v>0</v>
      </c>
      <c r="AC70" s="74" t="str">
        <f t="shared" si="4"/>
        <v/>
      </c>
      <c r="AD70" s="18" t="str">
        <f t="shared" ref="AD70:AD71" si="483">IFERROR(IF((IFERROR(IF(AB70&gt;1,(AA70-AC70)/AA70,""),(($G70*0.9)-AC70)/($G70*0.9)))&gt;1%,IFERROR(IF(AB70&gt;1,(AA70-AC70)/AA70,""),(($G70*0.9)-AC70)/($G70*0.9)),""),"")</f>
        <v/>
      </c>
      <c r="AE70" s="69">
        <v>0</v>
      </c>
      <c r="AF70" s="70" t="str">
        <f t="shared" ref="AF70:AF71" si="484">IFERROR(IF(AE70&gt;1,AE70*0.9,""),"")</f>
        <v/>
      </c>
      <c r="AG70" s="70">
        <v>0</v>
      </c>
      <c r="AH70" s="71" t="str">
        <f t="shared" si="6"/>
        <v/>
      </c>
      <c r="AI70" s="16" t="str">
        <f t="shared" ref="AI70:AI71" si="485">IFERROR(IF((IFERROR(IF(AG70&gt;1,(AF70-AH70)/AF70,""),(($G70*0.9)-AH70)/($G70*0.9)))&gt;1%,IFERROR(IF(AG70&gt;1,(AF70-AH70)/AF70,""),(($G70*0.9)-AH70)/($G70*0.9)),""),"")</f>
        <v/>
      </c>
      <c r="AJ70" s="72">
        <v>0</v>
      </c>
      <c r="AK70" s="73" t="str">
        <f t="shared" ref="AK70:AK71" si="486">IFERROR(IF(AJ70&gt;1,AJ70*0.9,""),"")</f>
        <v/>
      </c>
      <c r="AL70" s="73">
        <v>0</v>
      </c>
      <c r="AM70" s="74" t="str">
        <f t="shared" si="8"/>
        <v/>
      </c>
      <c r="AN70" s="18" t="str">
        <f t="shared" ref="AN70:AN71" si="487">IFERROR(IF((IFERROR(IF(AL70&gt;1,(AK70-AM70)/AK70,""),(($G70*0.9)-AM70)/($G70*0.9)))&gt;1%,IFERROR(IF(AL70&gt;1,(AK70-AM70)/AK70,""),(($G70*0.9)-AM70)/($G70*0.9)),""),"")</f>
        <v/>
      </c>
      <c r="AO70" s="69">
        <v>0</v>
      </c>
      <c r="AP70" s="70" t="str">
        <f t="shared" ref="AP70:AP71" si="488">IFERROR(IF(AO70&gt;1,AO70*0.9,""),"")</f>
        <v/>
      </c>
      <c r="AQ70" s="70">
        <v>0</v>
      </c>
      <c r="AR70" s="71" t="str">
        <f t="shared" si="10"/>
        <v/>
      </c>
      <c r="AS70" s="16" t="str">
        <f t="shared" ref="AS70:AS71" si="489">IFERROR(IF((IFERROR(IF(AQ70&gt;1,(AP70-AR70)/AP70,""),(($G70*0.9)-AR70)/($G70*0.9)))&gt;1%,IFERROR(IF(AQ70&gt;1,(AP70-AR70)/AP70,""),(($G70*0.9)-AR70)/($G70*0.9)),""),"")</f>
        <v/>
      </c>
      <c r="AT70" s="72">
        <v>0</v>
      </c>
      <c r="AU70" s="73" t="str">
        <f t="shared" ref="AU70:AU71" si="490">IFERROR(IF(AT70&gt;1,AT70*0.9,""),"")</f>
        <v/>
      </c>
      <c r="AV70" s="73">
        <v>0</v>
      </c>
      <c r="AW70" s="74" t="str">
        <f t="shared" si="12"/>
        <v/>
      </c>
      <c r="AX70" s="18" t="str">
        <f t="shared" ref="AX70:AX71" si="491">IFERROR(IF((IFERROR(IF(AV70&gt;1,(AU70-AW70)/AU70,""),(($G70*0.9)-AW70)/($G70*0.9)))&gt;1%,IFERROR(IF(AV70&gt;1,(AU70-AW70)/AU70,""),(($G70*0.9)-AW70)/($G70*0.9)),""),"")</f>
        <v/>
      </c>
      <c r="AY70" s="69">
        <v>0</v>
      </c>
      <c r="AZ70" s="70" t="str">
        <f t="shared" ref="AZ70:AZ71" si="492">IFERROR(IF(AY70&gt;1,AY70*0.9,""),"")</f>
        <v/>
      </c>
      <c r="BA70" s="70">
        <v>0</v>
      </c>
      <c r="BB70" s="71" t="str">
        <f t="shared" si="14"/>
        <v/>
      </c>
      <c r="BC70" s="16" t="str">
        <f t="shared" ref="BC70:BC71" si="493">IFERROR(IF((IFERROR(IF(BA70&gt;1,(AZ70-BB70)/AZ70,""),(($G70*0.9)-BB70)/($G70*0.9)))&gt;1%,IFERROR(IF(BA70&gt;1,(AZ70-BB70)/AZ70,""),(($G70*0.9)-BB70)/($G70*0.9)),""),"")</f>
        <v/>
      </c>
      <c r="BD70" s="72" t="s">
        <v>148</v>
      </c>
      <c r="BE70" s="73" t="str">
        <f t="shared" ref="BE70:BE71" si="494">IFERROR(IF(BD70&gt;1,BD70*0.9,""),"")</f>
        <v/>
      </c>
      <c r="BF70" s="73">
        <v>0</v>
      </c>
      <c r="BG70" s="74" t="str">
        <f t="shared" si="16"/>
        <v/>
      </c>
      <c r="BH70" s="18" t="str">
        <f t="shared" ref="BH70:BH71" si="495">IFERROR(IF((IFERROR(IF(BF70&gt;1,(BE70-BG70)/BE70,""),(($G70*0.9)-BG70)/($G70*0.9)))&gt;1%,IFERROR(IF(BF70&gt;1,(BE70-BG70)/BE70,""),(($G70*0.9)-BG70)/($G70*0.9)),""),"")</f>
        <v/>
      </c>
      <c r="BI70" s="69">
        <v>0</v>
      </c>
      <c r="BJ70" s="70" t="str">
        <f t="shared" ref="BJ70:BJ71" si="496">IFERROR(IF(BI70&gt;1,BI70*0.9,""),"")</f>
        <v/>
      </c>
      <c r="BK70" s="70">
        <v>0</v>
      </c>
      <c r="BL70" s="71" t="str">
        <f t="shared" si="18"/>
        <v/>
      </c>
      <c r="BM70" s="16" t="str">
        <f t="shared" ref="BM70:BM71" si="497">IFERROR(IF((IFERROR(IF(BK70&gt;1,(BJ70-BL70)/BJ70,""),(($G70*0.9)-BL70)/($G70*0.9)))&gt;1%,IFERROR(IF(BK70&gt;1,(BJ70-BL70)/BJ70,""),(($G70*0.9)-BL70)/($G70*0.9)),""),"")</f>
        <v/>
      </c>
      <c r="BN70" s="72">
        <v>0</v>
      </c>
      <c r="BO70" s="73" t="str">
        <f t="shared" ref="BO70:BO71" si="498">IFERROR(IF(BN70&gt;1,BN70*0.9,""),"")</f>
        <v/>
      </c>
      <c r="BP70" s="73">
        <v>0</v>
      </c>
      <c r="BQ70" s="74" t="str">
        <f t="shared" si="20"/>
        <v/>
      </c>
      <c r="BR70" s="18" t="str">
        <f t="shared" ref="BR70:BR71" si="499">IFERROR(IF((IFERROR(IF(BP70&gt;1,(BO70-BQ70)/BO70,""),(($G70*0.9)-BQ70)/($G70*0.9)))&gt;1%,IFERROR(IF(BP70&gt;1,(BO70-BQ70)/BO70,""),(($G70*0.9)-BQ70)/($G70*0.9)),""),"")</f>
        <v/>
      </c>
      <c r="BS70" s="69">
        <v>3554</v>
      </c>
      <c r="BT70" s="70">
        <f t="shared" ref="BT70:BT71" si="500">IFERROR(IF(BS70&gt;1,BS70*0.9,""),"")</f>
        <v>3198.6</v>
      </c>
      <c r="BU70" s="70">
        <v>411</v>
      </c>
      <c r="BV70" s="71">
        <f t="shared" si="22"/>
        <v>2715</v>
      </c>
      <c r="BW70" s="16">
        <f t="shared" ref="BW70:BW71" si="501">IFERROR(IF((IFERROR(IF(BU70&gt;1,(BT70-BV70)/BT70,""),(($G70*0.9)-BV70)/($G70*0.9)))&gt;1%,IFERROR(IF(BU70&gt;1,(BT70-BV70)/BT70,""),(($G70*0.9)-BV70)/($G70*0.9)),""),"")</f>
        <v>0.15119114612643028</v>
      </c>
    </row>
    <row r="71" spans="1:75" s="5" customFormat="1" ht="12.75" customHeight="1">
      <c r="A71" s="42" t="s">
        <v>467</v>
      </c>
      <c r="B71" s="39" t="s">
        <v>156</v>
      </c>
      <c r="C71" s="4" t="s">
        <v>506</v>
      </c>
      <c r="D71" s="49" t="s">
        <v>540</v>
      </c>
      <c r="E71" s="40" t="s">
        <v>494</v>
      </c>
      <c r="F71" s="82">
        <v>4399</v>
      </c>
      <c r="G71" s="82">
        <v>3999</v>
      </c>
      <c r="H71" s="163">
        <v>3050</v>
      </c>
      <c r="I71" s="163">
        <v>0</v>
      </c>
      <c r="J71" s="95">
        <f t="shared" si="475"/>
        <v>3050</v>
      </c>
      <c r="K71" s="69">
        <v>0</v>
      </c>
      <c r="L71" s="70" t="str">
        <f t="shared" si="476"/>
        <v/>
      </c>
      <c r="M71" s="70">
        <v>0</v>
      </c>
      <c r="N71" s="71" t="str">
        <f t="shared" si="0"/>
        <v/>
      </c>
      <c r="O71" s="16" t="str">
        <f t="shared" si="477"/>
        <v/>
      </c>
      <c r="P71" s="72">
        <v>0</v>
      </c>
      <c r="Q71" s="73" t="str">
        <f t="shared" si="478"/>
        <v/>
      </c>
      <c r="R71" s="73">
        <v>0</v>
      </c>
      <c r="S71" s="74" t="str">
        <f t="shared" si="1"/>
        <v/>
      </c>
      <c r="T71" s="18" t="str">
        <f t="shared" si="479"/>
        <v/>
      </c>
      <c r="U71" s="69">
        <v>0</v>
      </c>
      <c r="V71" s="70" t="str">
        <f t="shared" si="480"/>
        <v/>
      </c>
      <c r="W71" s="70">
        <v>0</v>
      </c>
      <c r="X71" s="71" t="str">
        <f t="shared" si="2"/>
        <v/>
      </c>
      <c r="Y71" s="16" t="str">
        <f t="shared" si="481"/>
        <v/>
      </c>
      <c r="Z71" s="72">
        <v>0</v>
      </c>
      <c r="AA71" s="73" t="str">
        <f t="shared" si="482"/>
        <v/>
      </c>
      <c r="AB71" s="73">
        <v>0</v>
      </c>
      <c r="AC71" s="74" t="str">
        <f t="shared" si="4"/>
        <v/>
      </c>
      <c r="AD71" s="18" t="str">
        <f t="shared" si="483"/>
        <v/>
      </c>
      <c r="AE71" s="69">
        <v>0</v>
      </c>
      <c r="AF71" s="70" t="str">
        <f t="shared" si="484"/>
        <v/>
      </c>
      <c r="AG71" s="70">
        <v>0</v>
      </c>
      <c r="AH71" s="71" t="str">
        <f t="shared" si="6"/>
        <v/>
      </c>
      <c r="AI71" s="16" t="str">
        <f t="shared" si="485"/>
        <v/>
      </c>
      <c r="AJ71" s="72">
        <v>0</v>
      </c>
      <c r="AK71" s="73" t="str">
        <f t="shared" si="486"/>
        <v/>
      </c>
      <c r="AL71" s="73">
        <v>0</v>
      </c>
      <c r="AM71" s="74" t="str">
        <f t="shared" si="8"/>
        <v/>
      </c>
      <c r="AN71" s="18" t="str">
        <f t="shared" si="487"/>
        <v/>
      </c>
      <c r="AO71" s="69">
        <v>0</v>
      </c>
      <c r="AP71" s="70" t="str">
        <f t="shared" si="488"/>
        <v/>
      </c>
      <c r="AQ71" s="70">
        <v>0</v>
      </c>
      <c r="AR71" s="71" t="str">
        <f t="shared" si="10"/>
        <v/>
      </c>
      <c r="AS71" s="16" t="str">
        <f t="shared" si="489"/>
        <v/>
      </c>
      <c r="AT71" s="72">
        <v>0</v>
      </c>
      <c r="AU71" s="73" t="str">
        <f t="shared" si="490"/>
        <v/>
      </c>
      <c r="AV71" s="73">
        <v>0</v>
      </c>
      <c r="AW71" s="74" t="str">
        <f t="shared" si="12"/>
        <v/>
      </c>
      <c r="AX71" s="18" t="str">
        <f t="shared" si="491"/>
        <v/>
      </c>
      <c r="AY71" s="69">
        <v>0</v>
      </c>
      <c r="AZ71" s="70" t="str">
        <f t="shared" si="492"/>
        <v/>
      </c>
      <c r="BA71" s="70">
        <v>0</v>
      </c>
      <c r="BB71" s="71" t="str">
        <f t="shared" si="14"/>
        <v/>
      </c>
      <c r="BC71" s="16" t="str">
        <f t="shared" si="493"/>
        <v/>
      </c>
      <c r="BD71" s="72" t="s">
        <v>148</v>
      </c>
      <c r="BE71" s="73" t="str">
        <f t="shared" si="494"/>
        <v/>
      </c>
      <c r="BF71" s="73">
        <v>0</v>
      </c>
      <c r="BG71" s="74" t="str">
        <f t="shared" si="16"/>
        <v/>
      </c>
      <c r="BH71" s="18" t="str">
        <f t="shared" si="495"/>
        <v/>
      </c>
      <c r="BI71" s="69">
        <v>0</v>
      </c>
      <c r="BJ71" s="70" t="str">
        <f t="shared" si="496"/>
        <v/>
      </c>
      <c r="BK71" s="70">
        <v>0</v>
      </c>
      <c r="BL71" s="71" t="str">
        <f t="shared" si="18"/>
        <v/>
      </c>
      <c r="BM71" s="16" t="str">
        <f t="shared" si="497"/>
        <v/>
      </c>
      <c r="BN71" s="72">
        <v>0</v>
      </c>
      <c r="BO71" s="73" t="str">
        <f t="shared" si="498"/>
        <v/>
      </c>
      <c r="BP71" s="73">
        <v>0</v>
      </c>
      <c r="BQ71" s="74" t="str">
        <f t="shared" si="20"/>
        <v/>
      </c>
      <c r="BR71" s="18" t="str">
        <f t="shared" si="499"/>
        <v/>
      </c>
      <c r="BS71" s="69">
        <v>3443</v>
      </c>
      <c r="BT71" s="70">
        <f t="shared" si="500"/>
        <v>3098.7000000000003</v>
      </c>
      <c r="BU71" s="70">
        <v>419</v>
      </c>
      <c r="BV71" s="71">
        <f t="shared" si="22"/>
        <v>2631</v>
      </c>
      <c r="BW71" s="16">
        <f t="shared" si="501"/>
        <v>0.1509342627553491</v>
      </c>
    </row>
    <row r="72" spans="1:75" s="5" customFormat="1" ht="12.75" customHeight="1">
      <c r="A72" s="42" t="s">
        <v>402</v>
      </c>
      <c r="B72" s="39" t="s">
        <v>156</v>
      </c>
      <c r="C72" s="4" t="s">
        <v>400</v>
      </c>
      <c r="D72" s="49" t="s">
        <v>540</v>
      </c>
      <c r="E72" s="40" t="s">
        <v>403</v>
      </c>
      <c r="F72" s="82">
        <v>2419</v>
      </c>
      <c r="G72" s="82">
        <v>2199</v>
      </c>
      <c r="H72" s="163">
        <v>1785</v>
      </c>
      <c r="I72" s="163">
        <v>0</v>
      </c>
      <c r="J72" s="95">
        <f t="shared" ref="J72" si="502">IFERROR(H72-I72,H72)</f>
        <v>1785</v>
      </c>
      <c r="K72" s="69">
        <v>0</v>
      </c>
      <c r="L72" s="70" t="str">
        <f t="shared" ref="L72" si="503">IFERROR(IF(K72&gt;1,K72*0.9,""),"")</f>
        <v/>
      </c>
      <c r="M72" s="70">
        <v>0</v>
      </c>
      <c r="N72" s="71" t="str">
        <f t="shared" ref="N72:N135" si="504">IFERROR(IF(M72&gt;1,($J72-M72),""),"")</f>
        <v/>
      </c>
      <c r="O72" s="16" t="str">
        <f t="shared" ref="O72" si="505">IFERROR(IF((IFERROR(IF(M72&gt;1,(L72-N72)/L72,""),(($G72*0.9)-N72)/($G72*0.9)))&gt;1%,IFERROR(IF(M72&gt;1,(L72-N72)/L72,""),(($G72*0.9)-N72)/($G72*0.9)),""),"")</f>
        <v/>
      </c>
      <c r="P72" s="72">
        <v>0</v>
      </c>
      <c r="Q72" s="73" t="str">
        <f t="shared" ref="Q72" si="506">IFERROR(IF(P72&gt;1,P72*0.9,""),"")</f>
        <v/>
      </c>
      <c r="R72" s="73">
        <v>0</v>
      </c>
      <c r="S72" s="74" t="str">
        <f t="shared" ref="S72:S135" si="507">IFERROR(IF(R72&gt;1,($J72-R72),""),"")</f>
        <v/>
      </c>
      <c r="T72" s="18" t="str">
        <f t="shared" ref="T72" si="508">IFERROR(IF((IFERROR(IF(R72&gt;1,(Q72-S72)/Q72,""),(($G72*0.9)-S72)/($G72*0.9)))&gt;1%,IFERROR(IF(R72&gt;1,(Q72-S72)/Q72,""),(($G72*0.9)-S72)/($G72*0.9)),""),"")</f>
        <v/>
      </c>
      <c r="U72" s="69">
        <v>0</v>
      </c>
      <c r="V72" s="70" t="str">
        <f t="shared" ref="V72" si="509">IFERROR(IF(U72&gt;1,U72*0.9,""),"")</f>
        <v/>
      </c>
      <c r="W72" s="70">
        <v>0</v>
      </c>
      <c r="X72" s="71" t="str">
        <f t="shared" ref="X72:X135" si="510">IFERROR(IF(W72&gt;1,($J72-W72),""),"")</f>
        <v/>
      </c>
      <c r="Y72" s="16" t="str">
        <f t="shared" ref="Y72" si="511">IFERROR(IF((IFERROR(IF(W72&gt;1,(V72-X72)/V72,""),(($G72*0.9)-X72)/($G72*0.9)))&gt;1%,IFERROR(IF(W72&gt;1,(V72-X72)/V72,""),(($G72*0.9)-X72)/($G72*0.9)),""),"")</f>
        <v/>
      </c>
      <c r="Z72" s="72">
        <v>1999</v>
      </c>
      <c r="AA72" s="73">
        <f t="shared" ref="AA72" si="512">IFERROR(IF(Z72&gt;1,Z72*0.9,""),"")</f>
        <v>1799.1000000000001</v>
      </c>
      <c r="AB72" s="73">
        <v>160</v>
      </c>
      <c r="AC72" s="74">
        <f t="shared" ref="AC72:AC135" si="513">IFERROR(IF(AB72&gt;1,($J72-AB72),""),"")</f>
        <v>1625</v>
      </c>
      <c r="AD72" s="18">
        <f t="shared" ref="AD72" si="514">IFERROR(IF((IFERROR(IF(AB72&gt;1,(AA72-AC72)/AA72,""),(($G72*0.9)-AC72)/($G72*0.9)))&gt;1%,IFERROR(IF(AB72&gt;1,(AA72-AC72)/AA72,""),(($G72*0.9)-AC72)/($G72*0.9)),""),"")</f>
        <v>9.6770607525985278E-2</v>
      </c>
      <c r="AE72" s="69">
        <v>0</v>
      </c>
      <c r="AF72" s="70" t="str">
        <f t="shared" ref="AF72" si="515">IFERROR(IF(AE72&gt;1,AE72*0.9,""),"")</f>
        <v/>
      </c>
      <c r="AG72" s="70">
        <v>0</v>
      </c>
      <c r="AH72" s="71" t="str">
        <f t="shared" ref="AH72:AH135" si="516">IFERROR(IF(AG72&gt;1,($J72-AG72),""),"")</f>
        <v/>
      </c>
      <c r="AI72" s="16" t="str">
        <f t="shared" ref="AI72" si="517">IFERROR(IF((IFERROR(IF(AG72&gt;1,(AF72-AH72)/AF72,""),(($G72*0.9)-AH72)/($G72*0.9)))&gt;1%,IFERROR(IF(AG72&gt;1,(AF72-AH72)/AF72,""),(($G72*0.9)-AH72)/($G72*0.9)),""),"")</f>
        <v/>
      </c>
      <c r="AJ72" s="72">
        <v>0</v>
      </c>
      <c r="AK72" s="73" t="str">
        <f t="shared" ref="AK72" si="518">IFERROR(IF(AJ72&gt;1,AJ72*0.9,""),"")</f>
        <v/>
      </c>
      <c r="AL72" s="73">
        <v>0</v>
      </c>
      <c r="AM72" s="74" t="str">
        <f t="shared" ref="AM72:AM135" si="519">IFERROR(IF(AL72&gt;1,($J72-AL72),""),"")</f>
        <v/>
      </c>
      <c r="AN72" s="18" t="str">
        <f t="shared" ref="AN72" si="520">IFERROR(IF((IFERROR(IF(AL72&gt;1,(AK72-AM72)/AK72,""),(($G72*0.9)-AM72)/($G72*0.9)))&gt;1%,IFERROR(IF(AL72&gt;1,(AK72-AM72)/AK72,""),(($G72*0.9)-AM72)/($G72*0.9)),""),"")</f>
        <v/>
      </c>
      <c r="AO72" s="69">
        <v>2110</v>
      </c>
      <c r="AP72" s="70">
        <f t="shared" ref="AP72" si="521">IFERROR(IF(AO72&gt;1,AO72*0.9,""),"")</f>
        <v>1899</v>
      </c>
      <c r="AQ72" s="70">
        <v>70</v>
      </c>
      <c r="AR72" s="71">
        <f t="shared" ref="AR72:AR135" si="522">IFERROR(IF(AQ72&gt;1,($J72-AQ72),""),"")</f>
        <v>1715</v>
      </c>
      <c r="AS72" s="16">
        <f t="shared" ref="AS72" si="523">IFERROR(IF((IFERROR(IF(AQ72&gt;1,(AP72-AR72)/AP72,""),(($G72*0.9)-AR72)/($G72*0.9)))&gt;1%,IFERROR(IF(AQ72&gt;1,(AP72-AR72)/AP72,""),(($G72*0.9)-AR72)/($G72*0.9)),""),"")</f>
        <v>9.6893101632438125E-2</v>
      </c>
      <c r="AT72" s="72">
        <v>0</v>
      </c>
      <c r="AU72" s="73" t="str">
        <f t="shared" ref="AU72" si="524">IFERROR(IF(AT72&gt;1,AT72*0.9,""),"")</f>
        <v/>
      </c>
      <c r="AV72" s="73">
        <v>0</v>
      </c>
      <c r="AW72" s="74" t="str">
        <f t="shared" ref="AW72:AW135" si="525">IFERROR(IF(AV72&gt;1,($J72-AV72),""),"")</f>
        <v/>
      </c>
      <c r="AX72" s="18" t="str">
        <f t="shared" ref="AX72" si="526">IFERROR(IF((IFERROR(IF(AV72&gt;1,(AU72-AW72)/AU72,""),(($G72*0.9)-AW72)/($G72*0.9)))&gt;1%,IFERROR(IF(AV72&gt;1,(AU72-AW72)/AU72,""),(($G72*0.9)-AW72)/($G72*0.9)),""),"")</f>
        <v/>
      </c>
      <c r="AY72" s="69">
        <v>0</v>
      </c>
      <c r="AZ72" s="70" t="str">
        <f t="shared" ref="AZ72" si="527">IFERROR(IF(AY72&gt;1,AY72*0.9,""),"")</f>
        <v/>
      </c>
      <c r="BA72" s="70">
        <v>0</v>
      </c>
      <c r="BB72" s="71" t="str">
        <f t="shared" ref="BB72:BB135" si="528">IFERROR(IF(BA72&gt;1,($J72-BA72),""),"")</f>
        <v/>
      </c>
      <c r="BC72" s="16" t="str">
        <f t="shared" ref="BC72" si="529">IFERROR(IF((IFERROR(IF(BA72&gt;1,(AZ72-BB72)/AZ72,""),(($G72*0.9)-BB72)/($G72*0.9)))&gt;1%,IFERROR(IF(BA72&gt;1,(AZ72-BB72)/AZ72,""),(($G72*0.9)-BB72)/($G72*0.9)),""),"")</f>
        <v/>
      </c>
      <c r="BD72" s="72">
        <v>2110</v>
      </c>
      <c r="BE72" s="73">
        <f t="shared" ref="BE72" si="530">IFERROR(IF(BD72&gt;1,BD72*0.9,""),"")</f>
        <v>1899</v>
      </c>
      <c r="BF72" s="73">
        <v>70</v>
      </c>
      <c r="BG72" s="74">
        <f t="shared" ref="BG72:BG135" si="531">IFERROR(IF(BF72&gt;1,($J72-BF72),""),"")</f>
        <v>1715</v>
      </c>
      <c r="BH72" s="18">
        <f t="shared" ref="BH72" si="532">IFERROR(IF((IFERROR(IF(BF72&gt;1,(BE72-BG72)/BE72,""),(($G72*0.9)-BG72)/($G72*0.9)))&gt;1%,IFERROR(IF(BF72&gt;1,(BE72-BG72)/BE72,""),(($G72*0.9)-BG72)/($G72*0.9)),""),"")</f>
        <v>9.6893101632438125E-2</v>
      </c>
      <c r="BI72" s="69">
        <v>0</v>
      </c>
      <c r="BJ72" s="70" t="str">
        <f t="shared" ref="BJ72" si="533">IFERROR(IF(BI72&gt;1,BI72*0.9,""),"")</f>
        <v/>
      </c>
      <c r="BK72" s="70">
        <v>0</v>
      </c>
      <c r="BL72" s="71" t="str">
        <f t="shared" ref="BL72:BL135" si="534">IFERROR(IF(BK72&gt;1,($J72-BK72),""),"")</f>
        <v/>
      </c>
      <c r="BM72" s="16" t="str">
        <f t="shared" ref="BM72" si="535">IFERROR(IF((IFERROR(IF(BK72&gt;1,(BJ72-BL72)/BJ72,""),(($G72*0.9)-BL72)/($G72*0.9)))&gt;1%,IFERROR(IF(BK72&gt;1,(BJ72-BL72)/BJ72,""),(($G72*0.9)-BL72)/($G72*0.9)),""),"")</f>
        <v/>
      </c>
      <c r="BN72" s="72">
        <v>0</v>
      </c>
      <c r="BO72" s="73" t="str">
        <f t="shared" ref="BO72" si="536">IFERROR(IF(BN72&gt;1,BN72*0.9,""),"")</f>
        <v/>
      </c>
      <c r="BP72" s="73">
        <v>0</v>
      </c>
      <c r="BQ72" s="74" t="str">
        <f t="shared" ref="BQ72:BQ135" si="537">IFERROR(IF(BP72&gt;1,($J72-BP72),""),"")</f>
        <v/>
      </c>
      <c r="BR72" s="18" t="str">
        <f t="shared" ref="BR72" si="538">IFERROR(IF((IFERROR(IF(BP72&gt;1,(BO72-BQ72)/BO72,""),(($G72*0.9)-BQ72)/($G72*0.9)))&gt;1%,IFERROR(IF(BP72&gt;1,(BO72-BQ72)/BO72,""),(($G72*0.9)-BQ72)/($G72*0.9)),""),"")</f>
        <v/>
      </c>
      <c r="BS72" s="69">
        <v>1999</v>
      </c>
      <c r="BT72" s="70">
        <f t="shared" ref="BT72" si="539">IFERROR(IF(BS72&gt;1,BS72*0.9,""),"")</f>
        <v>1799.1000000000001</v>
      </c>
      <c r="BU72" s="70">
        <v>160</v>
      </c>
      <c r="BV72" s="71">
        <f t="shared" ref="BV72:BV135" si="540">IFERROR(IF(BU72&gt;1,($J72-BU72),""),"")</f>
        <v>1625</v>
      </c>
      <c r="BW72" s="16">
        <f t="shared" ref="BW72" si="541">IFERROR(IF((IFERROR(IF(BU72&gt;1,(BT72-BV72)/BT72,""),(($G72*0.9)-BV72)/($G72*0.9)))&gt;1%,IFERROR(IF(BU72&gt;1,(BT72-BV72)/BT72,""),(($G72*0.9)-BV72)/($G72*0.9)),""),"")</f>
        <v>9.6770607525985278E-2</v>
      </c>
    </row>
    <row r="73" spans="1:75" s="5" customFormat="1" ht="12.75" customHeight="1">
      <c r="A73" s="42" t="s">
        <v>149</v>
      </c>
      <c r="B73" s="39" t="s">
        <v>156</v>
      </c>
      <c r="C73" s="4"/>
      <c r="D73" s="49">
        <v>4.16</v>
      </c>
      <c r="E73" s="40" t="s">
        <v>427</v>
      </c>
      <c r="F73" s="82">
        <v>3409</v>
      </c>
      <c r="G73" s="82">
        <v>3099</v>
      </c>
      <c r="H73" s="163">
        <v>2334</v>
      </c>
      <c r="I73" s="163">
        <v>84</v>
      </c>
      <c r="J73" s="95">
        <f t="shared" ref="J73:J98" si="542">IFERROR(H73-I73,H73)</f>
        <v>2250</v>
      </c>
      <c r="K73" s="69">
        <v>2332</v>
      </c>
      <c r="L73" s="70">
        <f t="shared" si="341"/>
        <v>2098.8000000000002</v>
      </c>
      <c r="M73" s="70">
        <v>553</v>
      </c>
      <c r="N73" s="71">
        <f t="shared" si="504"/>
        <v>1697</v>
      </c>
      <c r="O73" s="16">
        <f t="shared" si="342"/>
        <v>0.1914427291785783</v>
      </c>
      <c r="P73" s="72">
        <v>0</v>
      </c>
      <c r="Q73" s="73" t="str">
        <f t="shared" si="343"/>
        <v/>
      </c>
      <c r="R73" s="73">
        <v>0</v>
      </c>
      <c r="S73" s="74" t="str">
        <f t="shared" si="507"/>
        <v/>
      </c>
      <c r="T73" s="18" t="str">
        <f t="shared" si="344"/>
        <v/>
      </c>
      <c r="U73" s="69">
        <v>2332</v>
      </c>
      <c r="V73" s="70">
        <f t="shared" si="345"/>
        <v>2098.8000000000002</v>
      </c>
      <c r="W73" s="70">
        <v>553</v>
      </c>
      <c r="X73" s="71">
        <f t="shared" si="510"/>
        <v>1697</v>
      </c>
      <c r="Y73" s="16">
        <f t="shared" si="346"/>
        <v>0.1914427291785783</v>
      </c>
      <c r="Z73" s="72">
        <v>2221</v>
      </c>
      <c r="AA73" s="73">
        <f t="shared" si="347"/>
        <v>1998.9</v>
      </c>
      <c r="AB73" s="73">
        <v>634</v>
      </c>
      <c r="AC73" s="74">
        <f t="shared" si="513"/>
        <v>1616</v>
      </c>
      <c r="AD73" s="18">
        <f t="shared" si="348"/>
        <v>0.19155535544549507</v>
      </c>
      <c r="AE73" s="69">
        <v>0</v>
      </c>
      <c r="AF73" s="70" t="str">
        <f t="shared" si="349"/>
        <v/>
      </c>
      <c r="AG73" s="70">
        <v>0</v>
      </c>
      <c r="AH73" s="71" t="str">
        <f t="shared" si="516"/>
        <v/>
      </c>
      <c r="AI73" s="16" t="str">
        <f t="shared" si="350"/>
        <v/>
      </c>
      <c r="AJ73" s="72">
        <v>0</v>
      </c>
      <c r="AK73" s="73" t="str">
        <f t="shared" si="351"/>
        <v/>
      </c>
      <c r="AL73" s="73">
        <v>0</v>
      </c>
      <c r="AM73" s="74" t="str">
        <f t="shared" si="519"/>
        <v/>
      </c>
      <c r="AN73" s="18" t="str">
        <f t="shared" si="352"/>
        <v/>
      </c>
      <c r="AO73" s="69">
        <v>2443</v>
      </c>
      <c r="AP73" s="70">
        <f t="shared" si="353"/>
        <v>2198.7000000000003</v>
      </c>
      <c r="AQ73" s="70">
        <v>472</v>
      </c>
      <c r="AR73" s="71">
        <f t="shared" si="522"/>
        <v>1778</v>
      </c>
      <c r="AS73" s="16">
        <f t="shared" si="354"/>
        <v>0.19134033747214274</v>
      </c>
      <c r="AT73" s="72">
        <v>0</v>
      </c>
      <c r="AU73" s="73" t="str">
        <f t="shared" si="355"/>
        <v/>
      </c>
      <c r="AV73" s="73">
        <v>0</v>
      </c>
      <c r="AW73" s="74" t="str">
        <f t="shared" si="525"/>
        <v/>
      </c>
      <c r="AX73" s="18" t="str">
        <f t="shared" si="356"/>
        <v/>
      </c>
      <c r="AY73" s="69">
        <v>0</v>
      </c>
      <c r="AZ73" s="70" t="str">
        <f t="shared" si="357"/>
        <v/>
      </c>
      <c r="BA73" s="70">
        <v>0</v>
      </c>
      <c r="BB73" s="71" t="str">
        <f t="shared" si="528"/>
        <v/>
      </c>
      <c r="BC73" s="16" t="str">
        <f t="shared" si="358"/>
        <v/>
      </c>
      <c r="BD73" s="72">
        <v>2332</v>
      </c>
      <c r="BE73" s="73">
        <f t="shared" si="359"/>
        <v>2098.8000000000002</v>
      </c>
      <c r="BF73" s="73">
        <v>553</v>
      </c>
      <c r="BG73" s="74">
        <f t="shared" si="531"/>
        <v>1697</v>
      </c>
      <c r="BH73" s="18">
        <f t="shared" si="360"/>
        <v>0.1914427291785783</v>
      </c>
      <c r="BI73" s="69">
        <v>0</v>
      </c>
      <c r="BJ73" s="70" t="str">
        <f t="shared" si="361"/>
        <v/>
      </c>
      <c r="BK73" s="70">
        <v>0</v>
      </c>
      <c r="BL73" s="71" t="str">
        <f t="shared" si="534"/>
        <v/>
      </c>
      <c r="BM73" s="16" t="str">
        <f t="shared" si="362"/>
        <v/>
      </c>
      <c r="BN73" s="72">
        <v>0</v>
      </c>
      <c r="BO73" s="73" t="str">
        <f t="shared" si="363"/>
        <v/>
      </c>
      <c r="BP73" s="73">
        <v>0</v>
      </c>
      <c r="BQ73" s="74" t="str">
        <f t="shared" si="537"/>
        <v/>
      </c>
      <c r="BR73" s="18" t="str">
        <f t="shared" si="364"/>
        <v/>
      </c>
      <c r="BS73" s="69">
        <v>2443</v>
      </c>
      <c r="BT73" s="70">
        <f t="shared" si="365"/>
        <v>2198.7000000000003</v>
      </c>
      <c r="BU73" s="70">
        <v>472</v>
      </c>
      <c r="BV73" s="71">
        <f t="shared" si="540"/>
        <v>1778</v>
      </c>
      <c r="BW73" s="16">
        <f t="shared" si="366"/>
        <v>0.19134033747214274</v>
      </c>
    </row>
    <row r="74" spans="1:75" s="5" customFormat="1" ht="12.75" customHeight="1">
      <c r="A74" s="42" t="s">
        <v>150</v>
      </c>
      <c r="B74" s="39" t="s">
        <v>156</v>
      </c>
      <c r="C74" s="4"/>
      <c r="D74" s="49">
        <v>4.16</v>
      </c>
      <c r="E74" s="40" t="s">
        <v>427</v>
      </c>
      <c r="F74" s="82">
        <v>3189</v>
      </c>
      <c r="G74" s="82">
        <v>2899</v>
      </c>
      <c r="H74" s="163">
        <v>2185</v>
      </c>
      <c r="I74" s="163">
        <v>79</v>
      </c>
      <c r="J74" s="95">
        <f t="shared" si="542"/>
        <v>2106</v>
      </c>
      <c r="K74" s="69">
        <v>2221</v>
      </c>
      <c r="L74" s="70">
        <f t="shared" si="341"/>
        <v>1998.9</v>
      </c>
      <c r="M74" s="70">
        <v>489</v>
      </c>
      <c r="N74" s="71">
        <f t="shared" si="504"/>
        <v>1617</v>
      </c>
      <c r="O74" s="16">
        <f t="shared" si="342"/>
        <v>0.19105508029416182</v>
      </c>
      <c r="P74" s="72">
        <v>0</v>
      </c>
      <c r="Q74" s="73" t="str">
        <f t="shared" si="343"/>
        <v/>
      </c>
      <c r="R74" s="73">
        <v>0</v>
      </c>
      <c r="S74" s="74" t="str">
        <f t="shared" si="507"/>
        <v/>
      </c>
      <c r="T74" s="18" t="str">
        <f t="shared" si="344"/>
        <v/>
      </c>
      <c r="U74" s="69">
        <v>2221</v>
      </c>
      <c r="V74" s="70">
        <f t="shared" si="345"/>
        <v>1998.9</v>
      </c>
      <c r="W74" s="70">
        <v>489</v>
      </c>
      <c r="X74" s="71">
        <f t="shared" si="510"/>
        <v>1617</v>
      </c>
      <c r="Y74" s="16">
        <f t="shared" si="346"/>
        <v>0.19105508029416182</v>
      </c>
      <c r="Z74" s="72">
        <v>2221</v>
      </c>
      <c r="AA74" s="73">
        <f t="shared" si="347"/>
        <v>1998.9</v>
      </c>
      <c r="AB74" s="73">
        <v>489</v>
      </c>
      <c r="AC74" s="74">
        <f t="shared" si="513"/>
        <v>1617</v>
      </c>
      <c r="AD74" s="18">
        <f t="shared" si="348"/>
        <v>0.19105508029416182</v>
      </c>
      <c r="AE74" s="69">
        <v>0</v>
      </c>
      <c r="AF74" s="70" t="str">
        <f t="shared" si="349"/>
        <v/>
      </c>
      <c r="AG74" s="70">
        <v>0</v>
      </c>
      <c r="AH74" s="71" t="str">
        <f t="shared" si="516"/>
        <v/>
      </c>
      <c r="AI74" s="16" t="str">
        <f t="shared" si="350"/>
        <v/>
      </c>
      <c r="AJ74" s="72">
        <v>0</v>
      </c>
      <c r="AK74" s="73" t="str">
        <f t="shared" si="351"/>
        <v/>
      </c>
      <c r="AL74" s="73">
        <v>0</v>
      </c>
      <c r="AM74" s="74" t="str">
        <f t="shared" si="519"/>
        <v/>
      </c>
      <c r="AN74" s="18" t="str">
        <f t="shared" si="352"/>
        <v/>
      </c>
      <c r="AO74" s="69">
        <v>2443</v>
      </c>
      <c r="AP74" s="70">
        <f t="shared" si="353"/>
        <v>2198.7000000000003</v>
      </c>
      <c r="AQ74" s="70">
        <v>327</v>
      </c>
      <c r="AR74" s="71">
        <f t="shared" si="522"/>
        <v>1779</v>
      </c>
      <c r="AS74" s="16">
        <f t="shared" si="354"/>
        <v>0.19088552326374686</v>
      </c>
      <c r="AT74" s="72">
        <v>0</v>
      </c>
      <c r="AU74" s="73" t="str">
        <f t="shared" si="355"/>
        <v/>
      </c>
      <c r="AV74" s="73">
        <v>0</v>
      </c>
      <c r="AW74" s="74" t="str">
        <f t="shared" si="525"/>
        <v/>
      </c>
      <c r="AX74" s="18" t="str">
        <f t="shared" si="356"/>
        <v/>
      </c>
      <c r="AY74" s="69">
        <v>0</v>
      </c>
      <c r="AZ74" s="70" t="str">
        <f t="shared" si="357"/>
        <v/>
      </c>
      <c r="BA74" s="70">
        <v>0</v>
      </c>
      <c r="BB74" s="71" t="str">
        <f t="shared" si="528"/>
        <v/>
      </c>
      <c r="BC74" s="16" t="str">
        <f t="shared" si="358"/>
        <v/>
      </c>
      <c r="BD74" s="72">
        <v>2332</v>
      </c>
      <c r="BE74" s="73">
        <f t="shared" si="359"/>
        <v>2098.8000000000002</v>
      </c>
      <c r="BF74" s="73">
        <v>408</v>
      </c>
      <c r="BG74" s="74">
        <f t="shared" si="531"/>
        <v>1698</v>
      </c>
      <c r="BH74" s="18">
        <f t="shared" si="360"/>
        <v>0.19096626643796463</v>
      </c>
      <c r="BI74" s="69">
        <v>0</v>
      </c>
      <c r="BJ74" s="70" t="str">
        <f t="shared" si="361"/>
        <v/>
      </c>
      <c r="BK74" s="70">
        <v>0</v>
      </c>
      <c r="BL74" s="71" t="str">
        <f t="shared" si="534"/>
        <v/>
      </c>
      <c r="BM74" s="16" t="str">
        <f t="shared" si="362"/>
        <v/>
      </c>
      <c r="BN74" s="72">
        <v>2332</v>
      </c>
      <c r="BO74" s="73">
        <f t="shared" si="363"/>
        <v>2098.8000000000002</v>
      </c>
      <c r="BP74" s="73">
        <v>408</v>
      </c>
      <c r="BQ74" s="74">
        <f t="shared" si="537"/>
        <v>1698</v>
      </c>
      <c r="BR74" s="18">
        <f t="shared" si="364"/>
        <v>0.19096626643796463</v>
      </c>
      <c r="BS74" s="69">
        <v>2332</v>
      </c>
      <c r="BT74" s="70">
        <f t="shared" si="365"/>
        <v>2098.8000000000002</v>
      </c>
      <c r="BU74" s="70">
        <v>408</v>
      </c>
      <c r="BV74" s="71">
        <f t="shared" si="540"/>
        <v>1698</v>
      </c>
      <c r="BW74" s="16">
        <f t="shared" si="366"/>
        <v>0.19096626643796463</v>
      </c>
    </row>
    <row r="75" spans="1:75" s="5" customFormat="1" ht="12.75" customHeight="1">
      <c r="A75" s="42" t="s">
        <v>352</v>
      </c>
      <c r="B75" s="39" t="s">
        <v>156</v>
      </c>
      <c r="C75" s="4"/>
      <c r="D75" s="49">
        <v>4.16</v>
      </c>
      <c r="E75" s="40" t="s">
        <v>371</v>
      </c>
      <c r="F75" s="82">
        <v>4069</v>
      </c>
      <c r="G75" s="82">
        <v>3699</v>
      </c>
      <c r="H75" s="163">
        <v>2819</v>
      </c>
      <c r="I75" s="163">
        <v>56</v>
      </c>
      <c r="J75" s="95">
        <f t="shared" si="542"/>
        <v>2763</v>
      </c>
      <c r="K75" s="69">
        <v>3221</v>
      </c>
      <c r="L75" s="70">
        <f>IFERROR(IF(K75&gt;1,K75*0.9,""),"")</f>
        <v>2898.9</v>
      </c>
      <c r="M75" s="70">
        <v>352</v>
      </c>
      <c r="N75" s="71">
        <f t="shared" si="504"/>
        <v>2411</v>
      </c>
      <c r="O75" s="16">
        <f>IFERROR(IF((IFERROR(IF(M75&gt;1,(L75-N75)/L75,""),(($G75*0.9)-N75)/($G75*0.9)))&gt;1%,IFERROR(IF(M75&gt;1,(L75-N75)/L75,""),(($G75*0.9)-N75)/($G75*0.9)),""),"")</f>
        <v>0.16830521922108388</v>
      </c>
      <c r="P75" s="72">
        <v>0</v>
      </c>
      <c r="Q75" s="73" t="str">
        <f>IFERROR(IF(P75&gt;1,P75*0.9,""),"")</f>
        <v/>
      </c>
      <c r="R75" s="73">
        <v>0</v>
      </c>
      <c r="S75" s="74" t="str">
        <f t="shared" si="507"/>
        <v/>
      </c>
      <c r="T75" s="18" t="str">
        <f>IFERROR(IF((IFERROR(IF(R75&gt;1,(Q75-S75)/Q75,""),(($G75*0.9)-S75)/($G75*0.9)))&gt;1%,IFERROR(IF(R75&gt;1,(Q75-S75)/Q75,""),(($G75*0.9)-S75)/($G75*0.9)),""),"")</f>
        <v/>
      </c>
      <c r="U75" s="69">
        <v>0</v>
      </c>
      <c r="V75" s="70" t="str">
        <f>IFERROR(IF(U75&gt;1,U75*0.9,""),"")</f>
        <v/>
      </c>
      <c r="W75" s="70">
        <v>0</v>
      </c>
      <c r="X75" s="71" t="str">
        <f t="shared" si="510"/>
        <v/>
      </c>
      <c r="Y75" s="16" t="str">
        <f>IFERROR(IF((IFERROR(IF(W75&gt;1,(V75-X75)/V75,""),(($G75*0.9)-X75)/($G75*0.9)))&gt;1%,IFERROR(IF(W75&gt;1,(V75-X75)/V75,""),(($G75*0.9)-X75)/($G75*0.9)),""),"")</f>
        <v/>
      </c>
      <c r="Z75" s="72">
        <v>2777</v>
      </c>
      <c r="AA75" s="73">
        <f>IFERROR(IF(Z75&gt;1,Z75*0.9,""),"")</f>
        <v>2499.3000000000002</v>
      </c>
      <c r="AB75" s="73">
        <v>680</v>
      </c>
      <c r="AC75" s="74">
        <f t="shared" si="513"/>
        <v>2083</v>
      </c>
      <c r="AD75" s="18">
        <f>IFERROR(IF((IFERROR(IF(AB75&gt;1,(AA75-AC75)/AA75,""),(($G75*0.9)-AC75)/($G75*0.9)))&gt;1%,IFERROR(IF(AB75&gt;1,(AA75-AC75)/AA75,""),(($G75*0.9)-AC75)/($G75*0.9)),""),"")</f>
        <v>0.16656663865882454</v>
      </c>
      <c r="AE75" s="69">
        <v>0</v>
      </c>
      <c r="AF75" s="70" t="str">
        <f>IFERROR(IF(AE75&gt;1,AE75*0.9,""),"")</f>
        <v/>
      </c>
      <c r="AG75" s="70">
        <v>0</v>
      </c>
      <c r="AH75" s="71" t="str">
        <f t="shared" si="516"/>
        <v/>
      </c>
      <c r="AI75" s="16" t="str">
        <f>IFERROR(IF((IFERROR(IF(AG75&gt;1,(AF75-AH75)/AF75,""),(($G75*0.9)-AH75)/($G75*0.9)))&gt;1%,IFERROR(IF(AG75&gt;1,(AF75-AH75)/AF75,""),(($G75*0.9)-AH75)/($G75*0.9)),""),"")</f>
        <v/>
      </c>
      <c r="AJ75" s="72">
        <v>0</v>
      </c>
      <c r="AK75" s="73" t="str">
        <f>IFERROR(IF(AJ75&gt;1,AJ75*0.9,""),"")</f>
        <v/>
      </c>
      <c r="AL75" s="73">
        <v>0</v>
      </c>
      <c r="AM75" s="74" t="str">
        <f t="shared" si="519"/>
        <v/>
      </c>
      <c r="AN75" s="18" t="str">
        <f>IFERROR(IF((IFERROR(IF(AL75&gt;1,(AK75-AM75)/AK75,""),(($G75*0.9)-AM75)/($G75*0.9)))&gt;1%,IFERROR(IF(AL75&gt;1,(AK75-AM75)/AK75,""),(($G75*0.9)-AM75)/($G75*0.9)),""),"")</f>
        <v/>
      </c>
      <c r="AO75" s="69">
        <v>2999</v>
      </c>
      <c r="AP75" s="70">
        <f>IFERROR(IF(AO75&gt;1,AO75*0.9,""),"")</f>
        <v>2699.1</v>
      </c>
      <c r="AQ75" s="70">
        <v>518</v>
      </c>
      <c r="AR75" s="71">
        <f t="shared" si="522"/>
        <v>2245</v>
      </c>
      <c r="AS75" s="16">
        <f>IFERROR(IF((IFERROR(IF(AQ75&gt;1,(AP75-AR75)/AP75,""),(($G75*0.9)-AR75)/($G75*0.9)))&gt;1%,IFERROR(IF(AQ75&gt;1,(AP75-AR75)/AP75,""),(($G75*0.9)-AR75)/($G75*0.9)),""),"")</f>
        <v>0.16824126560705419</v>
      </c>
      <c r="AT75" s="72">
        <v>0</v>
      </c>
      <c r="AU75" s="73" t="str">
        <f>IFERROR(IF(AT75&gt;1,AT75*0.9,""),"")</f>
        <v/>
      </c>
      <c r="AV75" s="73">
        <v>0</v>
      </c>
      <c r="AW75" s="74" t="str">
        <f t="shared" si="525"/>
        <v/>
      </c>
      <c r="AX75" s="18" t="str">
        <f t="shared" si="356"/>
        <v/>
      </c>
      <c r="AY75" s="69">
        <v>0</v>
      </c>
      <c r="AZ75" s="70" t="str">
        <f>IFERROR(IF(AY75&gt;1,AY75*0.9,""),"")</f>
        <v/>
      </c>
      <c r="BA75" s="70">
        <v>0</v>
      </c>
      <c r="BB75" s="71" t="str">
        <f t="shared" si="528"/>
        <v/>
      </c>
      <c r="BC75" s="16" t="str">
        <f>IFERROR(IF((IFERROR(IF(BA75&gt;1,(AZ75-BB75)/AZ75,""),(($G75*0.9)-BB75)/($G75*0.9)))&gt;1%,IFERROR(IF(BA75&gt;1,(AZ75-BB75)/AZ75,""),(($G75*0.9)-BB75)/($G75*0.9)),""),"")</f>
        <v/>
      </c>
      <c r="BD75" s="72">
        <v>2888</v>
      </c>
      <c r="BE75" s="73">
        <f>IFERROR(IF(BD75&gt;1,BD75*0.9,""),"")</f>
        <v>2599.2000000000003</v>
      </c>
      <c r="BF75" s="73">
        <v>601</v>
      </c>
      <c r="BG75" s="74">
        <f t="shared" si="531"/>
        <v>2162</v>
      </c>
      <c r="BH75" s="18">
        <f>IFERROR(IF((IFERROR(IF(BF75&gt;1,(BE75-BG75)/BE75,""),(($G75*0.9)-BG75)/($G75*0.9)))&gt;1%,IFERROR(IF(BF75&gt;1,(BE75-BG75)/BE75,""),(($G75*0.9)-BG75)/($G75*0.9)),""),"")</f>
        <v>0.16820560172360735</v>
      </c>
      <c r="BI75" s="69">
        <v>0</v>
      </c>
      <c r="BJ75" s="70" t="str">
        <f>IFERROR(IF(BI75&gt;1,BI75*0.9,""),"")</f>
        <v/>
      </c>
      <c r="BK75" s="70">
        <v>0</v>
      </c>
      <c r="BL75" s="71" t="str">
        <f t="shared" si="534"/>
        <v/>
      </c>
      <c r="BM75" s="16" t="str">
        <f>IFERROR(IF((IFERROR(IF(BK75&gt;1,(BJ75-BL75)/BJ75,""),(($G75*0.9)-BL75)/($G75*0.9)))&gt;1%,IFERROR(IF(BK75&gt;1,(BJ75-BL75)/BJ75,""),(($G75*0.9)-BL75)/($G75*0.9)),""),"")</f>
        <v/>
      </c>
      <c r="BN75" s="72">
        <v>0</v>
      </c>
      <c r="BO75" s="73" t="str">
        <f>IFERROR(IF(BN75&gt;1,BN75*0.9,""),"")</f>
        <v/>
      </c>
      <c r="BP75" s="73">
        <v>0</v>
      </c>
      <c r="BQ75" s="74" t="str">
        <f t="shared" si="537"/>
        <v/>
      </c>
      <c r="BR75" s="18" t="str">
        <f>IFERROR(IF((IFERROR(IF(BP75&gt;1,(BO75-BQ75)/BO75,""),(($G75*0.9)-BQ75)/($G75*0.9)))&gt;1%,IFERROR(IF(BP75&gt;1,(BO75-BQ75)/BO75,""),(($G75*0.9)-BQ75)/($G75*0.9)),""),"")</f>
        <v/>
      </c>
      <c r="BS75" s="69">
        <v>2999</v>
      </c>
      <c r="BT75" s="70">
        <f>IFERROR(IF(BS75&gt;1,BS75*0.9,""),"")</f>
        <v>2699.1</v>
      </c>
      <c r="BU75" s="70">
        <v>518</v>
      </c>
      <c r="BV75" s="71">
        <f t="shared" si="540"/>
        <v>2245</v>
      </c>
      <c r="BW75" s="16">
        <f>IFERROR(IF((IFERROR(IF(BU75&gt;1,(BT75-BV75)/BT75,""),(($G75*0.9)-BV75)/($G75*0.9)))&gt;1%,IFERROR(IF(BU75&gt;1,(BT75-BV75)/BT75,""),(($G75*0.9)-BV75)/($G75*0.9)),""),"")</f>
        <v>0.16824126560705419</v>
      </c>
    </row>
    <row r="76" spans="1:75" s="5" customFormat="1" ht="12.75" customHeight="1">
      <c r="A76" s="42" t="s">
        <v>353</v>
      </c>
      <c r="B76" s="39" t="s">
        <v>156</v>
      </c>
      <c r="C76" s="4"/>
      <c r="D76" s="49">
        <v>4.16</v>
      </c>
      <c r="E76" s="40" t="s">
        <v>371</v>
      </c>
      <c r="F76" s="82">
        <v>3849</v>
      </c>
      <c r="G76" s="82">
        <v>3499</v>
      </c>
      <c r="H76" s="163">
        <v>2668</v>
      </c>
      <c r="I76" s="163">
        <v>54</v>
      </c>
      <c r="J76" s="95">
        <f t="shared" si="542"/>
        <v>2614</v>
      </c>
      <c r="K76" s="69">
        <v>3110</v>
      </c>
      <c r="L76" s="70">
        <f>IFERROR(IF(K76&gt;1,K76*0.9,""),"")</f>
        <v>2799</v>
      </c>
      <c r="M76" s="70">
        <v>286</v>
      </c>
      <c r="N76" s="71">
        <f t="shared" si="504"/>
        <v>2328</v>
      </c>
      <c r="O76" s="16">
        <f>IFERROR(IF((IFERROR(IF(M76&gt;1,(L76-N76)/L76,""),(($G76*0.9)-N76)/($G76*0.9)))&gt;1%,IFERROR(IF(M76&gt;1,(L76-N76)/L76,""),(($G76*0.9)-N76)/($G76*0.9)),""),"")</f>
        <v>0.16827438370846731</v>
      </c>
      <c r="P76" s="72">
        <v>0</v>
      </c>
      <c r="Q76" s="73" t="str">
        <f>IFERROR(IF(P76&gt;1,P76*0.9,""),"")</f>
        <v/>
      </c>
      <c r="R76" s="73">
        <v>0</v>
      </c>
      <c r="S76" s="74" t="str">
        <f t="shared" si="507"/>
        <v/>
      </c>
      <c r="T76" s="18" t="str">
        <f>IFERROR(IF((IFERROR(IF(R76&gt;1,(Q76-S76)/Q76,""),(($G76*0.9)-S76)/($G76*0.9)))&gt;1%,IFERROR(IF(R76&gt;1,(Q76-S76)/Q76,""),(($G76*0.9)-S76)/($G76*0.9)),""),"")</f>
        <v/>
      </c>
      <c r="U76" s="69">
        <v>0</v>
      </c>
      <c r="V76" s="70" t="str">
        <f>IFERROR(IF(U76&gt;1,U76*0.9,""),"")</f>
        <v/>
      </c>
      <c r="W76" s="70">
        <v>0</v>
      </c>
      <c r="X76" s="71" t="str">
        <f t="shared" si="510"/>
        <v/>
      </c>
      <c r="Y76" s="16" t="str">
        <f>IFERROR(IF((IFERROR(IF(W76&gt;1,(V76-X76)/V76,""),(($G76*0.9)-X76)/($G76*0.9)))&gt;1%,IFERROR(IF(W76&gt;1,(V76-X76)/V76,""),(($G76*0.9)-X76)/($G76*0.9)),""),"")</f>
        <v/>
      </c>
      <c r="Z76" s="72">
        <v>2777</v>
      </c>
      <c r="AA76" s="73">
        <f>IFERROR(IF(Z76&gt;1,Z76*0.9,""),"")</f>
        <v>2499.3000000000002</v>
      </c>
      <c r="AB76" s="73">
        <v>535</v>
      </c>
      <c r="AC76" s="74">
        <f t="shared" si="513"/>
        <v>2079</v>
      </c>
      <c r="AD76" s="18">
        <f>IFERROR(IF((IFERROR(IF(AB76&gt;1,(AA76-AC76)/AA76,""),(($G76*0.9)-AC76)/($G76*0.9)))&gt;1%,IFERROR(IF(AB76&gt;1,(AA76-AC76)/AA76,""),(($G76*0.9)-AC76)/($G76*0.9)),""),"")</f>
        <v>0.16816708678429967</v>
      </c>
      <c r="AE76" s="69">
        <v>0</v>
      </c>
      <c r="AF76" s="70" t="str">
        <f>IFERROR(IF(AE76&gt;1,AE76*0.9,""),"")</f>
        <v/>
      </c>
      <c r="AG76" s="70">
        <v>0</v>
      </c>
      <c r="AH76" s="71" t="str">
        <f t="shared" si="516"/>
        <v/>
      </c>
      <c r="AI76" s="16" t="str">
        <f>IFERROR(IF((IFERROR(IF(AG76&gt;1,(AF76-AH76)/AF76,""),(($G76*0.9)-AH76)/($G76*0.9)))&gt;1%,IFERROR(IF(AG76&gt;1,(AF76-AH76)/AF76,""),(($G76*0.9)-AH76)/($G76*0.9)),""),"")</f>
        <v/>
      </c>
      <c r="AJ76" s="72">
        <v>0</v>
      </c>
      <c r="AK76" s="73" t="str">
        <f>IFERROR(IF(AJ76&gt;1,AJ76*0.9,""),"")</f>
        <v/>
      </c>
      <c r="AL76" s="73">
        <v>0</v>
      </c>
      <c r="AM76" s="74" t="str">
        <f t="shared" si="519"/>
        <v/>
      </c>
      <c r="AN76" s="18" t="str">
        <f>IFERROR(IF((IFERROR(IF(AL76&gt;1,(AK76-AM76)/AK76,""),(($G76*0.9)-AM76)/($G76*0.9)))&gt;1%,IFERROR(IF(AL76&gt;1,(AK76-AM76)/AK76,""),(($G76*0.9)-AM76)/($G76*0.9)),""),"")</f>
        <v/>
      </c>
      <c r="AO76" s="69">
        <v>2999</v>
      </c>
      <c r="AP76" s="70">
        <f>IFERROR(IF(AO76&gt;1,AO76*0.9,""),"")</f>
        <v>2699.1</v>
      </c>
      <c r="AQ76" s="70">
        <v>369</v>
      </c>
      <c r="AR76" s="71">
        <f t="shared" si="522"/>
        <v>2245</v>
      </c>
      <c r="AS76" s="16">
        <f>IFERROR(IF((IFERROR(IF(AQ76&gt;1,(AP76-AR76)/AP76,""),(($G76*0.9)-AR76)/($G76*0.9)))&gt;1%,IFERROR(IF(AQ76&gt;1,(AP76-AR76)/AP76,""),(($G76*0.9)-AR76)/($G76*0.9)),""),"")</f>
        <v>0.16824126560705419</v>
      </c>
      <c r="AT76" s="72">
        <v>0</v>
      </c>
      <c r="AU76" s="73" t="str">
        <f>IFERROR(IF(AT76&gt;1,AT76*0.9,""),"")</f>
        <v/>
      </c>
      <c r="AV76" s="73">
        <v>0</v>
      </c>
      <c r="AW76" s="74" t="str">
        <f t="shared" si="525"/>
        <v/>
      </c>
      <c r="AX76" s="18" t="str">
        <f t="shared" si="356"/>
        <v/>
      </c>
      <c r="AY76" s="69">
        <v>0</v>
      </c>
      <c r="AZ76" s="70" t="str">
        <f>IFERROR(IF(AY76&gt;1,AY76*0.9,""),"")</f>
        <v/>
      </c>
      <c r="BA76" s="70">
        <v>0</v>
      </c>
      <c r="BB76" s="71" t="str">
        <f t="shared" si="528"/>
        <v/>
      </c>
      <c r="BC76" s="16" t="str">
        <f>IFERROR(IF((IFERROR(IF(BA76&gt;1,(AZ76-BB76)/AZ76,""),(($G76*0.9)-BB76)/($G76*0.9)))&gt;1%,IFERROR(IF(BA76&gt;1,(AZ76-BB76)/AZ76,""),(($G76*0.9)-BB76)/($G76*0.9)),""),"")</f>
        <v/>
      </c>
      <c r="BD76" s="72">
        <v>2888</v>
      </c>
      <c r="BE76" s="73">
        <f>IFERROR(IF(BD76&gt;1,BD76*0.9,""),"")</f>
        <v>2599.2000000000003</v>
      </c>
      <c r="BF76" s="73">
        <v>452</v>
      </c>
      <c r="BG76" s="74">
        <f t="shared" si="531"/>
        <v>2162</v>
      </c>
      <c r="BH76" s="18">
        <f>IFERROR(IF((IFERROR(IF(BF76&gt;1,(BE76-BG76)/BE76,""),(($G76*0.9)-BG76)/($G76*0.9)))&gt;1%,IFERROR(IF(BF76&gt;1,(BE76-BG76)/BE76,""),(($G76*0.9)-BG76)/($G76*0.9)),""),"")</f>
        <v>0.16820560172360735</v>
      </c>
      <c r="BI76" s="69">
        <v>0</v>
      </c>
      <c r="BJ76" s="70" t="str">
        <f>IFERROR(IF(BI76&gt;1,BI76*0.9,""),"")</f>
        <v/>
      </c>
      <c r="BK76" s="70">
        <v>0</v>
      </c>
      <c r="BL76" s="71" t="str">
        <f t="shared" si="534"/>
        <v/>
      </c>
      <c r="BM76" s="16" t="str">
        <f>IFERROR(IF((IFERROR(IF(BK76&gt;1,(BJ76-BL76)/BJ76,""),(($G76*0.9)-BL76)/($G76*0.9)))&gt;1%,IFERROR(IF(BK76&gt;1,(BJ76-BL76)/BJ76,""),(($G76*0.9)-BL76)/($G76*0.9)),""),"")</f>
        <v/>
      </c>
      <c r="BN76" s="72">
        <v>0</v>
      </c>
      <c r="BO76" s="73" t="str">
        <f>IFERROR(IF(BN76&gt;1,BN76*0.9,""),"")</f>
        <v/>
      </c>
      <c r="BP76" s="73">
        <v>0</v>
      </c>
      <c r="BQ76" s="74" t="str">
        <f t="shared" si="537"/>
        <v/>
      </c>
      <c r="BR76" s="18" t="str">
        <f>IFERROR(IF((IFERROR(IF(BP76&gt;1,(BO76-BQ76)/BO76,""),(($G76*0.9)-BQ76)/($G76*0.9)))&gt;1%,IFERROR(IF(BP76&gt;1,(BO76-BQ76)/BO76,""),(($G76*0.9)-BQ76)/($G76*0.9)),""),"")</f>
        <v/>
      </c>
      <c r="BS76" s="69">
        <v>2888</v>
      </c>
      <c r="BT76" s="70">
        <f>IFERROR(IF(BS76&gt;1,BS76*0.9,""),"")</f>
        <v>2599.2000000000003</v>
      </c>
      <c r="BU76" s="70">
        <v>452</v>
      </c>
      <c r="BV76" s="71">
        <f t="shared" si="540"/>
        <v>2162</v>
      </c>
      <c r="BW76" s="16">
        <f>IFERROR(IF((IFERROR(IF(BU76&gt;1,(BT76-BV76)/BT76,""),(($G76*0.9)-BV76)/($G76*0.9)))&gt;1%,IFERROR(IF(BU76&gt;1,(BT76-BV76)/BT76,""),(($G76*0.9)-BV76)/($G76*0.9)),""),"")</f>
        <v>0.16820560172360735</v>
      </c>
    </row>
    <row r="77" spans="1:75" s="5" customFormat="1" ht="12.75" customHeight="1">
      <c r="A77" s="42" t="s">
        <v>21</v>
      </c>
      <c r="B77" s="39" t="s">
        <v>156</v>
      </c>
      <c r="C77" s="4" t="s">
        <v>459</v>
      </c>
      <c r="D77" s="49">
        <v>4.54</v>
      </c>
      <c r="E77" s="40" t="s">
        <v>428</v>
      </c>
      <c r="F77" s="82">
        <v>4619</v>
      </c>
      <c r="G77" s="82">
        <v>4199</v>
      </c>
      <c r="H77" s="163">
        <v>3170</v>
      </c>
      <c r="I77" s="163">
        <v>117</v>
      </c>
      <c r="J77" s="95">
        <f t="shared" si="542"/>
        <v>3053</v>
      </c>
      <c r="K77" s="69">
        <v>2777</v>
      </c>
      <c r="L77" s="70">
        <f t="shared" si="341"/>
        <v>2499.3000000000002</v>
      </c>
      <c r="M77" s="70">
        <v>1029</v>
      </c>
      <c r="N77" s="71">
        <f t="shared" si="504"/>
        <v>2024</v>
      </c>
      <c r="O77" s="16">
        <f t="shared" si="342"/>
        <v>0.19017324850958275</v>
      </c>
      <c r="P77" s="72">
        <v>0</v>
      </c>
      <c r="Q77" s="73" t="str">
        <f t="shared" si="343"/>
        <v/>
      </c>
      <c r="R77" s="73">
        <v>0</v>
      </c>
      <c r="S77" s="74" t="str">
        <f t="shared" si="507"/>
        <v/>
      </c>
      <c r="T77" s="18" t="str">
        <f t="shared" si="344"/>
        <v/>
      </c>
      <c r="U77" s="69">
        <v>2777</v>
      </c>
      <c r="V77" s="70">
        <f t="shared" si="345"/>
        <v>2499.3000000000002</v>
      </c>
      <c r="W77" s="70">
        <v>1029</v>
      </c>
      <c r="X77" s="71">
        <f t="shared" si="510"/>
        <v>2024</v>
      </c>
      <c r="Y77" s="16">
        <f t="shared" si="346"/>
        <v>0.19017324850958275</v>
      </c>
      <c r="Z77" s="72">
        <v>2777</v>
      </c>
      <c r="AA77" s="73">
        <f t="shared" si="347"/>
        <v>2499.3000000000002</v>
      </c>
      <c r="AB77" s="73">
        <v>1029</v>
      </c>
      <c r="AC77" s="74">
        <f t="shared" si="513"/>
        <v>2024</v>
      </c>
      <c r="AD77" s="18">
        <f t="shared" si="348"/>
        <v>0.19017324850958275</v>
      </c>
      <c r="AE77" s="69">
        <v>0</v>
      </c>
      <c r="AF77" s="70" t="str">
        <f t="shared" si="349"/>
        <v/>
      </c>
      <c r="AG77" s="70">
        <v>0</v>
      </c>
      <c r="AH77" s="71" t="str">
        <f t="shared" si="516"/>
        <v/>
      </c>
      <c r="AI77" s="16" t="str">
        <f t="shared" si="350"/>
        <v/>
      </c>
      <c r="AJ77" s="72">
        <v>0</v>
      </c>
      <c r="AK77" s="73" t="str">
        <f t="shared" si="351"/>
        <v/>
      </c>
      <c r="AL77" s="73">
        <v>0</v>
      </c>
      <c r="AM77" s="74" t="str">
        <f t="shared" si="519"/>
        <v/>
      </c>
      <c r="AN77" s="18" t="str">
        <f t="shared" si="352"/>
        <v/>
      </c>
      <c r="AO77" s="69">
        <v>2999</v>
      </c>
      <c r="AP77" s="70">
        <f t="shared" si="353"/>
        <v>2699.1</v>
      </c>
      <c r="AQ77" s="70">
        <v>868</v>
      </c>
      <c r="AR77" s="71">
        <f t="shared" si="522"/>
        <v>2185</v>
      </c>
      <c r="AS77" s="16">
        <f t="shared" si="354"/>
        <v>0.19047089770664294</v>
      </c>
      <c r="AT77" s="72">
        <v>0</v>
      </c>
      <c r="AU77" s="73" t="str">
        <f t="shared" si="355"/>
        <v/>
      </c>
      <c r="AV77" s="73">
        <v>0</v>
      </c>
      <c r="AW77" s="74" t="str">
        <f t="shared" si="525"/>
        <v/>
      </c>
      <c r="AX77" s="18" t="str">
        <f t="shared" si="356"/>
        <v/>
      </c>
      <c r="AY77" s="69">
        <v>2888</v>
      </c>
      <c r="AZ77" s="70">
        <f t="shared" si="357"/>
        <v>2599.2000000000003</v>
      </c>
      <c r="BA77" s="70">
        <v>948</v>
      </c>
      <c r="BB77" s="71">
        <f t="shared" si="528"/>
        <v>2105</v>
      </c>
      <c r="BC77" s="16">
        <f t="shared" si="358"/>
        <v>0.19013542628501084</v>
      </c>
      <c r="BD77" s="72">
        <v>2888</v>
      </c>
      <c r="BE77" s="73">
        <f t="shared" si="359"/>
        <v>2599.2000000000003</v>
      </c>
      <c r="BF77" s="73">
        <v>948</v>
      </c>
      <c r="BG77" s="74">
        <f t="shared" si="531"/>
        <v>2105</v>
      </c>
      <c r="BH77" s="18">
        <f t="shared" si="360"/>
        <v>0.19013542628501084</v>
      </c>
      <c r="BI77" s="69">
        <v>0</v>
      </c>
      <c r="BJ77" s="70" t="str">
        <f t="shared" si="361"/>
        <v/>
      </c>
      <c r="BK77" s="70">
        <v>0</v>
      </c>
      <c r="BL77" s="71" t="str">
        <f t="shared" si="534"/>
        <v/>
      </c>
      <c r="BM77" s="16" t="str">
        <f t="shared" si="362"/>
        <v/>
      </c>
      <c r="BN77" s="72">
        <v>0</v>
      </c>
      <c r="BO77" s="73" t="str">
        <f t="shared" si="363"/>
        <v/>
      </c>
      <c r="BP77" s="73">
        <v>0</v>
      </c>
      <c r="BQ77" s="74" t="str">
        <f t="shared" si="537"/>
        <v/>
      </c>
      <c r="BR77" s="18" t="str">
        <f t="shared" si="364"/>
        <v/>
      </c>
      <c r="BS77" s="69">
        <v>0</v>
      </c>
      <c r="BT77" s="70" t="str">
        <f t="shared" si="365"/>
        <v/>
      </c>
      <c r="BU77" s="70">
        <v>0</v>
      </c>
      <c r="BV77" s="71" t="str">
        <f t="shared" si="540"/>
        <v/>
      </c>
      <c r="BW77" s="16" t="str">
        <f t="shared" si="366"/>
        <v/>
      </c>
    </row>
    <row r="78" spans="1:75" s="5" customFormat="1" ht="12.75" customHeight="1">
      <c r="A78" s="42" t="s">
        <v>472</v>
      </c>
      <c r="B78" s="39" t="s">
        <v>156</v>
      </c>
      <c r="C78" s="4" t="s">
        <v>506</v>
      </c>
      <c r="D78" s="49">
        <v>4.54</v>
      </c>
      <c r="E78" s="40" t="s">
        <v>495</v>
      </c>
      <c r="F78" s="82">
        <v>4509</v>
      </c>
      <c r="G78" s="82">
        <v>4099</v>
      </c>
      <c r="H78" s="163">
        <v>3126</v>
      </c>
      <c r="I78" s="163">
        <v>117</v>
      </c>
      <c r="J78" s="95">
        <f t="shared" ref="J78:J84" si="543">IFERROR(H78-I78,H78)</f>
        <v>3009</v>
      </c>
      <c r="K78" s="69">
        <v>0</v>
      </c>
      <c r="L78" s="70" t="str">
        <f t="shared" ref="L78:L84" si="544">IFERROR(IF(K78&gt;1,K78*0.9,""),"")</f>
        <v/>
      </c>
      <c r="M78" s="70">
        <v>0</v>
      </c>
      <c r="N78" s="71" t="str">
        <f t="shared" si="504"/>
        <v/>
      </c>
      <c r="O78" s="16" t="str">
        <f t="shared" ref="O78:O84" si="545">IFERROR(IF((IFERROR(IF(M78&gt;1,(L78-N78)/L78,""),(($G78*0.9)-N78)/($G78*0.9)))&gt;1%,IFERROR(IF(M78&gt;1,(L78-N78)/L78,""),(($G78*0.9)-N78)/($G78*0.9)),""),"")</f>
        <v/>
      </c>
      <c r="P78" s="72">
        <v>0</v>
      </c>
      <c r="Q78" s="73" t="str">
        <f t="shared" ref="Q78:Q84" si="546">IFERROR(IF(P78&gt;1,P78*0.9,""),"")</f>
        <v/>
      </c>
      <c r="R78" s="73">
        <v>0</v>
      </c>
      <c r="S78" s="74" t="str">
        <f t="shared" si="507"/>
        <v/>
      </c>
      <c r="T78" s="18" t="str">
        <f t="shared" ref="T78:T84" si="547">IFERROR(IF((IFERROR(IF(R78&gt;1,(Q78-S78)/Q78,""),(($G78*0.9)-S78)/($G78*0.9)))&gt;1%,IFERROR(IF(R78&gt;1,(Q78-S78)/Q78,""),(($G78*0.9)-S78)/($G78*0.9)),""),"")</f>
        <v/>
      </c>
      <c r="U78" s="69">
        <v>0</v>
      </c>
      <c r="V78" s="70" t="str">
        <f t="shared" ref="V78:V84" si="548">IFERROR(IF(U78&gt;1,U78*0.9,""),"")</f>
        <v/>
      </c>
      <c r="W78" s="70">
        <v>0</v>
      </c>
      <c r="X78" s="71" t="str">
        <f t="shared" si="510"/>
        <v/>
      </c>
      <c r="Y78" s="16" t="str">
        <f t="shared" ref="Y78:Y84" si="549">IFERROR(IF((IFERROR(IF(W78&gt;1,(V78-X78)/V78,""),(($G78*0.9)-X78)/($G78*0.9)))&gt;1%,IFERROR(IF(W78&gt;1,(V78-X78)/V78,""),(($G78*0.9)-X78)/($G78*0.9)),""),"")</f>
        <v/>
      </c>
      <c r="Z78" s="72">
        <v>0</v>
      </c>
      <c r="AA78" s="73" t="str">
        <f t="shared" ref="AA78:AA84" si="550">IFERROR(IF(Z78&gt;1,Z78*0.9,""),"")</f>
        <v/>
      </c>
      <c r="AB78" s="73">
        <v>0</v>
      </c>
      <c r="AC78" s="74" t="str">
        <f t="shared" si="513"/>
        <v/>
      </c>
      <c r="AD78" s="18" t="str">
        <f t="shared" ref="AD78:AD84" si="551">IFERROR(IF((IFERROR(IF(AB78&gt;1,(AA78-AC78)/AA78,""),(($G78*0.9)-AC78)/($G78*0.9)))&gt;1%,IFERROR(IF(AB78&gt;1,(AA78-AC78)/AA78,""),(($G78*0.9)-AC78)/($G78*0.9)),""),"")</f>
        <v/>
      </c>
      <c r="AE78" s="69">
        <v>0</v>
      </c>
      <c r="AF78" s="70" t="str">
        <f t="shared" ref="AF78:AF84" si="552">IFERROR(IF(AE78&gt;1,AE78*0.9,""),"")</f>
        <v/>
      </c>
      <c r="AG78" s="70">
        <v>0</v>
      </c>
      <c r="AH78" s="71" t="str">
        <f t="shared" si="516"/>
        <v/>
      </c>
      <c r="AI78" s="16" t="str">
        <f t="shared" ref="AI78:AI84" si="553">IFERROR(IF((IFERROR(IF(AG78&gt;1,(AF78-AH78)/AF78,""),(($G78*0.9)-AH78)/($G78*0.9)))&gt;1%,IFERROR(IF(AG78&gt;1,(AF78-AH78)/AF78,""),(($G78*0.9)-AH78)/($G78*0.9)),""),"")</f>
        <v/>
      </c>
      <c r="AJ78" s="72">
        <v>0</v>
      </c>
      <c r="AK78" s="73" t="str">
        <f t="shared" ref="AK78:AK84" si="554">IFERROR(IF(AJ78&gt;1,AJ78*0.9,""),"")</f>
        <v/>
      </c>
      <c r="AL78" s="73">
        <v>0</v>
      </c>
      <c r="AM78" s="74" t="str">
        <f t="shared" si="519"/>
        <v/>
      </c>
      <c r="AN78" s="18" t="str">
        <f t="shared" ref="AN78:AN84" si="555">IFERROR(IF((IFERROR(IF(AL78&gt;1,(AK78-AM78)/AK78,""),(($G78*0.9)-AM78)/($G78*0.9)))&gt;1%,IFERROR(IF(AL78&gt;1,(AK78-AM78)/AK78,""),(($G78*0.9)-AM78)/($G78*0.9)),""),"")</f>
        <v/>
      </c>
      <c r="AO78" s="69">
        <v>0</v>
      </c>
      <c r="AP78" s="70" t="str">
        <f t="shared" ref="AP78:AP84" si="556">IFERROR(IF(AO78&gt;1,AO78*0.9,""),"")</f>
        <v/>
      </c>
      <c r="AQ78" s="70">
        <v>0</v>
      </c>
      <c r="AR78" s="71" t="str">
        <f t="shared" si="522"/>
        <v/>
      </c>
      <c r="AS78" s="16" t="str">
        <f t="shared" ref="AS78:AS84" si="557">IFERROR(IF((IFERROR(IF(AQ78&gt;1,(AP78-AR78)/AP78,""),(($G78*0.9)-AR78)/($G78*0.9)))&gt;1%,IFERROR(IF(AQ78&gt;1,(AP78-AR78)/AP78,""),(($G78*0.9)-AR78)/($G78*0.9)),""),"")</f>
        <v/>
      </c>
      <c r="AT78" s="72">
        <v>0</v>
      </c>
      <c r="AU78" s="73" t="str">
        <f t="shared" ref="AU78:AU84" si="558">IFERROR(IF(AT78&gt;1,AT78*0.9,""),"")</f>
        <v/>
      </c>
      <c r="AV78" s="73">
        <v>0</v>
      </c>
      <c r="AW78" s="74" t="str">
        <f t="shared" si="525"/>
        <v/>
      </c>
      <c r="AX78" s="18" t="str">
        <f t="shared" ref="AX78:AX84" si="559">IFERROR(IF((IFERROR(IF(AV78&gt;1,(AU78-AW78)/AU78,""),(($G78*0.9)-AW78)/($G78*0.9)))&gt;1%,IFERROR(IF(AV78&gt;1,(AU78-AW78)/AU78,""),(($G78*0.9)-AW78)/($G78*0.9)),""),"")</f>
        <v/>
      </c>
      <c r="AY78" s="69">
        <v>0</v>
      </c>
      <c r="AZ78" s="70" t="str">
        <f t="shared" ref="AZ78:AZ84" si="560">IFERROR(IF(AY78&gt;1,AY78*0.9,""),"")</f>
        <v/>
      </c>
      <c r="BA78" s="70">
        <v>0</v>
      </c>
      <c r="BB78" s="71" t="str">
        <f t="shared" si="528"/>
        <v/>
      </c>
      <c r="BC78" s="16" t="str">
        <f t="shared" ref="BC78:BC84" si="561">IFERROR(IF((IFERROR(IF(BA78&gt;1,(AZ78-BB78)/AZ78,""),(($G78*0.9)-BB78)/($G78*0.9)))&gt;1%,IFERROR(IF(BA78&gt;1,(AZ78-BB78)/AZ78,""),(($G78*0.9)-BB78)/($G78*0.9)),""),"")</f>
        <v/>
      </c>
      <c r="BD78" s="72">
        <v>0</v>
      </c>
      <c r="BE78" s="73" t="str">
        <f t="shared" ref="BE78:BE84" si="562">IFERROR(IF(BD78&gt;1,BD78*0.9,""),"")</f>
        <v/>
      </c>
      <c r="BF78" s="73">
        <v>0</v>
      </c>
      <c r="BG78" s="74" t="str">
        <f t="shared" si="531"/>
        <v/>
      </c>
      <c r="BH78" s="18" t="str">
        <f t="shared" ref="BH78:BH84" si="563">IFERROR(IF((IFERROR(IF(BF78&gt;1,(BE78-BG78)/BE78,""),(($G78*0.9)-BG78)/($G78*0.9)))&gt;1%,IFERROR(IF(BF78&gt;1,(BE78-BG78)/BE78,""),(($G78*0.9)-BG78)/($G78*0.9)),""),"")</f>
        <v/>
      </c>
      <c r="BI78" s="69">
        <v>0</v>
      </c>
      <c r="BJ78" s="70" t="str">
        <f t="shared" ref="BJ78:BJ84" si="564">IFERROR(IF(BI78&gt;1,BI78*0.9,""),"")</f>
        <v/>
      </c>
      <c r="BK78" s="70">
        <v>0</v>
      </c>
      <c r="BL78" s="71" t="str">
        <f t="shared" si="534"/>
        <v/>
      </c>
      <c r="BM78" s="16" t="str">
        <f t="shared" ref="BM78:BM84" si="565">IFERROR(IF((IFERROR(IF(BK78&gt;1,(BJ78-BL78)/BJ78,""),(($G78*0.9)-BL78)/($G78*0.9)))&gt;1%,IFERROR(IF(BK78&gt;1,(BJ78-BL78)/BJ78,""),(($G78*0.9)-BL78)/($G78*0.9)),""),"")</f>
        <v/>
      </c>
      <c r="BN78" s="72">
        <v>0</v>
      </c>
      <c r="BO78" s="73" t="str">
        <f t="shared" ref="BO78:BO84" si="566">IFERROR(IF(BN78&gt;1,BN78*0.9,""),"")</f>
        <v/>
      </c>
      <c r="BP78" s="73">
        <v>0</v>
      </c>
      <c r="BQ78" s="74" t="str">
        <f t="shared" si="537"/>
        <v/>
      </c>
      <c r="BR78" s="18" t="str">
        <f t="shared" ref="BR78:BR84" si="567">IFERROR(IF((IFERROR(IF(BP78&gt;1,(BO78-BQ78)/BO78,""),(($G78*0.9)-BQ78)/($G78*0.9)))&gt;1%,IFERROR(IF(BP78&gt;1,(BO78-BQ78)/BO78,""),(($G78*0.9)-BQ78)/($G78*0.9)),""),"")</f>
        <v/>
      </c>
      <c r="BS78" s="69">
        <v>3554</v>
      </c>
      <c r="BT78" s="70">
        <f t="shared" ref="BT78:BT84" si="568">IFERROR(IF(BS78&gt;1,BS78*0.9,""),"")</f>
        <v>3198.6</v>
      </c>
      <c r="BU78" s="70">
        <v>394</v>
      </c>
      <c r="BV78" s="71">
        <f t="shared" si="540"/>
        <v>2615</v>
      </c>
      <c r="BW78" s="16">
        <f t="shared" ref="BW78:BW84" si="569">IFERROR(IF((IFERROR(IF(BU78&gt;1,(BT78-BV78)/BT78,""),(($G78*0.9)-BV78)/($G78*0.9)))&gt;1%,IFERROR(IF(BU78&gt;1,(BT78-BV78)/BT78,""),(($G78*0.9)-BV78)/($G78*0.9)),""),"")</f>
        <v>0.18245482398549362</v>
      </c>
    </row>
    <row r="79" spans="1:75" s="5" customFormat="1" ht="12.75" customHeight="1">
      <c r="A79" s="42" t="s">
        <v>20</v>
      </c>
      <c r="B79" s="39" t="s">
        <v>156</v>
      </c>
      <c r="C79" s="4" t="s">
        <v>459</v>
      </c>
      <c r="D79" s="49">
        <v>4.54</v>
      </c>
      <c r="E79" s="40" t="s">
        <v>428</v>
      </c>
      <c r="F79" s="82">
        <v>4399</v>
      </c>
      <c r="G79" s="82">
        <v>3999</v>
      </c>
      <c r="H79" s="163">
        <v>3017</v>
      </c>
      <c r="I79" s="163">
        <v>110</v>
      </c>
      <c r="J79" s="95">
        <f t="shared" si="543"/>
        <v>2907</v>
      </c>
      <c r="K79" s="69">
        <v>2777</v>
      </c>
      <c r="L79" s="70">
        <f t="shared" si="544"/>
        <v>2499.3000000000002</v>
      </c>
      <c r="M79" s="70">
        <v>884</v>
      </c>
      <c r="N79" s="71">
        <f t="shared" si="504"/>
        <v>2023</v>
      </c>
      <c r="O79" s="16">
        <f t="shared" si="545"/>
        <v>0.19057336054095153</v>
      </c>
      <c r="P79" s="72">
        <v>0</v>
      </c>
      <c r="Q79" s="73" t="str">
        <f t="shared" si="546"/>
        <v/>
      </c>
      <c r="R79" s="73">
        <v>0</v>
      </c>
      <c r="S79" s="74" t="str">
        <f t="shared" si="507"/>
        <v/>
      </c>
      <c r="T79" s="18" t="str">
        <f t="shared" si="547"/>
        <v/>
      </c>
      <c r="U79" s="69">
        <v>2777</v>
      </c>
      <c r="V79" s="70">
        <f t="shared" si="548"/>
        <v>2499.3000000000002</v>
      </c>
      <c r="W79" s="70">
        <v>884</v>
      </c>
      <c r="X79" s="71">
        <f t="shared" si="510"/>
        <v>2023</v>
      </c>
      <c r="Y79" s="16">
        <f t="shared" si="549"/>
        <v>0.19057336054095153</v>
      </c>
      <c r="Z79" s="72">
        <v>2777</v>
      </c>
      <c r="AA79" s="73">
        <f t="shared" si="550"/>
        <v>2499.3000000000002</v>
      </c>
      <c r="AB79" s="73">
        <v>884</v>
      </c>
      <c r="AC79" s="74">
        <f t="shared" si="513"/>
        <v>2023</v>
      </c>
      <c r="AD79" s="18">
        <f t="shared" si="551"/>
        <v>0.19057336054095153</v>
      </c>
      <c r="AE79" s="69">
        <v>0</v>
      </c>
      <c r="AF79" s="70" t="str">
        <f t="shared" si="552"/>
        <v/>
      </c>
      <c r="AG79" s="70">
        <v>0</v>
      </c>
      <c r="AH79" s="71" t="str">
        <f t="shared" si="516"/>
        <v/>
      </c>
      <c r="AI79" s="16" t="str">
        <f t="shared" si="553"/>
        <v/>
      </c>
      <c r="AJ79" s="72">
        <v>0</v>
      </c>
      <c r="AK79" s="73" t="str">
        <f t="shared" si="554"/>
        <v/>
      </c>
      <c r="AL79" s="73">
        <v>0</v>
      </c>
      <c r="AM79" s="74" t="str">
        <f t="shared" si="519"/>
        <v/>
      </c>
      <c r="AN79" s="18" t="str">
        <f t="shared" si="555"/>
        <v/>
      </c>
      <c r="AO79" s="69">
        <v>2999</v>
      </c>
      <c r="AP79" s="70">
        <f t="shared" si="556"/>
        <v>2699.1</v>
      </c>
      <c r="AQ79" s="70">
        <v>722</v>
      </c>
      <c r="AR79" s="71">
        <f t="shared" si="522"/>
        <v>2185</v>
      </c>
      <c r="AS79" s="16">
        <f t="shared" si="557"/>
        <v>0.19047089770664294</v>
      </c>
      <c r="AT79" s="72">
        <v>0</v>
      </c>
      <c r="AU79" s="73" t="str">
        <f t="shared" si="558"/>
        <v/>
      </c>
      <c r="AV79" s="73">
        <v>0</v>
      </c>
      <c r="AW79" s="74" t="str">
        <f t="shared" si="525"/>
        <v/>
      </c>
      <c r="AX79" s="18" t="str">
        <f t="shared" si="559"/>
        <v/>
      </c>
      <c r="AY79" s="69">
        <v>2888</v>
      </c>
      <c r="AZ79" s="70">
        <f t="shared" si="560"/>
        <v>2599.2000000000003</v>
      </c>
      <c r="BA79" s="70">
        <v>803</v>
      </c>
      <c r="BB79" s="71">
        <f t="shared" si="528"/>
        <v>2104</v>
      </c>
      <c r="BC79" s="16">
        <f t="shared" si="561"/>
        <v>0.19052016004924602</v>
      </c>
      <c r="BD79" s="72">
        <v>2888</v>
      </c>
      <c r="BE79" s="73">
        <f t="shared" si="562"/>
        <v>2599.2000000000003</v>
      </c>
      <c r="BF79" s="73">
        <v>803</v>
      </c>
      <c r="BG79" s="74">
        <f t="shared" si="531"/>
        <v>2104</v>
      </c>
      <c r="BH79" s="18">
        <f t="shared" si="563"/>
        <v>0.19052016004924602</v>
      </c>
      <c r="BI79" s="69">
        <v>0</v>
      </c>
      <c r="BJ79" s="70" t="str">
        <f t="shared" si="564"/>
        <v/>
      </c>
      <c r="BK79" s="70">
        <v>0</v>
      </c>
      <c r="BL79" s="71" t="str">
        <f t="shared" si="534"/>
        <v/>
      </c>
      <c r="BM79" s="16" t="str">
        <f t="shared" si="565"/>
        <v/>
      </c>
      <c r="BN79" s="72">
        <v>0</v>
      </c>
      <c r="BO79" s="73" t="str">
        <f t="shared" si="566"/>
        <v/>
      </c>
      <c r="BP79" s="73">
        <v>0</v>
      </c>
      <c r="BQ79" s="74" t="str">
        <f t="shared" si="537"/>
        <v/>
      </c>
      <c r="BR79" s="18" t="str">
        <f t="shared" si="567"/>
        <v/>
      </c>
      <c r="BS79" s="69">
        <v>0</v>
      </c>
      <c r="BT79" s="70" t="str">
        <f t="shared" si="568"/>
        <v/>
      </c>
      <c r="BU79" s="70">
        <v>0</v>
      </c>
      <c r="BV79" s="71" t="str">
        <f t="shared" si="540"/>
        <v/>
      </c>
      <c r="BW79" s="16" t="str">
        <f t="shared" si="569"/>
        <v/>
      </c>
    </row>
    <row r="80" spans="1:75" s="5" customFormat="1" ht="12.75" customHeight="1">
      <c r="A80" s="42" t="s">
        <v>471</v>
      </c>
      <c r="B80" s="39" t="s">
        <v>156</v>
      </c>
      <c r="C80" s="4" t="s">
        <v>506</v>
      </c>
      <c r="D80" s="49">
        <v>4.54</v>
      </c>
      <c r="E80" s="40" t="s">
        <v>495</v>
      </c>
      <c r="F80" s="82">
        <v>4399</v>
      </c>
      <c r="G80" s="82">
        <v>3999</v>
      </c>
      <c r="H80" s="163">
        <v>3050</v>
      </c>
      <c r="I80" s="163">
        <v>110</v>
      </c>
      <c r="J80" s="95">
        <f t="shared" si="543"/>
        <v>2940</v>
      </c>
      <c r="K80" s="69">
        <v>0</v>
      </c>
      <c r="L80" s="70" t="str">
        <f t="shared" si="544"/>
        <v/>
      </c>
      <c r="M80" s="70">
        <v>0</v>
      </c>
      <c r="N80" s="71" t="str">
        <f t="shared" si="504"/>
        <v/>
      </c>
      <c r="O80" s="16" t="str">
        <f t="shared" si="545"/>
        <v/>
      </c>
      <c r="P80" s="72">
        <v>0</v>
      </c>
      <c r="Q80" s="73" t="str">
        <f t="shared" si="546"/>
        <v/>
      </c>
      <c r="R80" s="73">
        <v>0</v>
      </c>
      <c r="S80" s="74" t="str">
        <f t="shared" si="507"/>
        <v/>
      </c>
      <c r="T80" s="18" t="str">
        <f t="shared" si="547"/>
        <v/>
      </c>
      <c r="U80" s="69">
        <v>0</v>
      </c>
      <c r="V80" s="70" t="str">
        <f t="shared" si="548"/>
        <v/>
      </c>
      <c r="W80" s="70">
        <v>0</v>
      </c>
      <c r="X80" s="71" t="str">
        <f t="shared" si="510"/>
        <v/>
      </c>
      <c r="Y80" s="16" t="str">
        <f t="shared" si="549"/>
        <v/>
      </c>
      <c r="Z80" s="72">
        <v>0</v>
      </c>
      <c r="AA80" s="73" t="str">
        <f t="shared" si="550"/>
        <v/>
      </c>
      <c r="AB80" s="73">
        <v>0</v>
      </c>
      <c r="AC80" s="74" t="str">
        <f t="shared" si="513"/>
        <v/>
      </c>
      <c r="AD80" s="18" t="str">
        <f t="shared" si="551"/>
        <v/>
      </c>
      <c r="AE80" s="69">
        <v>0</v>
      </c>
      <c r="AF80" s="70" t="str">
        <f t="shared" si="552"/>
        <v/>
      </c>
      <c r="AG80" s="70">
        <v>0</v>
      </c>
      <c r="AH80" s="71" t="str">
        <f t="shared" si="516"/>
        <v/>
      </c>
      <c r="AI80" s="16" t="str">
        <f t="shared" si="553"/>
        <v/>
      </c>
      <c r="AJ80" s="72">
        <v>0</v>
      </c>
      <c r="AK80" s="73" t="str">
        <f t="shared" si="554"/>
        <v/>
      </c>
      <c r="AL80" s="73">
        <v>0</v>
      </c>
      <c r="AM80" s="74" t="str">
        <f t="shared" si="519"/>
        <v/>
      </c>
      <c r="AN80" s="18" t="str">
        <f t="shared" si="555"/>
        <v/>
      </c>
      <c r="AO80" s="69">
        <v>0</v>
      </c>
      <c r="AP80" s="70" t="str">
        <f t="shared" si="556"/>
        <v/>
      </c>
      <c r="AQ80" s="70">
        <v>0</v>
      </c>
      <c r="AR80" s="71" t="str">
        <f t="shared" si="522"/>
        <v/>
      </c>
      <c r="AS80" s="16" t="str">
        <f t="shared" si="557"/>
        <v/>
      </c>
      <c r="AT80" s="72">
        <v>0</v>
      </c>
      <c r="AU80" s="73" t="str">
        <f t="shared" si="558"/>
        <v/>
      </c>
      <c r="AV80" s="73">
        <v>0</v>
      </c>
      <c r="AW80" s="74" t="str">
        <f t="shared" si="525"/>
        <v/>
      </c>
      <c r="AX80" s="18" t="str">
        <f t="shared" si="559"/>
        <v/>
      </c>
      <c r="AY80" s="69">
        <v>0</v>
      </c>
      <c r="AZ80" s="70" t="str">
        <f t="shared" si="560"/>
        <v/>
      </c>
      <c r="BA80" s="70">
        <v>0</v>
      </c>
      <c r="BB80" s="71" t="str">
        <f t="shared" si="528"/>
        <v/>
      </c>
      <c r="BC80" s="16" t="str">
        <f t="shared" si="561"/>
        <v/>
      </c>
      <c r="BD80" s="72">
        <v>0</v>
      </c>
      <c r="BE80" s="73" t="str">
        <f t="shared" si="562"/>
        <v/>
      </c>
      <c r="BF80" s="73">
        <v>0</v>
      </c>
      <c r="BG80" s="74" t="str">
        <f t="shared" si="531"/>
        <v/>
      </c>
      <c r="BH80" s="18" t="str">
        <f t="shared" si="563"/>
        <v/>
      </c>
      <c r="BI80" s="69">
        <v>0</v>
      </c>
      <c r="BJ80" s="70" t="str">
        <f t="shared" si="564"/>
        <v/>
      </c>
      <c r="BK80" s="70">
        <v>0</v>
      </c>
      <c r="BL80" s="71" t="str">
        <f t="shared" si="534"/>
        <v/>
      </c>
      <c r="BM80" s="16" t="str">
        <f t="shared" si="565"/>
        <v/>
      </c>
      <c r="BN80" s="72">
        <v>0</v>
      </c>
      <c r="BO80" s="73" t="str">
        <f t="shared" si="566"/>
        <v/>
      </c>
      <c r="BP80" s="73">
        <v>0</v>
      </c>
      <c r="BQ80" s="74" t="str">
        <f t="shared" si="537"/>
        <v/>
      </c>
      <c r="BR80" s="18" t="str">
        <f t="shared" si="567"/>
        <v/>
      </c>
      <c r="BS80" s="69">
        <v>3443</v>
      </c>
      <c r="BT80" s="70">
        <f t="shared" si="568"/>
        <v>3098.7000000000003</v>
      </c>
      <c r="BU80" s="70">
        <v>403</v>
      </c>
      <c r="BV80" s="71">
        <f t="shared" si="540"/>
        <v>2537</v>
      </c>
      <c r="BW80" s="16">
        <f t="shared" si="569"/>
        <v>0.18126956465614619</v>
      </c>
    </row>
    <row r="81" spans="1:75" s="5" customFormat="1" ht="12.75" customHeight="1">
      <c r="A81" s="42" t="s">
        <v>24</v>
      </c>
      <c r="B81" s="39" t="s">
        <v>156</v>
      </c>
      <c r="C81" s="4" t="s">
        <v>459</v>
      </c>
      <c r="D81" s="49">
        <v>4.54</v>
      </c>
      <c r="E81" s="40" t="s">
        <v>429</v>
      </c>
      <c r="F81" s="82">
        <v>4839</v>
      </c>
      <c r="G81" s="82">
        <v>4399</v>
      </c>
      <c r="H81" s="163">
        <v>3320</v>
      </c>
      <c r="I81" s="163">
        <v>0</v>
      </c>
      <c r="J81" s="95">
        <f t="shared" si="543"/>
        <v>3320</v>
      </c>
      <c r="K81" s="69">
        <v>3666</v>
      </c>
      <c r="L81" s="70">
        <f t="shared" si="544"/>
        <v>3299.4</v>
      </c>
      <c r="M81" s="70">
        <v>548</v>
      </c>
      <c r="N81" s="71">
        <f t="shared" si="504"/>
        <v>2772</v>
      </c>
      <c r="O81" s="16">
        <f t="shared" si="545"/>
        <v>0.15984724495362795</v>
      </c>
      <c r="P81" s="72">
        <v>0</v>
      </c>
      <c r="Q81" s="73" t="str">
        <f t="shared" si="546"/>
        <v/>
      </c>
      <c r="R81" s="73">
        <v>0</v>
      </c>
      <c r="S81" s="74" t="str">
        <f t="shared" si="507"/>
        <v/>
      </c>
      <c r="T81" s="18" t="str">
        <f t="shared" si="547"/>
        <v/>
      </c>
      <c r="U81" s="69">
        <v>0</v>
      </c>
      <c r="V81" s="70" t="str">
        <f t="shared" si="548"/>
        <v/>
      </c>
      <c r="W81" s="70">
        <v>0</v>
      </c>
      <c r="X81" s="71" t="str">
        <f t="shared" si="510"/>
        <v/>
      </c>
      <c r="Y81" s="16" t="str">
        <f t="shared" si="549"/>
        <v/>
      </c>
      <c r="Z81" s="72">
        <v>3332</v>
      </c>
      <c r="AA81" s="73">
        <f t="shared" si="550"/>
        <v>2998.8</v>
      </c>
      <c r="AB81" s="73">
        <v>797</v>
      </c>
      <c r="AC81" s="74">
        <f t="shared" si="513"/>
        <v>2523</v>
      </c>
      <c r="AD81" s="18">
        <f t="shared" si="551"/>
        <v>0.1586634653861545</v>
      </c>
      <c r="AE81" s="69">
        <v>0</v>
      </c>
      <c r="AF81" s="70" t="str">
        <f t="shared" si="552"/>
        <v/>
      </c>
      <c r="AG81" s="70">
        <v>0</v>
      </c>
      <c r="AH81" s="71" t="str">
        <f t="shared" si="516"/>
        <v/>
      </c>
      <c r="AI81" s="16" t="str">
        <f t="shared" si="553"/>
        <v/>
      </c>
      <c r="AJ81" s="72">
        <v>0</v>
      </c>
      <c r="AK81" s="73" t="str">
        <f t="shared" si="554"/>
        <v/>
      </c>
      <c r="AL81" s="73">
        <v>0</v>
      </c>
      <c r="AM81" s="74" t="str">
        <f t="shared" si="519"/>
        <v/>
      </c>
      <c r="AN81" s="18" t="str">
        <f t="shared" si="555"/>
        <v/>
      </c>
      <c r="AO81" s="69">
        <v>3554</v>
      </c>
      <c r="AP81" s="70">
        <f t="shared" si="556"/>
        <v>3198.6</v>
      </c>
      <c r="AQ81" s="70">
        <v>633</v>
      </c>
      <c r="AR81" s="71">
        <f t="shared" si="522"/>
        <v>2687</v>
      </c>
      <c r="AS81" s="16">
        <f t="shared" si="557"/>
        <v>0.15994497592696802</v>
      </c>
      <c r="AT81" s="72">
        <v>0</v>
      </c>
      <c r="AU81" s="73" t="str">
        <f t="shared" si="558"/>
        <v/>
      </c>
      <c r="AV81" s="73">
        <v>0</v>
      </c>
      <c r="AW81" s="74" t="str">
        <f t="shared" si="525"/>
        <v/>
      </c>
      <c r="AX81" s="18" t="str">
        <f t="shared" si="559"/>
        <v/>
      </c>
      <c r="AY81" s="69">
        <v>3332</v>
      </c>
      <c r="AZ81" s="70">
        <f t="shared" si="560"/>
        <v>2998.8</v>
      </c>
      <c r="BA81" s="70">
        <v>797</v>
      </c>
      <c r="BB81" s="71">
        <f t="shared" si="528"/>
        <v>2523</v>
      </c>
      <c r="BC81" s="16">
        <f t="shared" si="561"/>
        <v>0.1586634653861545</v>
      </c>
      <c r="BD81" s="72">
        <v>3332</v>
      </c>
      <c r="BE81" s="73">
        <f t="shared" si="562"/>
        <v>2998.8</v>
      </c>
      <c r="BF81" s="73">
        <v>797</v>
      </c>
      <c r="BG81" s="74">
        <f t="shared" si="531"/>
        <v>2523</v>
      </c>
      <c r="BH81" s="18">
        <f t="shared" si="563"/>
        <v>0.1586634653861545</v>
      </c>
      <c r="BI81" s="69">
        <v>0</v>
      </c>
      <c r="BJ81" s="70" t="str">
        <f t="shared" si="564"/>
        <v/>
      </c>
      <c r="BK81" s="70">
        <v>0</v>
      </c>
      <c r="BL81" s="71" t="str">
        <f t="shared" si="534"/>
        <v/>
      </c>
      <c r="BM81" s="16" t="str">
        <f t="shared" si="565"/>
        <v/>
      </c>
      <c r="BN81" s="72">
        <v>0</v>
      </c>
      <c r="BO81" s="73" t="str">
        <f t="shared" si="566"/>
        <v/>
      </c>
      <c r="BP81" s="73">
        <v>0</v>
      </c>
      <c r="BQ81" s="74" t="str">
        <f t="shared" si="537"/>
        <v/>
      </c>
      <c r="BR81" s="18" t="str">
        <f t="shared" si="567"/>
        <v/>
      </c>
      <c r="BS81" s="69">
        <v>0</v>
      </c>
      <c r="BT81" s="70" t="str">
        <f t="shared" si="568"/>
        <v/>
      </c>
      <c r="BU81" s="70">
        <v>0</v>
      </c>
      <c r="BV81" s="71" t="str">
        <f t="shared" si="540"/>
        <v/>
      </c>
      <c r="BW81" s="16" t="str">
        <f t="shared" si="569"/>
        <v/>
      </c>
    </row>
    <row r="82" spans="1:75" s="5" customFormat="1" ht="12.75" customHeight="1">
      <c r="A82" s="42" t="s">
        <v>474</v>
      </c>
      <c r="B82" s="39" t="s">
        <v>156</v>
      </c>
      <c r="C82" s="4" t="s">
        <v>506</v>
      </c>
      <c r="D82" s="49" t="s">
        <v>540</v>
      </c>
      <c r="E82" s="40" t="s">
        <v>429</v>
      </c>
      <c r="F82" s="82">
        <v>4729</v>
      </c>
      <c r="G82" s="82">
        <v>4299</v>
      </c>
      <c r="H82" s="163">
        <v>3279</v>
      </c>
      <c r="I82" s="163">
        <v>0</v>
      </c>
      <c r="J82" s="95">
        <f t="shared" si="543"/>
        <v>3279</v>
      </c>
      <c r="K82" s="69">
        <v>0</v>
      </c>
      <c r="L82" s="70" t="str">
        <f t="shared" si="544"/>
        <v/>
      </c>
      <c r="M82" s="70">
        <v>0</v>
      </c>
      <c r="N82" s="71" t="str">
        <f t="shared" si="504"/>
        <v/>
      </c>
      <c r="O82" s="16" t="str">
        <f t="shared" si="545"/>
        <v/>
      </c>
      <c r="P82" s="72">
        <v>0</v>
      </c>
      <c r="Q82" s="73" t="str">
        <f t="shared" si="546"/>
        <v/>
      </c>
      <c r="R82" s="73">
        <v>0</v>
      </c>
      <c r="S82" s="74" t="str">
        <f t="shared" si="507"/>
        <v/>
      </c>
      <c r="T82" s="18" t="str">
        <f t="shared" si="547"/>
        <v/>
      </c>
      <c r="U82" s="69">
        <v>0</v>
      </c>
      <c r="V82" s="70" t="str">
        <f t="shared" si="548"/>
        <v/>
      </c>
      <c r="W82" s="70">
        <v>0</v>
      </c>
      <c r="X82" s="71" t="str">
        <f t="shared" si="510"/>
        <v/>
      </c>
      <c r="Y82" s="16" t="str">
        <f t="shared" si="549"/>
        <v/>
      </c>
      <c r="Z82" s="72">
        <v>0</v>
      </c>
      <c r="AA82" s="73" t="str">
        <f t="shared" si="550"/>
        <v/>
      </c>
      <c r="AB82" s="73">
        <v>0</v>
      </c>
      <c r="AC82" s="74" t="str">
        <f t="shared" si="513"/>
        <v/>
      </c>
      <c r="AD82" s="18" t="str">
        <f t="shared" si="551"/>
        <v/>
      </c>
      <c r="AE82" s="69">
        <v>0</v>
      </c>
      <c r="AF82" s="70" t="str">
        <f t="shared" si="552"/>
        <v/>
      </c>
      <c r="AG82" s="70">
        <v>0</v>
      </c>
      <c r="AH82" s="71" t="str">
        <f t="shared" si="516"/>
        <v/>
      </c>
      <c r="AI82" s="16" t="str">
        <f t="shared" si="553"/>
        <v/>
      </c>
      <c r="AJ82" s="72">
        <v>0</v>
      </c>
      <c r="AK82" s="73" t="str">
        <f t="shared" si="554"/>
        <v/>
      </c>
      <c r="AL82" s="73">
        <v>0</v>
      </c>
      <c r="AM82" s="74" t="str">
        <f t="shared" si="519"/>
        <v/>
      </c>
      <c r="AN82" s="18" t="str">
        <f t="shared" si="555"/>
        <v/>
      </c>
      <c r="AO82" s="69">
        <v>0</v>
      </c>
      <c r="AP82" s="70" t="str">
        <f t="shared" si="556"/>
        <v/>
      </c>
      <c r="AQ82" s="70">
        <v>0</v>
      </c>
      <c r="AR82" s="71" t="str">
        <f t="shared" si="522"/>
        <v/>
      </c>
      <c r="AS82" s="16" t="str">
        <f t="shared" si="557"/>
        <v/>
      </c>
      <c r="AT82" s="72">
        <v>0</v>
      </c>
      <c r="AU82" s="73" t="str">
        <f t="shared" si="558"/>
        <v/>
      </c>
      <c r="AV82" s="73">
        <v>0</v>
      </c>
      <c r="AW82" s="74" t="str">
        <f t="shared" si="525"/>
        <v/>
      </c>
      <c r="AX82" s="18" t="str">
        <f t="shared" si="559"/>
        <v/>
      </c>
      <c r="AY82" s="69">
        <v>0</v>
      </c>
      <c r="AZ82" s="70" t="str">
        <f t="shared" si="560"/>
        <v/>
      </c>
      <c r="BA82" s="70">
        <v>0</v>
      </c>
      <c r="BB82" s="71" t="str">
        <f t="shared" si="528"/>
        <v/>
      </c>
      <c r="BC82" s="16" t="str">
        <f t="shared" si="561"/>
        <v/>
      </c>
      <c r="BD82" s="72">
        <v>0</v>
      </c>
      <c r="BE82" s="73" t="str">
        <f t="shared" si="562"/>
        <v/>
      </c>
      <c r="BF82" s="73">
        <v>0</v>
      </c>
      <c r="BG82" s="74" t="str">
        <f t="shared" si="531"/>
        <v/>
      </c>
      <c r="BH82" s="18" t="str">
        <f t="shared" si="563"/>
        <v/>
      </c>
      <c r="BI82" s="69">
        <v>0</v>
      </c>
      <c r="BJ82" s="70" t="str">
        <f t="shared" si="564"/>
        <v/>
      </c>
      <c r="BK82" s="70">
        <v>0</v>
      </c>
      <c r="BL82" s="71" t="str">
        <f t="shared" si="534"/>
        <v/>
      </c>
      <c r="BM82" s="16" t="str">
        <f t="shared" si="565"/>
        <v/>
      </c>
      <c r="BN82" s="72">
        <v>0</v>
      </c>
      <c r="BO82" s="73" t="str">
        <f t="shared" si="566"/>
        <v/>
      </c>
      <c r="BP82" s="73">
        <v>0</v>
      </c>
      <c r="BQ82" s="74" t="str">
        <f t="shared" si="537"/>
        <v/>
      </c>
      <c r="BR82" s="18" t="str">
        <f t="shared" si="567"/>
        <v/>
      </c>
      <c r="BS82" s="69">
        <v>3888</v>
      </c>
      <c r="BT82" s="70">
        <f t="shared" si="568"/>
        <v>3499.2000000000003</v>
      </c>
      <c r="BU82" s="70">
        <v>308</v>
      </c>
      <c r="BV82" s="71">
        <f t="shared" si="540"/>
        <v>2971</v>
      </c>
      <c r="BW82" s="16">
        <f t="shared" si="569"/>
        <v>0.15094878829446737</v>
      </c>
    </row>
    <row r="83" spans="1:75" s="5" customFormat="1" ht="12.75" customHeight="1">
      <c r="A83" s="42" t="s">
        <v>22</v>
      </c>
      <c r="B83" s="39" t="s">
        <v>156</v>
      </c>
      <c r="C83" s="4" t="s">
        <v>459</v>
      </c>
      <c r="D83" s="49">
        <v>4.54</v>
      </c>
      <c r="E83" s="40" t="s">
        <v>429</v>
      </c>
      <c r="F83" s="82">
        <v>4619</v>
      </c>
      <c r="G83" s="82">
        <v>4199</v>
      </c>
      <c r="H83" s="163">
        <v>3170</v>
      </c>
      <c r="I83" s="163">
        <v>0</v>
      </c>
      <c r="J83" s="95">
        <f t="shared" si="543"/>
        <v>3170</v>
      </c>
      <c r="K83" s="69">
        <v>3666</v>
      </c>
      <c r="L83" s="70">
        <f t="shared" si="544"/>
        <v>3299.4</v>
      </c>
      <c r="M83" s="70">
        <v>397</v>
      </c>
      <c r="N83" s="71">
        <f t="shared" si="504"/>
        <v>2773</v>
      </c>
      <c r="O83" s="16">
        <f t="shared" si="545"/>
        <v>0.15954415954415957</v>
      </c>
      <c r="P83" s="72">
        <v>0</v>
      </c>
      <c r="Q83" s="73" t="str">
        <f t="shared" si="546"/>
        <v/>
      </c>
      <c r="R83" s="73">
        <v>0</v>
      </c>
      <c r="S83" s="74" t="str">
        <f t="shared" si="507"/>
        <v/>
      </c>
      <c r="T83" s="18" t="str">
        <f t="shared" si="547"/>
        <v/>
      </c>
      <c r="U83" s="69">
        <v>0</v>
      </c>
      <c r="V83" s="70" t="str">
        <f t="shared" si="548"/>
        <v/>
      </c>
      <c r="W83" s="70">
        <v>0</v>
      </c>
      <c r="X83" s="71" t="str">
        <f t="shared" si="510"/>
        <v/>
      </c>
      <c r="Y83" s="16" t="str">
        <f t="shared" si="549"/>
        <v/>
      </c>
      <c r="Z83" s="72">
        <v>3332</v>
      </c>
      <c r="AA83" s="73">
        <f t="shared" si="550"/>
        <v>2998.8</v>
      </c>
      <c r="AB83" s="73">
        <v>650</v>
      </c>
      <c r="AC83" s="74">
        <f t="shared" si="513"/>
        <v>2520</v>
      </c>
      <c r="AD83" s="18">
        <f t="shared" si="551"/>
        <v>0.15966386554621853</v>
      </c>
      <c r="AE83" s="69">
        <v>0</v>
      </c>
      <c r="AF83" s="70" t="str">
        <f t="shared" si="552"/>
        <v/>
      </c>
      <c r="AG83" s="70">
        <v>0</v>
      </c>
      <c r="AH83" s="71" t="str">
        <f t="shared" si="516"/>
        <v/>
      </c>
      <c r="AI83" s="16" t="str">
        <f t="shared" si="553"/>
        <v/>
      </c>
      <c r="AJ83" s="72">
        <v>0</v>
      </c>
      <c r="AK83" s="73" t="str">
        <f t="shared" si="554"/>
        <v/>
      </c>
      <c r="AL83" s="73">
        <v>0</v>
      </c>
      <c r="AM83" s="74" t="str">
        <f t="shared" si="519"/>
        <v/>
      </c>
      <c r="AN83" s="18" t="str">
        <f t="shared" si="555"/>
        <v/>
      </c>
      <c r="AO83" s="69">
        <v>3554</v>
      </c>
      <c r="AP83" s="70">
        <f t="shared" si="556"/>
        <v>3198.6</v>
      </c>
      <c r="AQ83" s="70">
        <v>482</v>
      </c>
      <c r="AR83" s="71">
        <f t="shared" si="522"/>
        <v>2688</v>
      </c>
      <c r="AS83" s="16">
        <f t="shared" si="557"/>
        <v>0.15963233914837738</v>
      </c>
      <c r="AT83" s="72">
        <v>0</v>
      </c>
      <c r="AU83" s="73" t="str">
        <f t="shared" si="558"/>
        <v/>
      </c>
      <c r="AV83" s="73">
        <v>0</v>
      </c>
      <c r="AW83" s="74" t="str">
        <f t="shared" si="525"/>
        <v/>
      </c>
      <c r="AX83" s="18" t="str">
        <f t="shared" si="559"/>
        <v/>
      </c>
      <c r="AY83" s="69">
        <v>3332</v>
      </c>
      <c r="AZ83" s="70">
        <f t="shared" si="560"/>
        <v>2998.8</v>
      </c>
      <c r="BA83" s="70">
        <v>650</v>
      </c>
      <c r="BB83" s="71">
        <f t="shared" si="528"/>
        <v>2520</v>
      </c>
      <c r="BC83" s="16">
        <f t="shared" si="561"/>
        <v>0.15966386554621853</v>
      </c>
      <c r="BD83" s="72">
        <v>3332</v>
      </c>
      <c r="BE83" s="73">
        <f t="shared" si="562"/>
        <v>2998.8</v>
      </c>
      <c r="BF83" s="73">
        <v>650</v>
      </c>
      <c r="BG83" s="74">
        <f t="shared" si="531"/>
        <v>2520</v>
      </c>
      <c r="BH83" s="18">
        <f t="shared" si="563"/>
        <v>0.15966386554621853</v>
      </c>
      <c r="BI83" s="69">
        <v>0</v>
      </c>
      <c r="BJ83" s="70" t="str">
        <f t="shared" si="564"/>
        <v/>
      </c>
      <c r="BK83" s="70">
        <v>0</v>
      </c>
      <c r="BL83" s="71" t="str">
        <f t="shared" si="534"/>
        <v/>
      </c>
      <c r="BM83" s="16" t="str">
        <f t="shared" si="565"/>
        <v/>
      </c>
      <c r="BN83" s="72">
        <v>0</v>
      </c>
      <c r="BO83" s="73" t="str">
        <f t="shared" si="566"/>
        <v/>
      </c>
      <c r="BP83" s="73">
        <v>0</v>
      </c>
      <c r="BQ83" s="74" t="str">
        <f t="shared" si="537"/>
        <v/>
      </c>
      <c r="BR83" s="18" t="str">
        <f t="shared" si="567"/>
        <v/>
      </c>
      <c r="BS83" s="69">
        <v>0</v>
      </c>
      <c r="BT83" s="70" t="str">
        <f t="shared" si="568"/>
        <v/>
      </c>
      <c r="BU83" s="70">
        <v>0</v>
      </c>
      <c r="BV83" s="71" t="str">
        <f t="shared" si="540"/>
        <v/>
      </c>
      <c r="BW83" s="16" t="str">
        <f t="shared" si="569"/>
        <v/>
      </c>
    </row>
    <row r="84" spans="1:75" s="5" customFormat="1" ht="12.75" customHeight="1">
      <c r="A84" s="42" t="s">
        <v>473</v>
      </c>
      <c r="B84" s="39" t="s">
        <v>156</v>
      </c>
      <c r="C84" s="4" t="s">
        <v>506</v>
      </c>
      <c r="D84" s="49" t="s">
        <v>540</v>
      </c>
      <c r="E84" s="40" t="s">
        <v>429</v>
      </c>
      <c r="F84" s="82">
        <v>4619</v>
      </c>
      <c r="G84" s="82">
        <v>4199</v>
      </c>
      <c r="H84" s="163">
        <v>3202</v>
      </c>
      <c r="I84" s="163">
        <v>0</v>
      </c>
      <c r="J84" s="95">
        <f t="shared" si="543"/>
        <v>3202</v>
      </c>
      <c r="K84" s="69">
        <v>0</v>
      </c>
      <c r="L84" s="70" t="str">
        <f t="shared" si="544"/>
        <v/>
      </c>
      <c r="M84" s="70">
        <v>0</v>
      </c>
      <c r="N84" s="71" t="str">
        <f t="shared" si="504"/>
        <v/>
      </c>
      <c r="O84" s="16" t="str">
        <f t="shared" si="545"/>
        <v/>
      </c>
      <c r="P84" s="72">
        <v>0</v>
      </c>
      <c r="Q84" s="73" t="str">
        <f t="shared" si="546"/>
        <v/>
      </c>
      <c r="R84" s="73">
        <v>0</v>
      </c>
      <c r="S84" s="74" t="str">
        <f t="shared" si="507"/>
        <v/>
      </c>
      <c r="T84" s="18" t="str">
        <f t="shared" si="547"/>
        <v/>
      </c>
      <c r="U84" s="69">
        <v>0</v>
      </c>
      <c r="V84" s="70" t="str">
        <f t="shared" si="548"/>
        <v/>
      </c>
      <c r="W84" s="70">
        <v>0</v>
      </c>
      <c r="X84" s="71" t="str">
        <f t="shared" si="510"/>
        <v/>
      </c>
      <c r="Y84" s="16" t="str">
        <f t="shared" si="549"/>
        <v/>
      </c>
      <c r="Z84" s="72">
        <v>0</v>
      </c>
      <c r="AA84" s="73" t="str">
        <f t="shared" si="550"/>
        <v/>
      </c>
      <c r="AB84" s="73">
        <v>0</v>
      </c>
      <c r="AC84" s="74" t="str">
        <f t="shared" si="513"/>
        <v/>
      </c>
      <c r="AD84" s="18" t="str">
        <f t="shared" si="551"/>
        <v/>
      </c>
      <c r="AE84" s="69">
        <v>0</v>
      </c>
      <c r="AF84" s="70" t="str">
        <f t="shared" si="552"/>
        <v/>
      </c>
      <c r="AG84" s="70">
        <v>0</v>
      </c>
      <c r="AH84" s="71" t="str">
        <f t="shared" si="516"/>
        <v/>
      </c>
      <c r="AI84" s="16" t="str">
        <f t="shared" si="553"/>
        <v/>
      </c>
      <c r="AJ84" s="72">
        <v>0</v>
      </c>
      <c r="AK84" s="73" t="str">
        <f t="shared" si="554"/>
        <v/>
      </c>
      <c r="AL84" s="73">
        <v>0</v>
      </c>
      <c r="AM84" s="74" t="str">
        <f t="shared" si="519"/>
        <v/>
      </c>
      <c r="AN84" s="18" t="str">
        <f t="shared" si="555"/>
        <v/>
      </c>
      <c r="AO84" s="69">
        <v>0</v>
      </c>
      <c r="AP84" s="70" t="str">
        <f t="shared" si="556"/>
        <v/>
      </c>
      <c r="AQ84" s="70">
        <v>0</v>
      </c>
      <c r="AR84" s="71" t="str">
        <f t="shared" si="522"/>
        <v/>
      </c>
      <c r="AS84" s="16" t="str">
        <f t="shared" si="557"/>
        <v/>
      </c>
      <c r="AT84" s="72">
        <v>0</v>
      </c>
      <c r="AU84" s="73" t="str">
        <f t="shared" si="558"/>
        <v/>
      </c>
      <c r="AV84" s="73">
        <v>0</v>
      </c>
      <c r="AW84" s="74" t="str">
        <f t="shared" si="525"/>
        <v/>
      </c>
      <c r="AX84" s="18" t="str">
        <f t="shared" si="559"/>
        <v/>
      </c>
      <c r="AY84" s="69">
        <v>0</v>
      </c>
      <c r="AZ84" s="70" t="str">
        <f t="shared" si="560"/>
        <v/>
      </c>
      <c r="BA84" s="70">
        <v>0</v>
      </c>
      <c r="BB84" s="71" t="str">
        <f t="shared" si="528"/>
        <v/>
      </c>
      <c r="BC84" s="16" t="str">
        <f t="shared" si="561"/>
        <v/>
      </c>
      <c r="BD84" s="72">
        <v>0</v>
      </c>
      <c r="BE84" s="73" t="str">
        <f t="shared" si="562"/>
        <v/>
      </c>
      <c r="BF84" s="73">
        <v>0</v>
      </c>
      <c r="BG84" s="74" t="str">
        <f t="shared" si="531"/>
        <v/>
      </c>
      <c r="BH84" s="18" t="str">
        <f t="shared" si="563"/>
        <v/>
      </c>
      <c r="BI84" s="69">
        <v>0</v>
      </c>
      <c r="BJ84" s="70" t="str">
        <f t="shared" si="564"/>
        <v/>
      </c>
      <c r="BK84" s="70">
        <v>0</v>
      </c>
      <c r="BL84" s="71" t="str">
        <f t="shared" si="534"/>
        <v/>
      </c>
      <c r="BM84" s="16" t="str">
        <f t="shared" si="565"/>
        <v/>
      </c>
      <c r="BN84" s="72">
        <v>0</v>
      </c>
      <c r="BO84" s="73" t="str">
        <f t="shared" si="566"/>
        <v/>
      </c>
      <c r="BP84" s="73">
        <v>0</v>
      </c>
      <c r="BQ84" s="74" t="str">
        <f t="shared" si="537"/>
        <v/>
      </c>
      <c r="BR84" s="18" t="str">
        <f t="shared" si="567"/>
        <v/>
      </c>
      <c r="BS84" s="69">
        <v>3777</v>
      </c>
      <c r="BT84" s="70">
        <f t="shared" si="568"/>
        <v>3399.3</v>
      </c>
      <c r="BU84" s="70">
        <v>316</v>
      </c>
      <c r="BV84" s="71">
        <f t="shared" si="540"/>
        <v>2886</v>
      </c>
      <c r="BW84" s="16">
        <f t="shared" si="569"/>
        <v>0.15100167681581506</v>
      </c>
    </row>
    <row r="85" spans="1:75" s="5" customFormat="1" ht="12.75" customHeight="1" thickBot="1">
      <c r="A85" s="43" t="s">
        <v>236</v>
      </c>
      <c r="B85" s="38" t="s">
        <v>156</v>
      </c>
      <c r="C85" s="9" t="s">
        <v>5</v>
      </c>
      <c r="D85" s="50">
        <v>4.54</v>
      </c>
      <c r="E85" s="2" t="s">
        <v>429</v>
      </c>
      <c r="F85" s="83">
        <v>7699</v>
      </c>
      <c r="G85" s="83">
        <v>0</v>
      </c>
      <c r="H85" s="75">
        <v>5333</v>
      </c>
      <c r="I85" s="75">
        <v>0</v>
      </c>
      <c r="J85" s="97">
        <f t="shared" si="542"/>
        <v>5333</v>
      </c>
      <c r="K85" s="76">
        <v>0</v>
      </c>
      <c r="L85" s="77" t="str">
        <f t="shared" si="341"/>
        <v/>
      </c>
      <c r="M85" s="77">
        <v>0</v>
      </c>
      <c r="N85" s="78" t="str">
        <f t="shared" si="504"/>
        <v/>
      </c>
      <c r="O85" s="17" t="str">
        <f t="shared" si="342"/>
        <v/>
      </c>
      <c r="P85" s="79">
        <v>0</v>
      </c>
      <c r="Q85" s="80" t="str">
        <f t="shared" si="343"/>
        <v/>
      </c>
      <c r="R85" s="80">
        <v>0</v>
      </c>
      <c r="S85" s="81" t="str">
        <f t="shared" si="507"/>
        <v/>
      </c>
      <c r="T85" s="19" t="str">
        <f t="shared" si="344"/>
        <v/>
      </c>
      <c r="U85" s="76">
        <v>0</v>
      </c>
      <c r="V85" s="77" t="str">
        <f t="shared" si="345"/>
        <v/>
      </c>
      <c r="W85" s="77">
        <v>0</v>
      </c>
      <c r="X85" s="78" t="str">
        <f t="shared" si="510"/>
        <v/>
      </c>
      <c r="Y85" s="17" t="str">
        <f t="shared" si="346"/>
        <v/>
      </c>
      <c r="Z85" s="79">
        <v>0</v>
      </c>
      <c r="AA85" s="80" t="str">
        <f t="shared" si="347"/>
        <v/>
      </c>
      <c r="AB85" s="80">
        <v>0</v>
      </c>
      <c r="AC85" s="81" t="str">
        <f t="shared" si="513"/>
        <v/>
      </c>
      <c r="AD85" s="19" t="str">
        <f t="shared" si="348"/>
        <v/>
      </c>
      <c r="AE85" s="76">
        <v>0</v>
      </c>
      <c r="AF85" s="77" t="str">
        <f t="shared" si="349"/>
        <v/>
      </c>
      <c r="AG85" s="77">
        <v>0</v>
      </c>
      <c r="AH85" s="78" t="str">
        <f t="shared" si="516"/>
        <v/>
      </c>
      <c r="AI85" s="17" t="str">
        <f t="shared" si="350"/>
        <v/>
      </c>
      <c r="AJ85" s="79">
        <v>0</v>
      </c>
      <c r="AK85" s="80" t="str">
        <f t="shared" si="351"/>
        <v/>
      </c>
      <c r="AL85" s="80">
        <v>0</v>
      </c>
      <c r="AM85" s="81" t="str">
        <f t="shared" si="519"/>
        <v/>
      </c>
      <c r="AN85" s="19" t="str">
        <f t="shared" si="352"/>
        <v/>
      </c>
      <c r="AO85" s="76">
        <v>0</v>
      </c>
      <c r="AP85" s="77" t="str">
        <f t="shared" si="353"/>
        <v/>
      </c>
      <c r="AQ85" s="77">
        <v>0</v>
      </c>
      <c r="AR85" s="78" t="str">
        <f t="shared" si="522"/>
        <v/>
      </c>
      <c r="AS85" s="17" t="str">
        <f t="shared" si="354"/>
        <v/>
      </c>
      <c r="AT85" s="79">
        <v>0</v>
      </c>
      <c r="AU85" s="80" t="str">
        <f t="shared" si="355"/>
        <v/>
      </c>
      <c r="AV85" s="80">
        <v>0</v>
      </c>
      <c r="AW85" s="81" t="str">
        <f t="shared" si="525"/>
        <v/>
      </c>
      <c r="AX85" s="19" t="str">
        <f t="shared" si="356"/>
        <v/>
      </c>
      <c r="AY85" s="76">
        <v>0</v>
      </c>
      <c r="AZ85" s="77" t="str">
        <f t="shared" si="357"/>
        <v/>
      </c>
      <c r="BA85" s="77">
        <v>0</v>
      </c>
      <c r="BB85" s="78" t="str">
        <f t="shared" si="528"/>
        <v/>
      </c>
      <c r="BC85" s="17" t="str">
        <f t="shared" si="358"/>
        <v/>
      </c>
      <c r="BD85" s="79">
        <v>0</v>
      </c>
      <c r="BE85" s="80" t="str">
        <f t="shared" si="359"/>
        <v/>
      </c>
      <c r="BF85" s="80">
        <v>0</v>
      </c>
      <c r="BG85" s="81" t="str">
        <f t="shared" si="531"/>
        <v/>
      </c>
      <c r="BH85" s="19" t="str">
        <f t="shared" si="360"/>
        <v/>
      </c>
      <c r="BI85" s="76">
        <v>0</v>
      </c>
      <c r="BJ85" s="77" t="str">
        <f t="shared" si="361"/>
        <v/>
      </c>
      <c r="BK85" s="77">
        <v>0</v>
      </c>
      <c r="BL85" s="78" t="str">
        <f t="shared" si="534"/>
        <v/>
      </c>
      <c r="BM85" s="17" t="str">
        <f t="shared" si="362"/>
        <v/>
      </c>
      <c r="BN85" s="79">
        <v>0</v>
      </c>
      <c r="BO85" s="80" t="str">
        <f t="shared" si="363"/>
        <v/>
      </c>
      <c r="BP85" s="80">
        <v>0</v>
      </c>
      <c r="BQ85" s="81" t="str">
        <f t="shared" si="537"/>
        <v/>
      </c>
      <c r="BR85" s="19" t="str">
        <f t="shared" si="364"/>
        <v/>
      </c>
      <c r="BS85" s="76">
        <v>0</v>
      </c>
      <c r="BT85" s="77" t="str">
        <f t="shared" si="365"/>
        <v/>
      </c>
      <c r="BU85" s="77">
        <v>0</v>
      </c>
      <c r="BV85" s="78" t="str">
        <f t="shared" si="540"/>
        <v/>
      </c>
      <c r="BW85" s="17" t="str">
        <f t="shared" si="366"/>
        <v/>
      </c>
    </row>
    <row r="86" spans="1:75" s="5" customFormat="1" ht="12.75" customHeight="1">
      <c r="A86" s="44" t="s">
        <v>166</v>
      </c>
      <c r="B86" s="36" t="s">
        <v>156</v>
      </c>
      <c r="C86" s="6"/>
      <c r="D86" s="51">
        <v>2.77</v>
      </c>
      <c r="E86" s="7" t="s">
        <v>430</v>
      </c>
      <c r="F86" s="84">
        <v>2639</v>
      </c>
      <c r="G86" s="84">
        <v>2399</v>
      </c>
      <c r="H86" s="164">
        <v>1838</v>
      </c>
      <c r="I86" s="164">
        <v>3</v>
      </c>
      <c r="J86" s="93">
        <f t="shared" si="542"/>
        <v>1835</v>
      </c>
      <c r="K86" s="106">
        <v>0</v>
      </c>
      <c r="L86" s="107" t="str">
        <f t="shared" si="341"/>
        <v/>
      </c>
      <c r="M86" s="107">
        <v>0</v>
      </c>
      <c r="N86" s="110" t="str">
        <f t="shared" si="504"/>
        <v/>
      </c>
      <c r="O86" s="15" t="str">
        <f t="shared" si="342"/>
        <v/>
      </c>
      <c r="P86" s="108">
        <v>0</v>
      </c>
      <c r="Q86" s="109" t="str">
        <f t="shared" si="343"/>
        <v/>
      </c>
      <c r="R86" s="109">
        <v>0</v>
      </c>
      <c r="S86" s="111" t="str">
        <f t="shared" si="507"/>
        <v/>
      </c>
      <c r="T86" s="20" t="str">
        <f t="shared" si="344"/>
        <v/>
      </c>
      <c r="U86" s="106" t="s">
        <v>148</v>
      </c>
      <c r="V86" s="107" t="str">
        <f t="shared" si="345"/>
        <v/>
      </c>
      <c r="W86" s="107">
        <v>0</v>
      </c>
      <c r="X86" s="110" t="str">
        <f t="shared" si="510"/>
        <v/>
      </c>
      <c r="Y86" s="15" t="str">
        <f t="shared" si="346"/>
        <v/>
      </c>
      <c r="Z86" s="108">
        <v>0</v>
      </c>
      <c r="AA86" s="109" t="str">
        <f t="shared" si="347"/>
        <v/>
      </c>
      <c r="AB86" s="109">
        <v>0</v>
      </c>
      <c r="AC86" s="111" t="str">
        <f t="shared" si="513"/>
        <v/>
      </c>
      <c r="AD86" s="20" t="str">
        <f t="shared" si="348"/>
        <v/>
      </c>
      <c r="AE86" s="106">
        <v>0</v>
      </c>
      <c r="AF86" s="107" t="str">
        <f t="shared" si="349"/>
        <v/>
      </c>
      <c r="AG86" s="107">
        <v>0</v>
      </c>
      <c r="AH86" s="110" t="str">
        <f t="shared" si="516"/>
        <v/>
      </c>
      <c r="AI86" s="15" t="str">
        <f t="shared" si="350"/>
        <v/>
      </c>
      <c r="AJ86" s="108">
        <v>0</v>
      </c>
      <c r="AK86" s="109" t="str">
        <f t="shared" si="351"/>
        <v/>
      </c>
      <c r="AL86" s="109">
        <v>0</v>
      </c>
      <c r="AM86" s="111" t="str">
        <f t="shared" si="519"/>
        <v/>
      </c>
      <c r="AN86" s="20" t="str">
        <f t="shared" si="352"/>
        <v/>
      </c>
      <c r="AO86" s="106">
        <v>0</v>
      </c>
      <c r="AP86" s="107" t="str">
        <f t="shared" si="353"/>
        <v/>
      </c>
      <c r="AQ86" s="107">
        <v>0</v>
      </c>
      <c r="AR86" s="110" t="str">
        <f t="shared" si="522"/>
        <v/>
      </c>
      <c r="AS86" s="15" t="str">
        <f t="shared" si="354"/>
        <v/>
      </c>
      <c r="AT86" s="108">
        <v>0</v>
      </c>
      <c r="AU86" s="109" t="str">
        <f t="shared" si="355"/>
        <v/>
      </c>
      <c r="AV86" s="109">
        <v>0</v>
      </c>
      <c r="AW86" s="111" t="str">
        <f t="shared" si="525"/>
        <v/>
      </c>
      <c r="AX86" s="20" t="str">
        <f t="shared" si="356"/>
        <v/>
      </c>
      <c r="AY86" s="106">
        <v>0</v>
      </c>
      <c r="AZ86" s="107" t="str">
        <f t="shared" si="357"/>
        <v/>
      </c>
      <c r="BA86" s="107">
        <v>0</v>
      </c>
      <c r="BB86" s="110" t="str">
        <f t="shared" si="528"/>
        <v/>
      </c>
      <c r="BC86" s="15" t="str">
        <f t="shared" si="358"/>
        <v/>
      </c>
      <c r="BD86" s="108">
        <v>0</v>
      </c>
      <c r="BE86" s="109" t="str">
        <f t="shared" si="359"/>
        <v/>
      </c>
      <c r="BF86" s="109">
        <v>0</v>
      </c>
      <c r="BG86" s="111" t="str">
        <f t="shared" si="531"/>
        <v/>
      </c>
      <c r="BH86" s="20" t="str">
        <f t="shared" si="360"/>
        <v/>
      </c>
      <c r="BI86" s="106">
        <v>0</v>
      </c>
      <c r="BJ86" s="107" t="str">
        <f t="shared" si="361"/>
        <v/>
      </c>
      <c r="BK86" s="107">
        <v>0</v>
      </c>
      <c r="BL86" s="110" t="str">
        <f t="shared" si="534"/>
        <v/>
      </c>
      <c r="BM86" s="15" t="str">
        <f t="shared" si="362"/>
        <v/>
      </c>
      <c r="BN86" s="108">
        <v>0</v>
      </c>
      <c r="BO86" s="109" t="str">
        <f t="shared" si="363"/>
        <v/>
      </c>
      <c r="BP86" s="109">
        <v>0</v>
      </c>
      <c r="BQ86" s="111" t="str">
        <f t="shared" si="537"/>
        <v/>
      </c>
      <c r="BR86" s="20" t="str">
        <f t="shared" si="364"/>
        <v/>
      </c>
      <c r="BS86" s="106">
        <v>0</v>
      </c>
      <c r="BT86" s="107" t="str">
        <f t="shared" si="365"/>
        <v/>
      </c>
      <c r="BU86" s="107">
        <v>0</v>
      </c>
      <c r="BV86" s="110" t="str">
        <f t="shared" si="540"/>
        <v/>
      </c>
      <c r="BW86" s="15" t="str">
        <f t="shared" si="366"/>
        <v/>
      </c>
    </row>
    <row r="87" spans="1:75" s="5" customFormat="1" ht="12.75" customHeight="1">
      <c r="A87" s="42" t="s">
        <v>34</v>
      </c>
      <c r="B87" s="39" t="s">
        <v>156</v>
      </c>
      <c r="C87" s="4"/>
      <c r="D87" s="49">
        <v>2.77</v>
      </c>
      <c r="E87" s="40" t="s">
        <v>430</v>
      </c>
      <c r="F87" s="82">
        <v>2529</v>
      </c>
      <c r="G87" s="82">
        <v>2299</v>
      </c>
      <c r="H87" s="163">
        <v>1762</v>
      </c>
      <c r="I87" s="163">
        <v>3</v>
      </c>
      <c r="J87" s="95">
        <f t="shared" si="542"/>
        <v>1759</v>
      </c>
      <c r="K87" s="69">
        <v>0</v>
      </c>
      <c r="L87" s="70" t="str">
        <f t="shared" si="341"/>
        <v/>
      </c>
      <c r="M87" s="70">
        <v>0</v>
      </c>
      <c r="N87" s="71" t="str">
        <f t="shared" si="504"/>
        <v/>
      </c>
      <c r="O87" s="16" t="str">
        <f t="shared" si="342"/>
        <v/>
      </c>
      <c r="P87" s="72">
        <v>0</v>
      </c>
      <c r="Q87" s="73" t="str">
        <f t="shared" si="343"/>
        <v/>
      </c>
      <c r="R87" s="73">
        <v>0</v>
      </c>
      <c r="S87" s="74" t="str">
        <f t="shared" si="507"/>
        <v/>
      </c>
      <c r="T87" s="18" t="str">
        <f t="shared" si="344"/>
        <v/>
      </c>
      <c r="U87" s="69" t="s">
        <v>148</v>
      </c>
      <c r="V87" s="70" t="str">
        <f t="shared" si="345"/>
        <v/>
      </c>
      <c r="W87" s="70">
        <v>0</v>
      </c>
      <c r="X87" s="71" t="str">
        <f t="shared" si="510"/>
        <v/>
      </c>
      <c r="Y87" s="16" t="str">
        <f t="shared" si="346"/>
        <v/>
      </c>
      <c r="Z87" s="72">
        <v>2110</v>
      </c>
      <c r="AA87" s="73">
        <f t="shared" si="347"/>
        <v>1899</v>
      </c>
      <c r="AB87" s="73">
        <v>142</v>
      </c>
      <c r="AC87" s="74">
        <f t="shared" si="513"/>
        <v>1617</v>
      </c>
      <c r="AD87" s="18">
        <f t="shared" si="348"/>
        <v>0.14849921011058451</v>
      </c>
      <c r="AE87" s="69">
        <v>0</v>
      </c>
      <c r="AF87" s="70" t="str">
        <f t="shared" si="349"/>
        <v/>
      </c>
      <c r="AG87" s="70">
        <v>0</v>
      </c>
      <c r="AH87" s="71" t="str">
        <f t="shared" si="516"/>
        <v/>
      </c>
      <c r="AI87" s="16" t="str">
        <f t="shared" si="350"/>
        <v/>
      </c>
      <c r="AJ87" s="72">
        <v>0</v>
      </c>
      <c r="AK87" s="73" t="str">
        <f t="shared" si="351"/>
        <v/>
      </c>
      <c r="AL87" s="73">
        <v>0</v>
      </c>
      <c r="AM87" s="74" t="str">
        <f t="shared" si="519"/>
        <v/>
      </c>
      <c r="AN87" s="18" t="str">
        <f t="shared" si="352"/>
        <v/>
      </c>
      <c r="AO87" s="69">
        <v>0</v>
      </c>
      <c r="AP87" s="70" t="str">
        <f t="shared" si="353"/>
        <v/>
      </c>
      <c r="AQ87" s="70">
        <v>0</v>
      </c>
      <c r="AR87" s="71" t="str">
        <f t="shared" si="522"/>
        <v/>
      </c>
      <c r="AS87" s="16" t="str">
        <f t="shared" si="354"/>
        <v/>
      </c>
      <c r="AT87" s="72">
        <v>0</v>
      </c>
      <c r="AU87" s="73" t="str">
        <f t="shared" si="355"/>
        <v/>
      </c>
      <c r="AV87" s="73">
        <v>0</v>
      </c>
      <c r="AW87" s="74" t="str">
        <f t="shared" si="525"/>
        <v/>
      </c>
      <c r="AX87" s="18" t="str">
        <f t="shared" si="356"/>
        <v/>
      </c>
      <c r="AY87" s="69">
        <v>0</v>
      </c>
      <c r="AZ87" s="70" t="str">
        <f t="shared" si="357"/>
        <v/>
      </c>
      <c r="BA87" s="70">
        <v>0</v>
      </c>
      <c r="BB87" s="71" t="str">
        <f t="shared" si="528"/>
        <v/>
      </c>
      <c r="BC87" s="16" t="str">
        <f t="shared" si="358"/>
        <v/>
      </c>
      <c r="BD87" s="72">
        <v>2110</v>
      </c>
      <c r="BE87" s="73">
        <f t="shared" si="359"/>
        <v>1899</v>
      </c>
      <c r="BF87" s="73">
        <v>142</v>
      </c>
      <c r="BG87" s="74">
        <f t="shared" si="531"/>
        <v>1617</v>
      </c>
      <c r="BH87" s="18">
        <f t="shared" si="360"/>
        <v>0.14849921011058451</v>
      </c>
      <c r="BI87" s="69">
        <v>0</v>
      </c>
      <c r="BJ87" s="70" t="str">
        <f t="shared" si="361"/>
        <v/>
      </c>
      <c r="BK87" s="70">
        <v>0</v>
      </c>
      <c r="BL87" s="71" t="str">
        <f t="shared" si="534"/>
        <v/>
      </c>
      <c r="BM87" s="16" t="str">
        <f t="shared" si="362"/>
        <v/>
      </c>
      <c r="BN87" s="72">
        <v>0</v>
      </c>
      <c r="BO87" s="73" t="str">
        <f t="shared" si="363"/>
        <v/>
      </c>
      <c r="BP87" s="73">
        <v>0</v>
      </c>
      <c r="BQ87" s="74" t="str">
        <f t="shared" si="537"/>
        <v/>
      </c>
      <c r="BR87" s="18" t="str">
        <f t="shared" si="364"/>
        <v/>
      </c>
      <c r="BS87" s="69">
        <v>1999</v>
      </c>
      <c r="BT87" s="70">
        <f t="shared" si="365"/>
        <v>1799.1000000000001</v>
      </c>
      <c r="BU87" s="70">
        <v>227</v>
      </c>
      <c r="BV87" s="71">
        <f t="shared" si="540"/>
        <v>1532</v>
      </c>
      <c r="BW87" s="16">
        <f t="shared" si="366"/>
        <v>0.1484631204491135</v>
      </c>
    </row>
    <row r="88" spans="1:75" s="5" customFormat="1" ht="12.75" customHeight="1">
      <c r="A88" s="42" t="s">
        <v>30</v>
      </c>
      <c r="B88" s="39" t="s">
        <v>156</v>
      </c>
      <c r="C88" s="4"/>
      <c r="D88" s="49">
        <v>3.57</v>
      </c>
      <c r="E88" s="40" t="s">
        <v>431</v>
      </c>
      <c r="F88" s="82">
        <v>1869</v>
      </c>
      <c r="G88" s="82">
        <v>1699</v>
      </c>
      <c r="H88" s="163">
        <v>1340</v>
      </c>
      <c r="I88" s="163">
        <v>41</v>
      </c>
      <c r="J88" s="95">
        <f t="shared" si="542"/>
        <v>1299</v>
      </c>
      <c r="K88" s="69">
        <v>1554</v>
      </c>
      <c r="L88" s="70">
        <f t="shared" si="341"/>
        <v>1398.6000000000001</v>
      </c>
      <c r="M88" s="70">
        <v>109</v>
      </c>
      <c r="N88" s="71">
        <f t="shared" si="504"/>
        <v>1190</v>
      </c>
      <c r="O88" s="16">
        <f t="shared" si="342"/>
        <v>0.14914914914914923</v>
      </c>
      <c r="P88" s="72">
        <v>0</v>
      </c>
      <c r="Q88" s="73" t="str">
        <f t="shared" si="343"/>
        <v/>
      </c>
      <c r="R88" s="73">
        <v>0</v>
      </c>
      <c r="S88" s="74" t="str">
        <f t="shared" si="507"/>
        <v/>
      </c>
      <c r="T88" s="18" t="str">
        <f t="shared" si="344"/>
        <v/>
      </c>
      <c r="U88" s="69">
        <v>0</v>
      </c>
      <c r="V88" s="70" t="str">
        <f t="shared" si="345"/>
        <v/>
      </c>
      <c r="W88" s="70">
        <v>0</v>
      </c>
      <c r="X88" s="71" t="str">
        <f t="shared" si="510"/>
        <v/>
      </c>
      <c r="Y88" s="16" t="str">
        <f t="shared" si="346"/>
        <v/>
      </c>
      <c r="Z88" s="72">
        <v>1554</v>
      </c>
      <c r="AA88" s="73">
        <f t="shared" si="347"/>
        <v>1398.6000000000001</v>
      </c>
      <c r="AB88" s="73">
        <v>109</v>
      </c>
      <c r="AC88" s="74">
        <f t="shared" si="513"/>
        <v>1190</v>
      </c>
      <c r="AD88" s="18">
        <f t="shared" si="348"/>
        <v>0.14914914914914923</v>
      </c>
      <c r="AE88" s="69">
        <v>0</v>
      </c>
      <c r="AF88" s="70" t="str">
        <f t="shared" si="349"/>
        <v/>
      </c>
      <c r="AG88" s="70">
        <v>0</v>
      </c>
      <c r="AH88" s="71" t="str">
        <f t="shared" si="516"/>
        <v/>
      </c>
      <c r="AI88" s="16" t="str">
        <f t="shared" si="350"/>
        <v/>
      </c>
      <c r="AJ88" s="72">
        <v>0</v>
      </c>
      <c r="AK88" s="73" t="str">
        <f t="shared" si="351"/>
        <v/>
      </c>
      <c r="AL88" s="73">
        <v>0</v>
      </c>
      <c r="AM88" s="74" t="str">
        <f t="shared" si="519"/>
        <v/>
      </c>
      <c r="AN88" s="18" t="str">
        <f t="shared" si="352"/>
        <v/>
      </c>
      <c r="AO88" s="69">
        <v>1554</v>
      </c>
      <c r="AP88" s="70">
        <f t="shared" si="353"/>
        <v>1398.6000000000001</v>
      </c>
      <c r="AQ88" s="70">
        <v>109</v>
      </c>
      <c r="AR88" s="71">
        <f t="shared" si="522"/>
        <v>1190</v>
      </c>
      <c r="AS88" s="16">
        <f t="shared" si="354"/>
        <v>0.14914914914914923</v>
      </c>
      <c r="AT88" s="72">
        <v>0</v>
      </c>
      <c r="AU88" s="73" t="str">
        <f t="shared" si="355"/>
        <v/>
      </c>
      <c r="AV88" s="73">
        <v>0</v>
      </c>
      <c r="AW88" s="74" t="str">
        <f t="shared" si="525"/>
        <v/>
      </c>
      <c r="AX88" s="18" t="str">
        <f t="shared" si="356"/>
        <v/>
      </c>
      <c r="AY88" s="69">
        <v>0</v>
      </c>
      <c r="AZ88" s="70" t="str">
        <f t="shared" si="357"/>
        <v/>
      </c>
      <c r="BA88" s="70">
        <v>0</v>
      </c>
      <c r="BB88" s="71" t="str">
        <f t="shared" si="528"/>
        <v/>
      </c>
      <c r="BC88" s="16" t="str">
        <f t="shared" si="358"/>
        <v/>
      </c>
      <c r="BD88" s="72">
        <v>1554</v>
      </c>
      <c r="BE88" s="73">
        <f t="shared" si="359"/>
        <v>1398.6000000000001</v>
      </c>
      <c r="BF88" s="73">
        <v>109</v>
      </c>
      <c r="BG88" s="74">
        <f t="shared" si="531"/>
        <v>1190</v>
      </c>
      <c r="BH88" s="18">
        <f t="shared" si="360"/>
        <v>0.14914914914914923</v>
      </c>
      <c r="BI88" s="69">
        <v>0</v>
      </c>
      <c r="BJ88" s="70" t="str">
        <f t="shared" si="361"/>
        <v/>
      </c>
      <c r="BK88" s="70">
        <v>0</v>
      </c>
      <c r="BL88" s="71" t="str">
        <f t="shared" si="534"/>
        <v/>
      </c>
      <c r="BM88" s="16" t="str">
        <f t="shared" si="362"/>
        <v/>
      </c>
      <c r="BN88" s="72">
        <v>0</v>
      </c>
      <c r="BO88" s="73" t="str">
        <f t="shared" si="363"/>
        <v/>
      </c>
      <c r="BP88" s="73">
        <v>0</v>
      </c>
      <c r="BQ88" s="74" t="str">
        <f t="shared" si="537"/>
        <v/>
      </c>
      <c r="BR88" s="18" t="str">
        <f t="shared" si="364"/>
        <v/>
      </c>
      <c r="BS88" s="69">
        <v>1554</v>
      </c>
      <c r="BT88" s="70">
        <f t="shared" si="365"/>
        <v>1398.6000000000001</v>
      </c>
      <c r="BU88" s="70">
        <v>109</v>
      </c>
      <c r="BV88" s="71">
        <f t="shared" si="540"/>
        <v>1190</v>
      </c>
      <c r="BW88" s="16">
        <f t="shared" si="366"/>
        <v>0.14914914914914923</v>
      </c>
    </row>
    <row r="89" spans="1:75" s="5" customFormat="1" ht="12.75" customHeight="1">
      <c r="A89" s="42" t="s">
        <v>32</v>
      </c>
      <c r="B89" s="39" t="s">
        <v>156</v>
      </c>
      <c r="C89" s="4"/>
      <c r="D89" s="49">
        <v>2.77</v>
      </c>
      <c r="E89" s="40" t="s">
        <v>432</v>
      </c>
      <c r="F89" s="82">
        <v>2309</v>
      </c>
      <c r="G89" s="82">
        <v>2099</v>
      </c>
      <c r="H89" s="163">
        <v>1606</v>
      </c>
      <c r="I89" s="163">
        <v>0</v>
      </c>
      <c r="J89" s="95">
        <f t="shared" si="542"/>
        <v>1606</v>
      </c>
      <c r="K89" s="69">
        <v>0</v>
      </c>
      <c r="L89" s="70" t="str">
        <f t="shared" si="341"/>
        <v/>
      </c>
      <c r="M89" s="70">
        <v>0</v>
      </c>
      <c r="N89" s="71" t="str">
        <f t="shared" si="504"/>
        <v/>
      </c>
      <c r="O89" s="16" t="str">
        <f t="shared" si="342"/>
        <v/>
      </c>
      <c r="P89" s="72">
        <v>0</v>
      </c>
      <c r="Q89" s="73" t="str">
        <f t="shared" si="343"/>
        <v/>
      </c>
      <c r="R89" s="73">
        <v>0</v>
      </c>
      <c r="S89" s="74" t="str">
        <f t="shared" si="507"/>
        <v/>
      </c>
      <c r="T89" s="18" t="str">
        <f t="shared" si="344"/>
        <v/>
      </c>
      <c r="U89" s="69" t="s">
        <v>148</v>
      </c>
      <c r="V89" s="70" t="str">
        <f t="shared" si="345"/>
        <v/>
      </c>
      <c r="W89" s="70">
        <v>0</v>
      </c>
      <c r="X89" s="71" t="str">
        <f t="shared" si="510"/>
        <v/>
      </c>
      <c r="Y89" s="16" t="str">
        <f t="shared" si="346"/>
        <v/>
      </c>
      <c r="Z89" s="72">
        <v>0</v>
      </c>
      <c r="AA89" s="73" t="str">
        <f t="shared" si="347"/>
        <v/>
      </c>
      <c r="AB89" s="73">
        <v>0</v>
      </c>
      <c r="AC89" s="74" t="str">
        <f t="shared" si="513"/>
        <v/>
      </c>
      <c r="AD89" s="18" t="str">
        <f t="shared" si="348"/>
        <v/>
      </c>
      <c r="AE89" s="69">
        <v>0</v>
      </c>
      <c r="AF89" s="70" t="str">
        <f t="shared" si="349"/>
        <v/>
      </c>
      <c r="AG89" s="70">
        <v>0</v>
      </c>
      <c r="AH89" s="71" t="str">
        <f t="shared" si="516"/>
        <v/>
      </c>
      <c r="AI89" s="16" t="str">
        <f t="shared" si="350"/>
        <v/>
      </c>
      <c r="AJ89" s="72">
        <v>0</v>
      </c>
      <c r="AK89" s="73" t="str">
        <f t="shared" si="351"/>
        <v/>
      </c>
      <c r="AL89" s="73">
        <v>0</v>
      </c>
      <c r="AM89" s="74" t="str">
        <f t="shared" si="519"/>
        <v/>
      </c>
      <c r="AN89" s="18" t="str">
        <f t="shared" si="352"/>
        <v/>
      </c>
      <c r="AO89" s="69">
        <v>0</v>
      </c>
      <c r="AP89" s="70" t="str">
        <f t="shared" si="353"/>
        <v/>
      </c>
      <c r="AQ89" s="70">
        <v>0</v>
      </c>
      <c r="AR89" s="71" t="str">
        <f t="shared" si="522"/>
        <v/>
      </c>
      <c r="AS89" s="16" t="str">
        <f t="shared" si="354"/>
        <v/>
      </c>
      <c r="AT89" s="72">
        <v>0</v>
      </c>
      <c r="AU89" s="73" t="str">
        <f t="shared" si="355"/>
        <v/>
      </c>
      <c r="AV89" s="73">
        <v>0</v>
      </c>
      <c r="AW89" s="74" t="str">
        <f t="shared" si="525"/>
        <v/>
      </c>
      <c r="AX89" s="18" t="str">
        <f t="shared" si="356"/>
        <v/>
      </c>
      <c r="AY89" s="69">
        <v>0</v>
      </c>
      <c r="AZ89" s="70" t="str">
        <f t="shared" si="357"/>
        <v/>
      </c>
      <c r="BA89" s="70">
        <v>0</v>
      </c>
      <c r="BB89" s="71" t="str">
        <f t="shared" si="528"/>
        <v/>
      </c>
      <c r="BC89" s="16" t="str">
        <f t="shared" si="358"/>
        <v/>
      </c>
      <c r="BD89" s="72">
        <v>0</v>
      </c>
      <c r="BE89" s="73" t="str">
        <f t="shared" si="359"/>
        <v/>
      </c>
      <c r="BF89" s="73">
        <v>0</v>
      </c>
      <c r="BG89" s="74" t="str">
        <f t="shared" si="531"/>
        <v/>
      </c>
      <c r="BH89" s="18" t="str">
        <f t="shared" si="360"/>
        <v/>
      </c>
      <c r="BI89" s="69">
        <v>0</v>
      </c>
      <c r="BJ89" s="70" t="str">
        <f t="shared" si="361"/>
        <v/>
      </c>
      <c r="BK89" s="70">
        <v>0</v>
      </c>
      <c r="BL89" s="71" t="str">
        <f t="shared" si="534"/>
        <v/>
      </c>
      <c r="BM89" s="16" t="str">
        <f t="shared" si="362"/>
        <v/>
      </c>
      <c r="BN89" s="72">
        <v>0</v>
      </c>
      <c r="BO89" s="73" t="str">
        <f t="shared" si="363"/>
        <v/>
      </c>
      <c r="BP89" s="73">
        <v>0</v>
      </c>
      <c r="BQ89" s="74" t="str">
        <f t="shared" si="537"/>
        <v/>
      </c>
      <c r="BR89" s="18" t="str">
        <f t="shared" si="364"/>
        <v/>
      </c>
      <c r="BS89" s="69">
        <v>0</v>
      </c>
      <c r="BT89" s="70" t="str">
        <f t="shared" si="365"/>
        <v/>
      </c>
      <c r="BU89" s="70">
        <v>0</v>
      </c>
      <c r="BV89" s="71" t="str">
        <f t="shared" si="540"/>
        <v/>
      </c>
      <c r="BW89" s="16" t="str">
        <f t="shared" si="366"/>
        <v/>
      </c>
    </row>
    <row r="90" spans="1:75" s="5" customFormat="1" ht="12.75" customHeight="1">
      <c r="A90" s="42" t="s">
        <v>31</v>
      </c>
      <c r="B90" s="39" t="s">
        <v>156</v>
      </c>
      <c r="C90" s="4"/>
      <c r="D90" s="49">
        <v>2.77</v>
      </c>
      <c r="E90" s="40" t="s">
        <v>432</v>
      </c>
      <c r="F90" s="82">
        <v>2199</v>
      </c>
      <c r="G90" s="82">
        <v>1999</v>
      </c>
      <c r="H90" s="163">
        <v>1529</v>
      </c>
      <c r="I90" s="163">
        <v>0</v>
      </c>
      <c r="J90" s="95">
        <f t="shared" si="542"/>
        <v>1529</v>
      </c>
      <c r="K90" s="69">
        <v>0</v>
      </c>
      <c r="L90" s="70" t="str">
        <f t="shared" si="341"/>
        <v/>
      </c>
      <c r="M90" s="70">
        <v>0</v>
      </c>
      <c r="N90" s="71" t="str">
        <f t="shared" si="504"/>
        <v/>
      </c>
      <c r="O90" s="16" t="str">
        <f t="shared" si="342"/>
        <v/>
      </c>
      <c r="P90" s="72">
        <v>0</v>
      </c>
      <c r="Q90" s="73" t="str">
        <f t="shared" si="343"/>
        <v/>
      </c>
      <c r="R90" s="73">
        <v>0</v>
      </c>
      <c r="S90" s="74" t="str">
        <f t="shared" si="507"/>
        <v/>
      </c>
      <c r="T90" s="18" t="str">
        <f t="shared" si="344"/>
        <v/>
      </c>
      <c r="U90" s="69" t="s">
        <v>148</v>
      </c>
      <c r="V90" s="70" t="str">
        <f t="shared" si="345"/>
        <v/>
      </c>
      <c r="W90" s="70">
        <v>0</v>
      </c>
      <c r="X90" s="71" t="str">
        <f t="shared" si="510"/>
        <v/>
      </c>
      <c r="Y90" s="16" t="str">
        <f t="shared" si="346"/>
        <v/>
      </c>
      <c r="Z90" s="72">
        <v>0</v>
      </c>
      <c r="AA90" s="73" t="str">
        <f t="shared" si="347"/>
        <v/>
      </c>
      <c r="AB90" s="73">
        <v>0</v>
      </c>
      <c r="AC90" s="74" t="str">
        <f t="shared" si="513"/>
        <v/>
      </c>
      <c r="AD90" s="18" t="str">
        <f t="shared" si="348"/>
        <v/>
      </c>
      <c r="AE90" s="69">
        <v>0</v>
      </c>
      <c r="AF90" s="70" t="str">
        <f t="shared" si="349"/>
        <v/>
      </c>
      <c r="AG90" s="70">
        <v>0</v>
      </c>
      <c r="AH90" s="71" t="str">
        <f t="shared" si="516"/>
        <v/>
      </c>
      <c r="AI90" s="16" t="str">
        <f t="shared" si="350"/>
        <v/>
      </c>
      <c r="AJ90" s="72">
        <v>0</v>
      </c>
      <c r="AK90" s="73" t="str">
        <f t="shared" si="351"/>
        <v/>
      </c>
      <c r="AL90" s="73">
        <v>0</v>
      </c>
      <c r="AM90" s="74" t="str">
        <f t="shared" si="519"/>
        <v/>
      </c>
      <c r="AN90" s="18" t="str">
        <f t="shared" si="352"/>
        <v/>
      </c>
      <c r="AO90" s="69">
        <v>0</v>
      </c>
      <c r="AP90" s="70" t="str">
        <f t="shared" si="353"/>
        <v/>
      </c>
      <c r="AQ90" s="70">
        <v>0</v>
      </c>
      <c r="AR90" s="71" t="str">
        <f t="shared" si="522"/>
        <v/>
      </c>
      <c r="AS90" s="16" t="str">
        <f t="shared" si="354"/>
        <v/>
      </c>
      <c r="AT90" s="72">
        <v>0</v>
      </c>
      <c r="AU90" s="73" t="str">
        <f t="shared" si="355"/>
        <v/>
      </c>
      <c r="AV90" s="73">
        <v>0</v>
      </c>
      <c r="AW90" s="74" t="str">
        <f t="shared" si="525"/>
        <v/>
      </c>
      <c r="AX90" s="18" t="str">
        <f t="shared" si="356"/>
        <v/>
      </c>
      <c r="AY90" s="69">
        <v>0</v>
      </c>
      <c r="AZ90" s="70" t="str">
        <f t="shared" si="357"/>
        <v/>
      </c>
      <c r="BA90" s="70">
        <v>0</v>
      </c>
      <c r="BB90" s="71" t="str">
        <f t="shared" si="528"/>
        <v/>
      </c>
      <c r="BC90" s="16" t="str">
        <f t="shared" si="358"/>
        <v/>
      </c>
      <c r="BD90" s="72">
        <v>0</v>
      </c>
      <c r="BE90" s="73" t="str">
        <f t="shared" si="359"/>
        <v/>
      </c>
      <c r="BF90" s="73">
        <v>0</v>
      </c>
      <c r="BG90" s="74" t="str">
        <f t="shared" si="531"/>
        <v/>
      </c>
      <c r="BH90" s="18" t="str">
        <f t="shared" si="360"/>
        <v/>
      </c>
      <c r="BI90" s="69">
        <v>0</v>
      </c>
      <c r="BJ90" s="70" t="str">
        <f t="shared" si="361"/>
        <v/>
      </c>
      <c r="BK90" s="70">
        <v>0</v>
      </c>
      <c r="BL90" s="71" t="str">
        <f t="shared" si="534"/>
        <v/>
      </c>
      <c r="BM90" s="16" t="str">
        <f t="shared" si="362"/>
        <v/>
      </c>
      <c r="BN90" s="72">
        <v>0</v>
      </c>
      <c r="BO90" s="73" t="str">
        <f t="shared" si="363"/>
        <v/>
      </c>
      <c r="BP90" s="73">
        <v>0</v>
      </c>
      <c r="BQ90" s="74" t="str">
        <f t="shared" si="537"/>
        <v/>
      </c>
      <c r="BR90" s="18" t="str">
        <f t="shared" si="364"/>
        <v/>
      </c>
      <c r="BS90" s="69">
        <v>0</v>
      </c>
      <c r="BT90" s="70" t="str">
        <f t="shared" si="365"/>
        <v/>
      </c>
      <c r="BU90" s="70">
        <v>0</v>
      </c>
      <c r="BV90" s="71" t="str">
        <f t="shared" si="540"/>
        <v/>
      </c>
      <c r="BW90" s="16" t="str">
        <f t="shared" si="366"/>
        <v/>
      </c>
    </row>
    <row r="91" spans="1:75" s="5" customFormat="1" ht="12.75" customHeight="1">
      <c r="A91" s="42" t="s">
        <v>475</v>
      </c>
      <c r="B91" s="39" t="s">
        <v>156</v>
      </c>
      <c r="C91" s="4" t="s">
        <v>506</v>
      </c>
      <c r="D91" s="49" t="s">
        <v>540</v>
      </c>
      <c r="E91" s="40" t="s">
        <v>496</v>
      </c>
      <c r="F91" s="82">
        <v>1869</v>
      </c>
      <c r="G91" s="82">
        <v>1699</v>
      </c>
      <c r="H91" s="163">
        <v>1379</v>
      </c>
      <c r="I91" s="163">
        <v>0</v>
      </c>
      <c r="J91" s="95">
        <f t="shared" ref="J91" si="570">IFERROR(H91-I91,H91)</f>
        <v>1379</v>
      </c>
      <c r="K91" s="69">
        <v>0</v>
      </c>
      <c r="L91" s="70" t="str">
        <f t="shared" ref="L91" si="571">IFERROR(IF(K91&gt;1,K91*0.9,""),"")</f>
        <v/>
      </c>
      <c r="M91" s="70">
        <v>0</v>
      </c>
      <c r="N91" s="71" t="str">
        <f t="shared" si="504"/>
        <v/>
      </c>
      <c r="O91" s="16" t="str">
        <f t="shared" ref="O91" si="572">IFERROR(IF((IFERROR(IF(M91&gt;1,(L91-N91)/L91,""),(($G91*0.9)-N91)/($G91*0.9)))&gt;1%,IFERROR(IF(M91&gt;1,(L91-N91)/L91,""),(($G91*0.9)-N91)/($G91*0.9)),""),"")</f>
        <v/>
      </c>
      <c r="P91" s="72">
        <v>0</v>
      </c>
      <c r="Q91" s="73" t="str">
        <f t="shared" ref="Q91" si="573">IFERROR(IF(P91&gt;1,P91*0.9,""),"")</f>
        <v/>
      </c>
      <c r="R91" s="73">
        <v>0</v>
      </c>
      <c r="S91" s="74" t="str">
        <f t="shared" si="507"/>
        <v/>
      </c>
      <c r="T91" s="18" t="str">
        <f t="shared" ref="T91" si="574">IFERROR(IF((IFERROR(IF(R91&gt;1,(Q91-S91)/Q91,""),(($G91*0.9)-S91)/($G91*0.9)))&gt;1%,IFERROR(IF(R91&gt;1,(Q91-S91)/Q91,""),(($G91*0.9)-S91)/($G91*0.9)),""),"")</f>
        <v/>
      </c>
      <c r="U91" s="69">
        <v>0</v>
      </c>
      <c r="V91" s="70" t="str">
        <f t="shared" ref="V91" si="575">IFERROR(IF(U91&gt;1,U91*0.9,""),"")</f>
        <v/>
      </c>
      <c r="W91" s="70">
        <v>0</v>
      </c>
      <c r="X91" s="71" t="str">
        <f t="shared" si="510"/>
        <v/>
      </c>
      <c r="Y91" s="16" t="str">
        <f t="shared" ref="Y91" si="576">IFERROR(IF((IFERROR(IF(W91&gt;1,(V91-X91)/V91,""),(($G91*0.9)-X91)/($G91*0.9)))&gt;1%,IFERROR(IF(W91&gt;1,(V91-X91)/V91,""),(($G91*0.9)-X91)/($G91*0.9)),""),"")</f>
        <v/>
      </c>
      <c r="Z91" s="72">
        <v>0</v>
      </c>
      <c r="AA91" s="73" t="str">
        <f t="shared" ref="AA91" si="577">IFERROR(IF(Z91&gt;1,Z91*0.9,""),"")</f>
        <v/>
      </c>
      <c r="AB91" s="73">
        <v>0</v>
      </c>
      <c r="AC91" s="74" t="str">
        <f t="shared" si="513"/>
        <v/>
      </c>
      <c r="AD91" s="18" t="str">
        <f t="shared" ref="AD91" si="578">IFERROR(IF((IFERROR(IF(AB91&gt;1,(AA91-AC91)/AA91,""),(($G91*0.9)-AC91)/($G91*0.9)))&gt;1%,IFERROR(IF(AB91&gt;1,(AA91-AC91)/AA91,""),(($G91*0.9)-AC91)/($G91*0.9)),""),"")</f>
        <v/>
      </c>
      <c r="AE91" s="69">
        <v>0</v>
      </c>
      <c r="AF91" s="70" t="str">
        <f t="shared" ref="AF91" si="579">IFERROR(IF(AE91&gt;1,AE91*0.9,""),"")</f>
        <v/>
      </c>
      <c r="AG91" s="70">
        <v>0</v>
      </c>
      <c r="AH91" s="71" t="str">
        <f t="shared" si="516"/>
        <v/>
      </c>
      <c r="AI91" s="16" t="str">
        <f t="shared" ref="AI91" si="580">IFERROR(IF((IFERROR(IF(AG91&gt;1,(AF91-AH91)/AF91,""),(($G91*0.9)-AH91)/($G91*0.9)))&gt;1%,IFERROR(IF(AG91&gt;1,(AF91-AH91)/AF91,""),(($G91*0.9)-AH91)/($G91*0.9)),""),"")</f>
        <v/>
      </c>
      <c r="AJ91" s="72">
        <v>0</v>
      </c>
      <c r="AK91" s="73" t="str">
        <f t="shared" ref="AK91" si="581">IFERROR(IF(AJ91&gt;1,AJ91*0.9,""),"")</f>
        <v/>
      </c>
      <c r="AL91" s="73">
        <v>0</v>
      </c>
      <c r="AM91" s="74" t="str">
        <f t="shared" si="519"/>
        <v/>
      </c>
      <c r="AN91" s="18" t="str">
        <f t="shared" ref="AN91" si="582">IFERROR(IF((IFERROR(IF(AL91&gt;1,(AK91-AM91)/AK91,""),(($G91*0.9)-AM91)/($G91*0.9)))&gt;1%,IFERROR(IF(AL91&gt;1,(AK91-AM91)/AK91,""),(($G91*0.9)-AM91)/($G91*0.9)),""),"")</f>
        <v/>
      </c>
      <c r="AO91" s="69">
        <v>0</v>
      </c>
      <c r="AP91" s="70" t="str">
        <f t="shared" ref="AP91" si="583">IFERROR(IF(AO91&gt;1,AO91*0.9,""),"")</f>
        <v/>
      </c>
      <c r="AQ91" s="70">
        <v>0</v>
      </c>
      <c r="AR91" s="71" t="str">
        <f t="shared" si="522"/>
        <v/>
      </c>
      <c r="AS91" s="16" t="str">
        <f t="shared" ref="AS91" si="584">IFERROR(IF((IFERROR(IF(AQ91&gt;1,(AP91-AR91)/AP91,""),(($G91*0.9)-AR91)/($G91*0.9)))&gt;1%,IFERROR(IF(AQ91&gt;1,(AP91-AR91)/AP91,""),(($G91*0.9)-AR91)/($G91*0.9)),""),"")</f>
        <v/>
      </c>
      <c r="AT91" s="72">
        <v>0</v>
      </c>
      <c r="AU91" s="73" t="str">
        <f t="shared" ref="AU91" si="585">IFERROR(IF(AT91&gt;1,AT91*0.9,""),"")</f>
        <v/>
      </c>
      <c r="AV91" s="73">
        <v>0</v>
      </c>
      <c r="AW91" s="74" t="str">
        <f t="shared" si="525"/>
        <v/>
      </c>
      <c r="AX91" s="18" t="str">
        <f t="shared" ref="AX91" si="586">IFERROR(IF((IFERROR(IF(AV91&gt;1,(AU91-AW91)/AU91,""),(($G91*0.9)-AW91)/($G91*0.9)))&gt;1%,IFERROR(IF(AV91&gt;1,(AU91-AW91)/AU91,""),(($G91*0.9)-AW91)/($G91*0.9)),""),"")</f>
        <v/>
      </c>
      <c r="AY91" s="69">
        <v>0</v>
      </c>
      <c r="AZ91" s="70" t="str">
        <f t="shared" ref="AZ91" si="587">IFERROR(IF(AY91&gt;1,AY91*0.9,""),"")</f>
        <v/>
      </c>
      <c r="BA91" s="70">
        <v>0</v>
      </c>
      <c r="BB91" s="71" t="str">
        <f t="shared" si="528"/>
        <v/>
      </c>
      <c r="BC91" s="16" t="str">
        <f t="shared" ref="BC91" si="588">IFERROR(IF((IFERROR(IF(BA91&gt;1,(AZ91-BB91)/AZ91,""),(($G91*0.9)-BB91)/($G91*0.9)))&gt;1%,IFERROR(IF(BA91&gt;1,(AZ91-BB91)/AZ91,""),(($G91*0.9)-BB91)/($G91*0.9)),""),"")</f>
        <v/>
      </c>
      <c r="BD91" s="72">
        <v>1666</v>
      </c>
      <c r="BE91" s="73">
        <f t="shared" ref="BE91" si="589">IFERROR(IF(BD91&gt;1,BD91*0.9,""),"")</f>
        <v>1499.4</v>
      </c>
      <c r="BF91" s="73">
        <v>25</v>
      </c>
      <c r="BG91" s="74">
        <f t="shared" si="531"/>
        <v>1354</v>
      </c>
      <c r="BH91" s="18">
        <f t="shared" ref="BH91" si="590">IFERROR(IF((IFERROR(IF(BF91&gt;1,(BE91-BG91)/BE91,""),(($G91*0.9)-BG91)/($G91*0.9)))&gt;1%,IFERROR(IF(BF91&gt;1,(BE91-BG91)/BE91,""),(($G91*0.9)-BG91)/($G91*0.9)),""),"")</f>
        <v>9.6972122182206272E-2</v>
      </c>
      <c r="BI91" s="69">
        <v>0</v>
      </c>
      <c r="BJ91" s="70" t="str">
        <f t="shared" ref="BJ91" si="591">IFERROR(IF(BI91&gt;1,BI91*0.9,""),"")</f>
        <v/>
      </c>
      <c r="BK91" s="70">
        <v>0</v>
      </c>
      <c r="BL91" s="71" t="str">
        <f t="shared" si="534"/>
        <v/>
      </c>
      <c r="BM91" s="16" t="str">
        <f t="shared" ref="BM91" si="592">IFERROR(IF((IFERROR(IF(BK91&gt;1,(BJ91-BL91)/BJ91,""),(($G91*0.9)-BL91)/($G91*0.9)))&gt;1%,IFERROR(IF(BK91&gt;1,(BJ91-BL91)/BJ91,""),(($G91*0.9)-BL91)/($G91*0.9)),""),"")</f>
        <v/>
      </c>
      <c r="BN91" s="72">
        <v>0</v>
      </c>
      <c r="BO91" s="73" t="str">
        <f t="shared" ref="BO91" si="593">IFERROR(IF(BN91&gt;1,BN91*0.9,""),"")</f>
        <v/>
      </c>
      <c r="BP91" s="73">
        <v>0</v>
      </c>
      <c r="BQ91" s="74" t="str">
        <f t="shared" si="537"/>
        <v/>
      </c>
      <c r="BR91" s="18" t="str">
        <f t="shared" ref="BR91" si="594">IFERROR(IF((IFERROR(IF(BP91&gt;1,(BO91-BQ91)/BO91,""),(($G91*0.9)-BQ91)/($G91*0.9)))&gt;1%,IFERROR(IF(BP91&gt;1,(BO91-BQ91)/BO91,""),(($G91*0.9)-BQ91)/($G91*0.9)),""),"")</f>
        <v/>
      </c>
      <c r="BS91" s="69">
        <v>1443</v>
      </c>
      <c r="BT91" s="70">
        <f t="shared" ref="BT91" si="595">IFERROR(IF(BS91&gt;1,BS91*0.9,""),"")</f>
        <v>1298.7</v>
      </c>
      <c r="BU91" s="70">
        <v>206</v>
      </c>
      <c r="BV91" s="71">
        <f t="shared" si="540"/>
        <v>1173</v>
      </c>
      <c r="BW91" s="16">
        <f t="shared" ref="BW91" si="596">IFERROR(IF((IFERROR(IF(BU91&gt;1,(BT91-BV91)/BT91,""),(($G91*0.9)-BV91)/($G91*0.9)))&gt;1%,IFERROR(IF(BU91&gt;1,(BT91-BV91)/BT91,""),(($G91*0.9)-BV91)/($G91*0.9)),""),"")</f>
        <v>9.6789096789096821E-2</v>
      </c>
    </row>
    <row r="92" spans="1:75" s="5" customFormat="1" ht="12.75" customHeight="1">
      <c r="A92" s="42" t="s">
        <v>27</v>
      </c>
      <c r="B92" s="39" t="s">
        <v>156</v>
      </c>
      <c r="C92" s="4" t="s">
        <v>5</v>
      </c>
      <c r="D92" s="49">
        <v>2.94</v>
      </c>
      <c r="E92" s="40" t="s">
        <v>433</v>
      </c>
      <c r="F92" s="82">
        <v>1704</v>
      </c>
      <c r="G92" s="82">
        <v>0</v>
      </c>
      <c r="H92" s="163">
        <v>1207</v>
      </c>
      <c r="I92" s="163">
        <v>20</v>
      </c>
      <c r="J92" s="95">
        <f t="shared" si="542"/>
        <v>1187</v>
      </c>
      <c r="K92" s="69">
        <v>0</v>
      </c>
      <c r="L92" s="70" t="str">
        <f t="shared" ref="L92" si="597">IFERROR(IF(K92&gt;1,K92*0.9,""),"")</f>
        <v/>
      </c>
      <c r="M92" s="70">
        <v>0</v>
      </c>
      <c r="N92" s="71" t="str">
        <f t="shared" si="504"/>
        <v/>
      </c>
      <c r="O92" s="16" t="str">
        <f t="shared" ref="O92" si="598">IFERROR(IF((IFERROR(IF(M92&gt;1,(L92-N92)/L92,""),(($G92*0.9)-N92)/($G92*0.9)))&gt;1%,IFERROR(IF(M92&gt;1,(L92-N92)/L92,""),(($G92*0.9)-N92)/($G92*0.9)),""),"")</f>
        <v/>
      </c>
      <c r="P92" s="72">
        <v>0</v>
      </c>
      <c r="Q92" s="73" t="str">
        <f t="shared" ref="Q92" si="599">IFERROR(IF(P92&gt;1,P92*0.9,""),"")</f>
        <v/>
      </c>
      <c r="R92" s="73">
        <v>0</v>
      </c>
      <c r="S92" s="74" t="str">
        <f t="shared" si="507"/>
        <v/>
      </c>
      <c r="T92" s="18" t="str">
        <f t="shared" ref="T92" si="600">IFERROR(IF((IFERROR(IF(R92&gt;1,(Q92-S92)/Q92,""),(($G92*0.9)-S92)/($G92*0.9)))&gt;1%,IFERROR(IF(R92&gt;1,(Q92-S92)/Q92,""),(($G92*0.9)-S92)/($G92*0.9)),""),"")</f>
        <v/>
      </c>
      <c r="U92" s="69">
        <v>0</v>
      </c>
      <c r="V92" s="70" t="str">
        <f t="shared" ref="V92" si="601">IFERROR(IF(U92&gt;1,U92*0.9,""),"")</f>
        <v/>
      </c>
      <c r="W92" s="70">
        <v>0</v>
      </c>
      <c r="X92" s="71" t="str">
        <f t="shared" si="510"/>
        <v/>
      </c>
      <c r="Y92" s="16" t="str">
        <f t="shared" ref="Y92" si="602">IFERROR(IF((IFERROR(IF(W92&gt;1,(V92-X92)/V92,""),(($G92*0.9)-X92)/($G92*0.9)))&gt;1%,IFERROR(IF(W92&gt;1,(V92-X92)/V92,""),(($G92*0.9)-X92)/($G92*0.9)),""),"")</f>
        <v/>
      </c>
      <c r="Z92" s="72">
        <v>0</v>
      </c>
      <c r="AA92" s="73" t="str">
        <f t="shared" ref="AA92" si="603">IFERROR(IF(Z92&gt;1,Z92*0.9,""),"")</f>
        <v/>
      </c>
      <c r="AB92" s="73">
        <v>0</v>
      </c>
      <c r="AC92" s="74" t="str">
        <f t="shared" si="513"/>
        <v/>
      </c>
      <c r="AD92" s="18" t="str">
        <f t="shared" ref="AD92" si="604">IFERROR(IF((IFERROR(IF(AB92&gt;1,(AA92-AC92)/AA92,""),(($G92*0.9)-AC92)/($G92*0.9)))&gt;1%,IFERROR(IF(AB92&gt;1,(AA92-AC92)/AA92,""),(($G92*0.9)-AC92)/($G92*0.9)),""),"")</f>
        <v/>
      </c>
      <c r="AE92" s="69">
        <v>0</v>
      </c>
      <c r="AF92" s="70" t="str">
        <f t="shared" ref="AF92" si="605">IFERROR(IF(AE92&gt;1,AE92*0.9,""),"")</f>
        <v/>
      </c>
      <c r="AG92" s="70">
        <v>0</v>
      </c>
      <c r="AH92" s="71" t="str">
        <f t="shared" si="516"/>
        <v/>
      </c>
      <c r="AI92" s="16" t="str">
        <f t="shared" ref="AI92" si="606">IFERROR(IF((IFERROR(IF(AG92&gt;1,(AF92-AH92)/AF92,""),(($G92*0.9)-AH92)/($G92*0.9)))&gt;1%,IFERROR(IF(AG92&gt;1,(AF92-AH92)/AF92,""),(($G92*0.9)-AH92)/($G92*0.9)),""),"")</f>
        <v/>
      </c>
      <c r="AJ92" s="72">
        <v>0</v>
      </c>
      <c r="AK92" s="73" t="str">
        <f t="shared" ref="AK92" si="607">IFERROR(IF(AJ92&gt;1,AJ92*0.9,""),"")</f>
        <v/>
      </c>
      <c r="AL92" s="73">
        <v>0</v>
      </c>
      <c r="AM92" s="74" t="str">
        <f t="shared" si="519"/>
        <v/>
      </c>
      <c r="AN92" s="18" t="str">
        <f t="shared" ref="AN92" si="608">IFERROR(IF((IFERROR(IF(AL92&gt;1,(AK92-AM92)/AK92,""),(($G92*0.9)-AM92)/($G92*0.9)))&gt;1%,IFERROR(IF(AL92&gt;1,(AK92-AM92)/AK92,""),(($G92*0.9)-AM92)/($G92*0.9)),""),"")</f>
        <v/>
      </c>
      <c r="AO92" s="69">
        <v>0</v>
      </c>
      <c r="AP92" s="70" t="str">
        <f t="shared" ref="AP92" si="609">IFERROR(IF(AO92&gt;1,AO92*0.9,""),"")</f>
        <v/>
      </c>
      <c r="AQ92" s="70">
        <v>0</v>
      </c>
      <c r="AR92" s="71" t="str">
        <f t="shared" si="522"/>
        <v/>
      </c>
      <c r="AS92" s="16" t="str">
        <f t="shared" ref="AS92" si="610">IFERROR(IF((IFERROR(IF(AQ92&gt;1,(AP92-AR92)/AP92,""),(($G92*0.9)-AR92)/($G92*0.9)))&gt;1%,IFERROR(IF(AQ92&gt;1,(AP92-AR92)/AP92,""),(($G92*0.9)-AR92)/($G92*0.9)),""),"")</f>
        <v/>
      </c>
      <c r="AT92" s="72">
        <v>0</v>
      </c>
      <c r="AU92" s="73" t="str">
        <f t="shared" ref="AU92" si="611">IFERROR(IF(AT92&gt;1,AT92*0.9,""),"")</f>
        <v/>
      </c>
      <c r="AV92" s="73">
        <v>0</v>
      </c>
      <c r="AW92" s="74" t="str">
        <f t="shared" si="525"/>
        <v/>
      </c>
      <c r="AX92" s="18" t="str">
        <f t="shared" ref="AX92" si="612">IFERROR(IF((IFERROR(IF(AV92&gt;1,(AU92-AW92)/AU92,""),(($G92*0.9)-AW92)/($G92*0.9)))&gt;1%,IFERROR(IF(AV92&gt;1,(AU92-AW92)/AU92,""),(($G92*0.9)-AW92)/($G92*0.9)),""),"")</f>
        <v/>
      </c>
      <c r="AY92" s="69">
        <v>0</v>
      </c>
      <c r="AZ92" s="70" t="str">
        <f t="shared" ref="AZ92" si="613">IFERROR(IF(AY92&gt;1,AY92*0.9,""),"")</f>
        <v/>
      </c>
      <c r="BA92" s="70">
        <v>0</v>
      </c>
      <c r="BB92" s="71" t="str">
        <f t="shared" si="528"/>
        <v/>
      </c>
      <c r="BC92" s="16" t="str">
        <f t="shared" ref="BC92" si="614">IFERROR(IF((IFERROR(IF(BA92&gt;1,(AZ92-BB92)/AZ92,""),(($G92*0.9)-BB92)/($G92*0.9)))&gt;1%,IFERROR(IF(BA92&gt;1,(AZ92-BB92)/AZ92,""),(($G92*0.9)-BB92)/($G92*0.9)),""),"")</f>
        <v/>
      </c>
      <c r="BD92" s="72">
        <v>0</v>
      </c>
      <c r="BE92" s="73" t="str">
        <f t="shared" ref="BE92" si="615">IFERROR(IF(BD92&gt;1,BD92*0.9,""),"")</f>
        <v/>
      </c>
      <c r="BF92" s="73">
        <v>0</v>
      </c>
      <c r="BG92" s="74" t="str">
        <f t="shared" si="531"/>
        <v/>
      </c>
      <c r="BH92" s="18" t="str">
        <f t="shared" ref="BH92" si="616">IFERROR(IF((IFERROR(IF(BF92&gt;1,(BE92-BG92)/BE92,""),(($G92*0.9)-BG92)/($G92*0.9)))&gt;1%,IFERROR(IF(BF92&gt;1,(BE92-BG92)/BE92,""),(($G92*0.9)-BG92)/($G92*0.9)),""),"")</f>
        <v/>
      </c>
      <c r="BI92" s="69">
        <v>0</v>
      </c>
      <c r="BJ92" s="70" t="str">
        <f t="shared" ref="BJ92" si="617">IFERROR(IF(BI92&gt;1,BI92*0.9,""),"")</f>
        <v/>
      </c>
      <c r="BK92" s="70">
        <v>0</v>
      </c>
      <c r="BL92" s="71" t="str">
        <f t="shared" si="534"/>
        <v/>
      </c>
      <c r="BM92" s="16" t="str">
        <f t="shared" ref="BM92" si="618">IFERROR(IF((IFERROR(IF(BK92&gt;1,(BJ92-BL92)/BJ92,""),(($G92*0.9)-BL92)/($G92*0.9)))&gt;1%,IFERROR(IF(BK92&gt;1,(BJ92-BL92)/BJ92,""),(($G92*0.9)-BL92)/($G92*0.9)),""),"")</f>
        <v/>
      </c>
      <c r="BN92" s="72">
        <v>0</v>
      </c>
      <c r="BO92" s="73" t="str">
        <f t="shared" ref="BO92" si="619">IFERROR(IF(BN92&gt;1,BN92*0.9,""),"")</f>
        <v/>
      </c>
      <c r="BP92" s="73">
        <v>0</v>
      </c>
      <c r="BQ92" s="74" t="str">
        <f t="shared" si="537"/>
        <v/>
      </c>
      <c r="BR92" s="18" t="str">
        <f t="shared" ref="BR92" si="620">IFERROR(IF((IFERROR(IF(BP92&gt;1,(BO92-BQ92)/BO92,""),(($G92*0.9)-BQ92)/($G92*0.9)))&gt;1%,IFERROR(IF(BP92&gt;1,(BO92-BQ92)/BO92,""),(($G92*0.9)-BQ92)/($G92*0.9)),""),"")</f>
        <v/>
      </c>
      <c r="BS92" s="69">
        <v>0</v>
      </c>
      <c r="BT92" s="70" t="str">
        <f t="shared" ref="BT92" si="621">IFERROR(IF(BS92&gt;1,BS92*0.9,""),"")</f>
        <v/>
      </c>
      <c r="BU92" s="70">
        <v>0</v>
      </c>
      <c r="BV92" s="71" t="str">
        <f t="shared" si="540"/>
        <v/>
      </c>
      <c r="BW92" s="16" t="str">
        <f t="shared" ref="BW92" si="622">IFERROR(IF((IFERROR(IF(BU92&gt;1,(BT92-BV92)/BT92,""),(($G92*0.9)-BV92)/($G92*0.9)))&gt;1%,IFERROR(IF(BU92&gt;1,(BT92-BV92)/BT92,""),(($G92*0.9)-BV92)/($G92*0.9)),""),"")</f>
        <v/>
      </c>
    </row>
    <row r="93" spans="1:75" s="5" customFormat="1" ht="12.75" customHeight="1">
      <c r="A93" s="42" t="s">
        <v>26</v>
      </c>
      <c r="B93" s="39" t="s">
        <v>156</v>
      </c>
      <c r="C93" s="4"/>
      <c r="D93" s="49">
        <v>3.12</v>
      </c>
      <c r="E93" s="40" t="s">
        <v>434</v>
      </c>
      <c r="F93" s="82">
        <v>1649</v>
      </c>
      <c r="G93" s="82">
        <v>1499</v>
      </c>
      <c r="H93" s="163">
        <v>1169</v>
      </c>
      <c r="I93" s="163">
        <v>23</v>
      </c>
      <c r="J93" s="95">
        <f t="shared" si="542"/>
        <v>1146</v>
      </c>
      <c r="K93" s="69">
        <v>1443</v>
      </c>
      <c r="L93" s="70">
        <f t="shared" si="341"/>
        <v>1298.7</v>
      </c>
      <c r="M93" s="70">
        <v>41</v>
      </c>
      <c r="N93" s="71">
        <f t="shared" si="504"/>
        <v>1105</v>
      </c>
      <c r="O93" s="16">
        <f t="shared" si="342"/>
        <v>0.14914914914914917</v>
      </c>
      <c r="P93" s="72">
        <v>0</v>
      </c>
      <c r="Q93" s="73" t="str">
        <f t="shared" si="343"/>
        <v/>
      </c>
      <c r="R93" s="73">
        <v>0</v>
      </c>
      <c r="S93" s="74" t="str">
        <f t="shared" si="507"/>
        <v/>
      </c>
      <c r="T93" s="18" t="str">
        <f t="shared" si="344"/>
        <v/>
      </c>
      <c r="U93" s="69">
        <v>0</v>
      </c>
      <c r="V93" s="70" t="str">
        <f t="shared" si="345"/>
        <v/>
      </c>
      <c r="W93" s="70">
        <v>0</v>
      </c>
      <c r="X93" s="71" t="str">
        <f t="shared" si="510"/>
        <v/>
      </c>
      <c r="Y93" s="16" t="str">
        <f t="shared" si="346"/>
        <v/>
      </c>
      <c r="Z93" s="72">
        <v>1443</v>
      </c>
      <c r="AA93" s="73">
        <f t="shared" si="347"/>
        <v>1298.7</v>
      </c>
      <c r="AB93" s="73">
        <v>41</v>
      </c>
      <c r="AC93" s="74">
        <f t="shared" si="513"/>
        <v>1105</v>
      </c>
      <c r="AD93" s="18">
        <f t="shared" si="348"/>
        <v>0.14914914914914917</v>
      </c>
      <c r="AE93" s="69">
        <v>0</v>
      </c>
      <c r="AF93" s="70" t="str">
        <f t="shared" si="349"/>
        <v/>
      </c>
      <c r="AG93" s="70">
        <v>0</v>
      </c>
      <c r="AH93" s="71" t="str">
        <f t="shared" si="516"/>
        <v/>
      </c>
      <c r="AI93" s="16" t="str">
        <f t="shared" si="350"/>
        <v/>
      </c>
      <c r="AJ93" s="72">
        <v>0</v>
      </c>
      <c r="AK93" s="73" t="str">
        <f t="shared" si="351"/>
        <v/>
      </c>
      <c r="AL93" s="73">
        <v>0</v>
      </c>
      <c r="AM93" s="74" t="str">
        <f t="shared" si="519"/>
        <v/>
      </c>
      <c r="AN93" s="18" t="str">
        <f t="shared" si="352"/>
        <v/>
      </c>
      <c r="AO93" s="69">
        <v>1443</v>
      </c>
      <c r="AP93" s="70">
        <f t="shared" si="353"/>
        <v>1298.7</v>
      </c>
      <c r="AQ93" s="70">
        <v>41</v>
      </c>
      <c r="AR93" s="71">
        <f t="shared" si="522"/>
        <v>1105</v>
      </c>
      <c r="AS93" s="16">
        <f t="shared" si="354"/>
        <v>0.14914914914914917</v>
      </c>
      <c r="AT93" s="72">
        <v>0</v>
      </c>
      <c r="AU93" s="73" t="str">
        <f t="shared" si="355"/>
        <v/>
      </c>
      <c r="AV93" s="73">
        <v>0</v>
      </c>
      <c r="AW93" s="74" t="str">
        <f t="shared" si="525"/>
        <v/>
      </c>
      <c r="AX93" s="18" t="str">
        <f t="shared" si="356"/>
        <v/>
      </c>
      <c r="AY93" s="69">
        <v>0</v>
      </c>
      <c r="AZ93" s="70" t="str">
        <f t="shared" si="357"/>
        <v/>
      </c>
      <c r="BA93" s="70">
        <v>0</v>
      </c>
      <c r="BB93" s="71" t="str">
        <f t="shared" si="528"/>
        <v/>
      </c>
      <c r="BC93" s="16" t="str">
        <f t="shared" si="358"/>
        <v/>
      </c>
      <c r="BD93" s="72">
        <v>1443</v>
      </c>
      <c r="BE93" s="73">
        <f t="shared" si="359"/>
        <v>1298.7</v>
      </c>
      <c r="BF93" s="73">
        <v>41</v>
      </c>
      <c r="BG93" s="74">
        <f t="shared" si="531"/>
        <v>1105</v>
      </c>
      <c r="BH93" s="18">
        <f t="shared" si="360"/>
        <v>0.14914914914914917</v>
      </c>
      <c r="BI93" s="69">
        <v>0</v>
      </c>
      <c r="BJ93" s="70" t="str">
        <f t="shared" si="361"/>
        <v/>
      </c>
      <c r="BK93" s="70">
        <v>0</v>
      </c>
      <c r="BL93" s="71" t="str">
        <f t="shared" si="534"/>
        <v/>
      </c>
      <c r="BM93" s="16" t="str">
        <f t="shared" si="362"/>
        <v/>
      </c>
      <c r="BN93" s="72">
        <v>0</v>
      </c>
      <c r="BO93" s="73" t="str">
        <f t="shared" si="363"/>
        <v/>
      </c>
      <c r="BP93" s="73">
        <v>0</v>
      </c>
      <c r="BQ93" s="74" t="str">
        <f t="shared" si="537"/>
        <v/>
      </c>
      <c r="BR93" s="18" t="str">
        <f t="shared" si="364"/>
        <v/>
      </c>
      <c r="BS93" s="69">
        <v>1443</v>
      </c>
      <c r="BT93" s="70">
        <f t="shared" si="365"/>
        <v>1298.7</v>
      </c>
      <c r="BU93" s="70">
        <v>41</v>
      </c>
      <c r="BV93" s="71">
        <f t="shared" si="540"/>
        <v>1105</v>
      </c>
      <c r="BW93" s="16">
        <f t="shared" si="366"/>
        <v>0.14914914914914917</v>
      </c>
    </row>
    <row r="94" spans="1:75" s="5" customFormat="1" ht="12.75" customHeight="1">
      <c r="A94" s="42" t="s">
        <v>29</v>
      </c>
      <c r="B94" s="39" t="s">
        <v>156</v>
      </c>
      <c r="C94" s="4"/>
      <c r="D94" s="49">
        <v>3.12</v>
      </c>
      <c r="E94" s="40" t="s">
        <v>435</v>
      </c>
      <c r="F94" s="82">
        <v>2089</v>
      </c>
      <c r="G94" s="82">
        <v>1899</v>
      </c>
      <c r="H94" s="163">
        <v>1498</v>
      </c>
      <c r="I94" s="163">
        <v>53</v>
      </c>
      <c r="J94" s="95">
        <f t="shared" si="542"/>
        <v>1445</v>
      </c>
      <c r="K94" s="69">
        <v>1777</v>
      </c>
      <c r="L94" s="70">
        <f t="shared" si="341"/>
        <v>1599.3</v>
      </c>
      <c r="M94" s="70">
        <v>90</v>
      </c>
      <c r="N94" s="71">
        <f t="shared" si="504"/>
        <v>1355</v>
      </c>
      <c r="O94" s="16">
        <f t="shared" si="342"/>
        <v>0.15275433001938346</v>
      </c>
      <c r="P94" s="72">
        <v>0</v>
      </c>
      <c r="Q94" s="73" t="str">
        <f t="shared" si="343"/>
        <v/>
      </c>
      <c r="R94" s="73">
        <v>0</v>
      </c>
      <c r="S94" s="74" t="str">
        <f t="shared" si="507"/>
        <v/>
      </c>
      <c r="T94" s="18" t="str">
        <f t="shared" si="344"/>
        <v/>
      </c>
      <c r="U94" s="69">
        <v>0</v>
      </c>
      <c r="V94" s="70" t="str">
        <f t="shared" si="345"/>
        <v/>
      </c>
      <c r="W94" s="70">
        <v>0</v>
      </c>
      <c r="X94" s="71" t="str">
        <f t="shared" si="510"/>
        <v/>
      </c>
      <c r="Y94" s="16" t="str">
        <f t="shared" si="346"/>
        <v/>
      </c>
      <c r="Z94" s="72">
        <v>1777</v>
      </c>
      <c r="AA94" s="73">
        <f t="shared" si="347"/>
        <v>1599.3</v>
      </c>
      <c r="AB94" s="73">
        <v>90</v>
      </c>
      <c r="AC94" s="74">
        <f t="shared" si="513"/>
        <v>1355</v>
      </c>
      <c r="AD94" s="18">
        <f t="shared" si="348"/>
        <v>0.15275433001938346</v>
      </c>
      <c r="AE94" s="69">
        <v>0</v>
      </c>
      <c r="AF94" s="70" t="str">
        <f t="shared" si="349"/>
        <v/>
      </c>
      <c r="AG94" s="70">
        <v>0</v>
      </c>
      <c r="AH94" s="71" t="str">
        <f t="shared" si="516"/>
        <v/>
      </c>
      <c r="AI94" s="16" t="str">
        <f t="shared" si="350"/>
        <v/>
      </c>
      <c r="AJ94" s="72">
        <v>0</v>
      </c>
      <c r="AK94" s="73" t="str">
        <f t="shared" si="351"/>
        <v/>
      </c>
      <c r="AL94" s="73">
        <v>0</v>
      </c>
      <c r="AM94" s="74" t="str">
        <f t="shared" si="519"/>
        <v/>
      </c>
      <c r="AN94" s="18" t="str">
        <f t="shared" si="352"/>
        <v/>
      </c>
      <c r="AO94" s="69">
        <v>1777</v>
      </c>
      <c r="AP94" s="70">
        <f t="shared" si="353"/>
        <v>1599.3</v>
      </c>
      <c r="AQ94" s="70">
        <v>90</v>
      </c>
      <c r="AR94" s="71">
        <f t="shared" si="522"/>
        <v>1355</v>
      </c>
      <c r="AS94" s="16">
        <f t="shared" si="354"/>
        <v>0.15275433001938346</v>
      </c>
      <c r="AT94" s="72">
        <v>0</v>
      </c>
      <c r="AU94" s="73" t="str">
        <f t="shared" si="355"/>
        <v/>
      </c>
      <c r="AV94" s="73">
        <v>0</v>
      </c>
      <c r="AW94" s="74" t="str">
        <f t="shared" si="525"/>
        <v/>
      </c>
      <c r="AX94" s="18" t="str">
        <f t="shared" si="356"/>
        <v/>
      </c>
      <c r="AY94" s="69">
        <v>0</v>
      </c>
      <c r="AZ94" s="70" t="str">
        <f t="shared" si="357"/>
        <v/>
      </c>
      <c r="BA94" s="70">
        <v>0</v>
      </c>
      <c r="BB94" s="71" t="str">
        <f t="shared" si="528"/>
        <v/>
      </c>
      <c r="BC94" s="16" t="str">
        <f t="shared" si="358"/>
        <v/>
      </c>
      <c r="BD94" s="72">
        <v>1777</v>
      </c>
      <c r="BE94" s="73">
        <f t="shared" si="359"/>
        <v>1599.3</v>
      </c>
      <c r="BF94" s="73">
        <v>90</v>
      </c>
      <c r="BG94" s="74">
        <f t="shared" si="531"/>
        <v>1355</v>
      </c>
      <c r="BH94" s="18">
        <f t="shared" si="360"/>
        <v>0.15275433001938346</v>
      </c>
      <c r="BI94" s="69">
        <v>0</v>
      </c>
      <c r="BJ94" s="70" t="str">
        <f t="shared" si="361"/>
        <v/>
      </c>
      <c r="BK94" s="70">
        <v>0</v>
      </c>
      <c r="BL94" s="71" t="str">
        <f t="shared" si="534"/>
        <v/>
      </c>
      <c r="BM94" s="16" t="str">
        <f t="shared" si="362"/>
        <v/>
      </c>
      <c r="BN94" s="72">
        <v>0</v>
      </c>
      <c r="BO94" s="73" t="str">
        <f t="shared" si="363"/>
        <v/>
      </c>
      <c r="BP94" s="73">
        <v>0</v>
      </c>
      <c r="BQ94" s="74" t="str">
        <f t="shared" si="537"/>
        <v/>
      </c>
      <c r="BR94" s="18" t="str">
        <f t="shared" si="364"/>
        <v/>
      </c>
      <c r="BS94" s="69">
        <v>1777</v>
      </c>
      <c r="BT94" s="70">
        <f t="shared" si="365"/>
        <v>1599.3</v>
      </c>
      <c r="BU94" s="70">
        <v>90</v>
      </c>
      <c r="BV94" s="71">
        <f t="shared" si="540"/>
        <v>1355</v>
      </c>
      <c r="BW94" s="16">
        <f t="shared" si="366"/>
        <v>0.15275433001938346</v>
      </c>
    </row>
    <row r="95" spans="1:75" s="5" customFormat="1" ht="12.75" customHeight="1">
      <c r="A95" s="42" t="s">
        <v>28</v>
      </c>
      <c r="B95" s="39" t="s">
        <v>156</v>
      </c>
      <c r="C95" s="4"/>
      <c r="D95" s="49">
        <v>3.12</v>
      </c>
      <c r="E95" s="40" t="s">
        <v>435</v>
      </c>
      <c r="F95" s="82">
        <v>1979</v>
      </c>
      <c r="G95" s="82">
        <v>1799</v>
      </c>
      <c r="H95" s="163">
        <v>1419</v>
      </c>
      <c r="I95" s="163">
        <v>51</v>
      </c>
      <c r="J95" s="95">
        <f t="shared" si="542"/>
        <v>1368</v>
      </c>
      <c r="K95" s="69">
        <v>1777</v>
      </c>
      <c r="L95" s="70">
        <f t="shared" si="341"/>
        <v>1599.3</v>
      </c>
      <c r="M95" s="70">
        <v>14</v>
      </c>
      <c r="N95" s="71">
        <f t="shared" si="504"/>
        <v>1354</v>
      </c>
      <c r="O95" s="16">
        <f t="shared" si="342"/>
        <v>0.15337960357656472</v>
      </c>
      <c r="P95" s="72">
        <v>0</v>
      </c>
      <c r="Q95" s="73" t="str">
        <f t="shared" si="343"/>
        <v/>
      </c>
      <c r="R95" s="73">
        <v>0</v>
      </c>
      <c r="S95" s="74" t="str">
        <f t="shared" si="507"/>
        <v/>
      </c>
      <c r="T95" s="18" t="str">
        <f t="shared" si="344"/>
        <v/>
      </c>
      <c r="U95" s="69">
        <v>0</v>
      </c>
      <c r="V95" s="70" t="str">
        <f t="shared" si="345"/>
        <v/>
      </c>
      <c r="W95" s="70">
        <v>0</v>
      </c>
      <c r="X95" s="71" t="str">
        <f t="shared" si="510"/>
        <v/>
      </c>
      <c r="Y95" s="16" t="str">
        <f t="shared" si="346"/>
        <v/>
      </c>
      <c r="Z95" s="72">
        <v>1666</v>
      </c>
      <c r="AA95" s="73">
        <f t="shared" si="347"/>
        <v>1499.4</v>
      </c>
      <c r="AB95" s="73">
        <v>99</v>
      </c>
      <c r="AC95" s="74">
        <f t="shared" si="513"/>
        <v>1269</v>
      </c>
      <c r="AD95" s="18">
        <f t="shared" si="348"/>
        <v>0.15366146458583438</v>
      </c>
      <c r="AE95" s="69">
        <v>0</v>
      </c>
      <c r="AF95" s="70" t="str">
        <f t="shared" si="349"/>
        <v/>
      </c>
      <c r="AG95" s="70">
        <v>0</v>
      </c>
      <c r="AH95" s="71" t="str">
        <f t="shared" si="516"/>
        <v/>
      </c>
      <c r="AI95" s="16" t="str">
        <f t="shared" si="350"/>
        <v/>
      </c>
      <c r="AJ95" s="72">
        <v>0</v>
      </c>
      <c r="AK95" s="73" t="str">
        <f t="shared" si="351"/>
        <v/>
      </c>
      <c r="AL95" s="73">
        <v>0</v>
      </c>
      <c r="AM95" s="74" t="str">
        <f t="shared" si="519"/>
        <v/>
      </c>
      <c r="AN95" s="18" t="str">
        <f t="shared" si="352"/>
        <v/>
      </c>
      <c r="AO95" s="69">
        <v>1777</v>
      </c>
      <c r="AP95" s="70">
        <f t="shared" si="353"/>
        <v>1599.3</v>
      </c>
      <c r="AQ95" s="70">
        <v>14</v>
      </c>
      <c r="AR95" s="71">
        <f t="shared" si="522"/>
        <v>1354</v>
      </c>
      <c r="AS95" s="16">
        <f t="shared" si="354"/>
        <v>0.15337960357656472</v>
      </c>
      <c r="AT95" s="72">
        <v>0</v>
      </c>
      <c r="AU95" s="73" t="str">
        <f t="shared" si="355"/>
        <v/>
      </c>
      <c r="AV95" s="73">
        <v>0</v>
      </c>
      <c r="AW95" s="74" t="str">
        <f t="shared" si="525"/>
        <v/>
      </c>
      <c r="AX95" s="18" t="str">
        <f t="shared" si="356"/>
        <v/>
      </c>
      <c r="AY95" s="69">
        <v>0</v>
      </c>
      <c r="AZ95" s="70" t="str">
        <f t="shared" si="357"/>
        <v/>
      </c>
      <c r="BA95" s="70">
        <v>0</v>
      </c>
      <c r="BB95" s="71" t="str">
        <f t="shared" si="528"/>
        <v/>
      </c>
      <c r="BC95" s="16" t="str">
        <f t="shared" si="358"/>
        <v/>
      </c>
      <c r="BD95" s="72">
        <v>1777</v>
      </c>
      <c r="BE95" s="73">
        <f t="shared" si="359"/>
        <v>1599.3</v>
      </c>
      <c r="BF95" s="73">
        <v>14</v>
      </c>
      <c r="BG95" s="74">
        <f t="shared" si="531"/>
        <v>1354</v>
      </c>
      <c r="BH95" s="18">
        <f t="shared" si="360"/>
        <v>0.15337960357656472</v>
      </c>
      <c r="BI95" s="69">
        <v>0</v>
      </c>
      <c r="BJ95" s="70" t="str">
        <f t="shared" si="361"/>
        <v/>
      </c>
      <c r="BK95" s="70">
        <v>0</v>
      </c>
      <c r="BL95" s="71" t="str">
        <f t="shared" si="534"/>
        <v/>
      </c>
      <c r="BM95" s="16" t="str">
        <f t="shared" si="362"/>
        <v/>
      </c>
      <c r="BN95" s="72">
        <v>0</v>
      </c>
      <c r="BO95" s="73" t="str">
        <f t="shared" si="363"/>
        <v/>
      </c>
      <c r="BP95" s="73">
        <v>0</v>
      </c>
      <c r="BQ95" s="74" t="str">
        <f t="shared" si="537"/>
        <v/>
      </c>
      <c r="BR95" s="18" t="str">
        <f t="shared" si="364"/>
        <v/>
      </c>
      <c r="BS95" s="69">
        <v>1777</v>
      </c>
      <c r="BT95" s="70">
        <f t="shared" si="365"/>
        <v>1599.3</v>
      </c>
      <c r="BU95" s="70">
        <v>14</v>
      </c>
      <c r="BV95" s="71">
        <f t="shared" si="540"/>
        <v>1354</v>
      </c>
      <c r="BW95" s="16">
        <f t="shared" si="366"/>
        <v>0.15337960357656472</v>
      </c>
    </row>
    <row r="96" spans="1:75" s="5" customFormat="1" ht="12.75" customHeight="1" thickBot="1">
      <c r="A96" s="157" t="s">
        <v>33</v>
      </c>
      <c r="B96" s="165" t="s">
        <v>156</v>
      </c>
      <c r="C96" s="158"/>
      <c r="D96" s="166">
        <v>3.12</v>
      </c>
      <c r="E96" s="159" t="s">
        <v>436</v>
      </c>
      <c r="F96" s="167">
        <v>2419</v>
      </c>
      <c r="G96" s="167">
        <v>2199</v>
      </c>
      <c r="H96" s="168">
        <v>1734</v>
      </c>
      <c r="I96" s="168">
        <v>0</v>
      </c>
      <c r="J96" s="184">
        <f t="shared" si="542"/>
        <v>1734</v>
      </c>
      <c r="K96" s="190">
        <v>0</v>
      </c>
      <c r="L96" s="169" t="str">
        <f t="shared" si="341"/>
        <v/>
      </c>
      <c r="M96" s="169">
        <v>0</v>
      </c>
      <c r="N96" s="170" t="str">
        <f t="shared" si="504"/>
        <v/>
      </c>
      <c r="O96" s="173" t="str">
        <f t="shared" si="342"/>
        <v/>
      </c>
      <c r="P96" s="195">
        <v>0</v>
      </c>
      <c r="Q96" s="171" t="str">
        <f t="shared" si="343"/>
        <v/>
      </c>
      <c r="R96" s="171">
        <v>0</v>
      </c>
      <c r="S96" s="172" t="str">
        <f t="shared" si="507"/>
        <v/>
      </c>
      <c r="T96" s="196" t="str">
        <f t="shared" si="344"/>
        <v/>
      </c>
      <c r="U96" s="190">
        <v>2110</v>
      </c>
      <c r="V96" s="169">
        <f t="shared" si="345"/>
        <v>1899</v>
      </c>
      <c r="W96" s="169">
        <v>68</v>
      </c>
      <c r="X96" s="170">
        <f t="shared" si="510"/>
        <v>1666</v>
      </c>
      <c r="Y96" s="173">
        <f t="shared" si="346"/>
        <v>0.12269615587151132</v>
      </c>
      <c r="Z96" s="195">
        <v>0</v>
      </c>
      <c r="AA96" s="171" t="str">
        <f t="shared" si="347"/>
        <v/>
      </c>
      <c r="AB96" s="171">
        <v>0</v>
      </c>
      <c r="AC96" s="172" t="str">
        <f t="shared" si="513"/>
        <v/>
      </c>
      <c r="AD96" s="196" t="str">
        <f t="shared" si="348"/>
        <v/>
      </c>
      <c r="AE96" s="190">
        <v>0</v>
      </c>
      <c r="AF96" s="169" t="str">
        <f t="shared" si="349"/>
        <v/>
      </c>
      <c r="AG96" s="169">
        <v>0</v>
      </c>
      <c r="AH96" s="170" t="str">
        <f t="shared" si="516"/>
        <v/>
      </c>
      <c r="AI96" s="173" t="str">
        <f t="shared" si="350"/>
        <v/>
      </c>
      <c r="AJ96" s="195">
        <v>2110</v>
      </c>
      <c r="AK96" s="171">
        <f t="shared" si="351"/>
        <v>1899</v>
      </c>
      <c r="AL96" s="171">
        <v>68</v>
      </c>
      <c r="AM96" s="172">
        <f t="shared" si="519"/>
        <v>1666</v>
      </c>
      <c r="AN96" s="196">
        <f t="shared" si="352"/>
        <v>0.12269615587151132</v>
      </c>
      <c r="AO96" s="190">
        <v>0</v>
      </c>
      <c r="AP96" s="169" t="str">
        <f t="shared" si="353"/>
        <v/>
      </c>
      <c r="AQ96" s="169">
        <v>0</v>
      </c>
      <c r="AR96" s="170" t="str">
        <f t="shared" si="522"/>
        <v/>
      </c>
      <c r="AS96" s="173" t="str">
        <f t="shared" si="354"/>
        <v/>
      </c>
      <c r="AT96" s="195">
        <v>0</v>
      </c>
      <c r="AU96" s="171" t="str">
        <f t="shared" si="355"/>
        <v/>
      </c>
      <c r="AV96" s="171">
        <v>0</v>
      </c>
      <c r="AW96" s="172" t="str">
        <f t="shared" si="525"/>
        <v/>
      </c>
      <c r="AX96" s="196" t="str">
        <f t="shared" si="356"/>
        <v/>
      </c>
      <c r="AY96" s="190">
        <v>2110</v>
      </c>
      <c r="AZ96" s="169">
        <f t="shared" si="357"/>
        <v>1899</v>
      </c>
      <c r="BA96" s="169">
        <v>68</v>
      </c>
      <c r="BB96" s="170">
        <f t="shared" si="528"/>
        <v>1666</v>
      </c>
      <c r="BC96" s="173">
        <f t="shared" si="358"/>
        <v>0.12269615587151132</v>
      </c>
      <c r="BD96" s="195">
        <v>0</v>
      </c>
      <c r="BE96" s="171" t="str">
        <f t="shared" si="359"/>
        <v/>
      </c>
      <c r="BF96" s="171">
        <v>0</v>
      </c>
      <c r="BG96" s="172" t="str">
        <f t="shared" si="531"/>
        <v/>
      </c>
      <c r="BH96" s="196" t="str">
        <f t="shared" si="360"/>
        <v/>
      </c>
      <c r="BI96" s="190">
        <v>0</v>
      </c>
      <c r="BJ96" s="169" t="str">
        <f t="shared" si="361"/>
        <v/>
      </c>
      <c r="BK96" s="169">
        <v>0</v>
      </c>
      <c r="BL96" s="170" t="str">
        <f t="shared" si="534"/>
        <v/>
      </c>
      <c r="BM96" s="173" t="str">
        <f t="shared" si="362"/>
        <v/>
      </c>
      <c r="BN96" s="195">
        <v>2110</v>
      </c>
      <c r="BO96" s="171">
        <f t="shared" si="363"/>
        <v>1899</v>
      </c>
      <c r="BP96" s="171">
        <v>68</v>
      </c>
      <c r="BQ96" s="172">
        <f t="shared" si="537"/>
        <v>1666</v>
      </c>
      <c r="BR96" s="196">
        <f t="shared" si="364"/>
        <v>0.12269615587151132</v>
      </c>
      <c r="BS96" s="190">
        <v>1999</v>
      </c>
      <c r="BT96" s="169">
        <f t="shared" si="365"/>
        <v>1799.1000000000001</v>
      </c>
      <c r="BU96" s="169">
        <v>155</v>
      </c>
      <c r="BV96" s="170">
        <f t="shared" si="540"/>
        <v>1579</v>
      </c>
      <c r="BW96" s="173">
        <f t="shared" si="366"/>
        <v>0.12233894725140354</v>
      </c>
    </row>
    <row r="97" spans="1:75" s="5" customFormat="1" ht="12.75" customHeight="1">
      <c r="A97" s="177" t="s">
        <v>276</v>
      </c>
      <c r="B97" s="178" t="s">
        <v>156</v>
      </c>
      <c r="C97" s="179" t="s">
        <v>530</v>
      </c>
      <c r="D97" s="180" t="s">
        <v>540</v>
      </c>
      <c r="E97" s="181" t="s">
        <v>437</v>
      </c>
      <c r="F97" s="182">
        <v>1649</v>
      </c>
      <c r="G97" s="182">
        <v>1499</v>
      </c>
      <c r="H97" s="185">
        <v>1302</v>
      </c>
      <c r="I97" s="185">
        <v>0</v>
      </c>
      <c r="J97" s="183">
        <f t="shared" si="542"/>
        <v>1302</v>
      </c>
      <c r="K97" s="186">
        <v>0</v>
      </c>
      <c r="L97" s="187" t="str">
        <f>IFERROR(IF(K97&gt;1,K97*0.9,""),"")</f>
        <v/>
      </c>
      <c r="M97" s="187">
        <v>0</v>
      </c>
      <c r="N97" s="188" t="str">
        <f t="shared" si="504"/>
        <v/>
      </c>
      <c r="O97" s="189" t="str">
        <f>IFERROR(IF((IFERROR(IF(M97&gt;1,(L97-N97)/L97,""),(($G97*0.9)-N97)/($G97*0.9)))&gt;1%,IFERROR(IF(M97&gt;1,(L97-N97)/L97,""),(($G97*0.9)-N97)/($G97*0.9)),""),"")</f>
        <v/>
      </c>
      <c r="P97" s="191">
        <v>0</v>
      </c>
      <c r="Q97" s="192" t="str">
        <f>IFERROR(IF(P97&gt;1,P97*0.9,""),"")</f>
        <v/>
      </c>
      <c r="R97" s="192">
        <v>0</v>
      </c>
      <c r="S97" s="193" t="str">
        <f t="shared" si="507"/>
        <v/>
      </c>
      <c r="T97" s="194" t="str">
        <f>IFERROR(IF((IFERROR(IF(R97&gt;1,(Q97-S97)/Q97,""),(($G97*0.9)-S97)/($G97*0.9)))&gt;1%,IFERROR(IF(R97&gt;1,(Q97-S97)/Q97,""),(($G97*0.9)-S97)/($G97*0.9)),""),"")</f>
        <v/>
      </c>
      <c r="U97" s="186">
        <v>0</v>
      </c>
      <c r="V97" s="187" t="str">
        <f>IFERROR(IF(U97&gt;1,U97*0.9,""),"")</f>
        <v/>
      </c>
      <c r="W97" s="187">
        <v>0</v>
      </c>
      <c r="X97" s="188" t="str">
        <f t="shared" si="510"/>
        <v/>
      </c>
      <c r="Y97" s="189" t="str">
        <f>IFERROR(IF((IFERROR(IF(W97&gt;1,(V97-X97)/V97,""),(($G97*0.9)-X97)/($G97*0.9)))&gt;1%,IFERROR(IF(W97&gt;1,(V97-X97)/V97,""),(($G97*0.9)-X97)/($G97*0.9)),""),"")</f>
        <v/>
      </c>
      <c r="Z97" s="191">
        <v>0</v>
      </c>
      <c r="AA97" s="192" t="str">
        <f>IFERROR(IF(Z97&gt;1,Z97*0.9,""),"")</f>
        <v/>
      </c>
      <c r="AB97" s="192">
        <v>0</v>
      </c>
      <c r="AC97" s="193" t="str">
        <f t="shared" si="513"/>
        <v/>
      </c>
      <c r="AD97" s="194" t="str">
        <f>IFERROR(IF((IFERROR(IF(AB97&gt;1,(AA97-AC97)/AA97,""),(($G97*0.9)-AC97)/($G97*0.9)))&gt;1%,IFERROR(IF(AB97&gt;1,(AA97-AC97)/AA97,""),(($G97*0.9)-AC97)/($G97*0.9)),""),"")</f>
        <v/>
      </c>
      <c r="AE97" s="186">
        <v>0</v>
      </c>
      <c r="AF97" s="187" t="str">
        <f>IFERROR(IF(AE97&gt;1,AE97*0.9,""),"")</f>
        <v/>
      </c>
      <c r="AG97" s="187">
        <v>0</v>
      </c>
      <c r="AH97" s="188" t="str">
        <f t="shared" si="516"/>
        <v/>
      </c>
      <c r="AI97" s="189" t="str">
        <f>IFERROR(IF((IFERROR(IF(AG97&gt;1,(AF97-AH97)/AF97,""),(($G97*0.9)-AH97)/($G97*0.9)))&gt;1%,IFERROR(IF(AG97&gt;1,(AF97-AH97)/AF97,""),(($G97*0.9)-AH97)/($G97*0.9)),""),"")</f>
        <v/>
      </c>
      <c r="AJ97" s="191">
        <v>0</v>
      </c>
      <c r="AK97" s="192" t="str">
        <f>IFERROR(IF(AJ97&gt;1,AJ97*0.9,""),"")</f>
        <v/>
      </c>
      <c r="AL97" s="192">
        <v>0</v>
      </c>
      <c r="AM97" s="193" t="str">
        <f t="shared" si="519"/>
        <v/>
      </c>
      <c r="AN97" s="194" t="str">
        <f>IFERROR(IF((IFERROR(IF(AL97&gt;1,(AK97-AM97)/AK97,""),(($G97*0.9)-AM97)/($G97*0.9)))&gt;1%,IFERROR(IF(AL97&gt;1,(AK97-AM97)/AK97,""),(($G97*0.9)-AM97)/($G97*0.9)),""),"")</f>
        <v/>
      </c>
      <c r="AO97" s="186">
        <v>0</v>
      </c>
      <c r="AP97" s="187" t="str">
        <f>IFERROR(IF(AO97&gt;1,AO97*0.9,""),"")</f>
        <v/>
      </c>
      <c r="AQ97" s="187">
        <v>0</v>
      </c>
      <c r="AR97" s="188" t="str">
        <f t="shared" si="522"/>
        <v/>
      </c>
      <c r="AS97" s="189" t="str">
        <f>IFERROR(IF((IFERROR(IF(AQ97&gt;1,(AP97-AR97)/AP97,""),(($G97*0.9)-AR97)/($G97*0.9)))&gt;1%,IFERROR(IF(AQ97&gt;1,(AP97-AR97)/AP97,""),(($G97*0.9)-AR97)/($G97*0.9)),""),"")</f>
        <v/>
      </c>
      <c r="AT97" s="191">
        <v>0</v>
      </c>
      <c r="AU97" s="192" t="str">
        <f>IFERROR(IF(AT97&gt;1,AT97*0.9,""),"")</f>
        <v/>
      </c>
      <c r="AV97" s="192">
        <v>0</v>
      </c>
      <c r="AW97" s="193" t="str">
        <f t="shared" si="525"/>
        <v/>
      </c>
      <c r="AX97" s="194" t="str">
        <f t="shared" si="356"/>
        <v/>
      </c>
      <c r="AY97" s="186">
        <v>0</v>
      </c>
      <c r="AZ97" s="187" t="str">
        <f>IFERROR(IF(AY97&gt;1,AY97*0.9,""),"")</f>
        <v/>
      </c>
      <c r="BA97" s="187">
        <v>0</v>
      </c>
      <c r="BB97" s="188" t="str">
        <f t="shared" si="528"/>
        <v/>
      </c>
      <c r="BC97" s="189" t="str">
        <f>IFERROR(IF((IFERROR(IF(BA97&gt;1,(AZ97-BB97)/AZ97,""),(($G97*0.9)-BB97)/($G97*0.9)))&gt;1%,IFERROR(IF(BA97&gt;1,(AZ97-BB97)/AZ97,""),(($G97*0.9)-BB97)/($G97*0.9)),""),"")</f>
        <v/>
      </c>
      <c r="BD97" s="191">
        <v>0</v>
      </c>
      <c r="BE97" s="192" t="str">
        <f>IFERROR(IF(BD97&gt;1,BD97*0.9,""),"")</f>
        <v/>
      </c>
      <c r="BF97" s="192">
        <v>0</v>
      </c>
      <c r="BG97" s="193" t="str">
        <f t="shared" si="531"/>
        <v/>
      </c>
      <c r="BH97" s="194" t="str">
        <f>IFERROR(IF((IFERROR(IF(BF97&gt;1,(BE97-BG97)/BE97,""),(($G97*0.9)-BG97)/($G97*0.9)))&gt;1%,IFERROR(IF(BF97&gt;1,(BE97-BG97)/BE97,""),(($G97*0.9)-BG97)/($G97*0.9)),""),"")</f>
        <v/>
      </c>
      <c r="BI97" s="186">
        <v>0</v>
      </c>
      <c r="BJ97" s="187" t="str">
        <f>IFERROR(IF(BI97&gt;1,BI97*0.9,""),"")</f>
        <v/>
      </c>
      <c r="BK97" s="187">
        <v>0</v>
      </c>
      <c r="BL97" s="188" t="str">
        <f t="shared" si="534"/>
        <v/>
      </c>
      <c r="BM97" s="189" t="str">
        <f>IFERROR(IF((IFERROR(IF(BK97&gt;1,(BJ97-BL97)/BJ97,""),(($G97*0.9)-BL97)/($G97*0.9)))&gt;1%,IFERROR(IF(BK97&gt;1,(BJ97-BL97)/BJ97,""),(($G97*0.9)-BL97)/($G97*0.9)),""),"")</f>
        <v/>
      </c>
      <c r="BN97" s="191">
        <v>0</v>
      </c>
      <c r="BO97" s="192" t="str">
        <f>IFERROR(IF(BN97&gt;1,BN97*0.9,""),"")</f>
        <v/>
      </c>
      <c r="BP97" s="192">
        <v>0</v>
      </c>
      <c r="BQ97" s="193" t="str">
        <f t="shared" si="537"/>
        <v/>
      </c>
      <c r="BR97" s="194" t="str">
        <f>IFERROR(IF((IFERROR(IF(BP97&gt;1,(BO97-BQ97)/BO97,""),(($G97*0.9)-BQ97)/($G97*0.9)))&gt;1%,IFERROR(IF(BP97&gt;1,(BO97-BQ97)/BO97,""),(($G97*0.9)-BQ97)/($G97*0.9)),""),"")</f>
        <v/>
      </c>
      <c r="BS97" s="186">
        <v>0</v>
      </c>
      <c r="BT97" s="187" t="str">
        <f>IFERROR(IF(BS97&gt;1,BS97*0.9,""),"")</f>
        <v/>
      </c>
      <c r="BU97" s="187">
        <v>0</v>
      </c>
      <c r="BV97" s="188" t="str">
        <f t="shared" si="540"/>
        <v/>
      </c>
      <c r="BW97" s="189" t="str">
        <f>IFERROR(IF((IFERROR(IF(BU97&gt;1,(BT97-BV97)/BT97,""),(($G97*0.9)-BV97)/($G97*0.9)))&gt;1%,IFERROR(IF(BU97&gt;1,(BT97-BV97)/BT97,""),(($G97*0.9)-BV97)/($G97*0.9)),""),"")</f>
        <v/>
      </c>
    </row>
    <row r="98" spans="1:75" s="5" customFormat="1" ht="12.75" customHeight="1" thickBot="1">
      <c r="A98" s="43" t="s">
        <v>277</v>
      </c>
      <c r="B98" s="38" t="s">
        <v>156</v>
      </c>
      <c r="C98" s="9"/>
      <c r="D98" s="50" t="s">
        <v>540</v>
      </c>
      <c r="E98" s="2" t="s">
        <v>438</v>
      </c>
      <c r="F98" s="83">
        <v>3299</v>
      </c>
      <c r="G98" s="83">
        <v>2999</v>
      </c>
      <c r="H98" s="75">
        <v>2499</v>
      </c>
      <c r="I98" s="75">
        <v>0</v>
      </c>
      <c r="J98" s="97">
        <f t="shared" si="542"/>
        <v>2499</v>
      </c>
      <c r="K98" s="76">
        <v>0</v>
      </c>
      <c r="L98" s="77" t="str">
        <f>IFERROR(IF(K98&gt;1,K98*0.9,""),"")</f>
        <v/>
      </c>
      <c r="M98" s="77">
        <v>0</v>
      </c>
      <c r="N98" s="78" t="str">
        <f t="shared" si="504"/>
        <v/>
      </c>
      <c r="O98" s="17" t="str">
        <f>IFERROR(IF((IFERROR(IF(M98&gt;1,(L98-N98)/L98,""),(($G98*0.9)-N98)/($G98*0.9)))&gt;1%,IFERROR(IF(M98&gt;1,(L98-N98)/L98,""),(($G98*0.9)-N98)/($G98*0.9)),""),"")</f>
        <v/>
      </c>
      <c r="P98" s="79">
        <v>0</v>
      </c>
      <c r="Q98" s="80" t="str">
        <f>IFERROR(IF(P98&gt;1,P98*0.9,""),"")</f>
        <v/>
      </c>
      <c r="R98" s="80">
        <v>0</v>
      </c>
      <c r="S98" s="81" t="str">
        <f t="shared" si="507"/>
        <v/>
      </c>
      <c r="T98" s="19" t="str">
        <f>IFERROR(IF((IFERROR(IF(R98&gt;1,(Q98-S98)/Q98,""),(($G98*0.9)-S98)/($G98*0.9)))&gt;1%,IFERROR(IF(R98&gt;1,(Q98-S98)/Q98,""),(($G98*0.9)-S98)/($G98*0.9)),""),"")</f>
        <v/>
      </c>
      <c r="U98" s="76">
        <v>0</v>
      </c>
      <c r="V98" s="77" t="str">
        <f>IFERROR(IF(U98&gt;1,U98*0.9,""),"")</f>
        <v/>
      </c>
      <c r="W98" s="77">
        <v>0</v>
      </c>
      <c r="X98" s="78" t="str">
        <f t="shared" si="510"/>
        <v/>
      </c>
      <c r="Y98" s="17" t="str">
        <f>IFERROR(IF((IFERROR(IF(W98&gt;1,(V98-X98)/V98,""),(($G98*0.9)-X98)/($G98*0.9)))&gt;1%,IFERROR(IF(W98&gt;1,(V98-X98)/V98,""),(($G98*0.9)-X98)/($G98*0.9)),""),"")</f>
        <v/>
      </c>
      <c r="Z98" s="79">
        <v>0</v>
      </c>
      <c r="AA98" s="80" t="str">
        <f>IFERROR(IF(Z98&gt;1,Z98*0.9,""),"")</f>
        <v/>
      </c>
      <c r="AB98" s="80">
        <v>0</v>
      </c>
      <c r="AC98" s="81" t="str">
        <f t="shared" si="513"/>
        <v/>
      </c>
      <c r="AD98" s="19" t="str">
        <f>IFERROR(IF((IFERROR(IF(AB98&gt;1,(AA98-AC98)/AA98,""),(($G98*0.9)-AC98)/($G98*0.9)))&gt;1%,IFERROR(IF(AB98&gt;1,(AA98-AC98)/AA98,""),(($G98*0.9)-AC98)/($G98*0.9)),""),"")</f>
        <v/>
      </c>
      <c r="AE98" s="76">
        <v>0</v>
      </c>
      <c r="AF98" s="77" t="str">
        <f>IFERROR(IF(AE98&gt;1,AE98*0.9,""),"")</f>
        <v/>
      </c>
      <c r="AG98" s="77">
        <v>0</v>
      </c>
      <c r="AH98" s="78" t="str">
        <f t="shared" si="516"/>
        <v/>
      </c>
      <c r="AI98" s="17" t="str">
        <f>IFERROR(IF((IFERROR(IF(AG98&gt;1,(AF98-AH98)/AF98,""),(($G98*0.9)-AH98)/($G98*0.9)))&gt;1%,IFERROR(IF(AG98&gt;1,(AF98-AH98)/AF98,""),(($G98*0.9)-AH98)/($G98*0.9)),""),"")</f>
        <v/>
      </c>
      <c r="AJ98" s="79">
        <v>0</v>
      </c>
      <c r="AK98" s="80" t="str">
        <f>IFERROR(IF(AJ98&gt;1,AJ98*0.9,""),"")</f>
        <v/>
      </c>
      <c r="AL98" s="80">
        <v>0</v>
      </c>
      <c r="AM98" s="81" t="str">
        <f t="shared" si="519"/>
        <v/>
      </c>
      <c r="AN98" s="19" t="str">
        <f>IFERROR(IF((IFERROR(IF(AL98&gt;1,(AK98-AM98)/AK98,""),(($G98*0.9)-AM98)/($G98*0.9)))&gt;1%,IFERROR(IF(AL98&gt;1,(AK98-AM98)/AK98,""),(($G98*0.9)-AM98)/($G98*0.9)),""),"")</f>
        <v/>
      </c>
      <c r="AO98" s="76">
        <v>0</v>
      </c>
      <c r="AP98" s="77" t="str">
        <f>IFERROR(IF(AO98&gt;1,AO98*0.9,""),"")</f>
        <v/>
      </c>
      <c r="AQ98" s="77">
        <v>0</v>
      </c>
      <c r="AR98" s="78" t="str">
        <f t="shared" si="522"/>
        <v/>
      </c>
      <c r="AS98" s="17" t="str">
        <f>IFERROR(IF((IFERROR(IF(AQ98&gt;1,(AP98-AR98)/AP98,""),(($G98*0.9)-AR98)/($G98*0.9)))&gt;1%,IFERROR(IF(AQ98&gt;1,(AP98-AR98)/AP98,""),(($G98*0.9)-AR98)/($G98*0.9)),""),"")</f>
        <v/>
      </c>
      <c r="AT98" s="79">
        <v>0</v>
      </c>
      <c r="AU98" s="80" t="str">
        <f>IFERROR(IF(AT98&gt;1,AT98*0.9,""),"")</f>
        <v/>
      </c>
      <c r="AV98" s="80">
        <v>0</v>
      </c>
      <c r="AW98" s="81" t="str">
        <f t="shared" si="525"/>
        <v/>
      </c>
      <c r="AX98" s="19" t="str">
        <f t="shared" si="356"/>
        <v/>
      </c>
      <c r="AY98" s="76">
        <v>0</v>
      </c>
      <c r="AZ98" s="77" t="str">
        <f>IFERROR(IF(AY98&gt;1,AY98*0.9,""),"")</f>
        <v/>
      </c>
      <c r="BA98" s="77">
        <v>0</v>
      </c>
      <c r="BB98" s="78" t="str">
        <f t="shared" si="528"/>
        <v/>
      </c>
      <c r="BC98" s="17" t="str">
        <f>IFERROR(IF((IFERROR(IF(BA98&gt;1,(AZ98-BB98)/AZ98,""),(($G98*0.9)-BB98)/($G98*0.9)))&gt;1%,IFERROR(IF(BA98&gt;1,(AZ98-BB98)/AZ98,""),(($G98*0.9)-BB98)/($G98*0.9)),""),"")</f>
        <v/>
      </c>
      <c r="BD98" s="79">
        <v>0</v>
      </c>
      <c r="BE98" s="80" t="str">
        <f>IFERROR(IF(BD98&gt;1,BD98*0.9,""),"")</f>
        <v/>
      </c>
      <c r="BF98" s="80">
        <v>0</v>
      </c>
      <c r="BG98" s="81" t="str">
        <f t="shared" si="531"/>
        <v/>
      </c>
      <c r="BH98" s="19" t="str">
        <f>IFERROR(IF((IFERROR(IF(BF98&gt;1,(BE98-BG98)/BE98,""),(($G98*0.9)-BG98)/($G98*0.9)))&gt;1%,IFERROR(IF(BF98&gt;1,(BE98-BG98)/BE98,""),(($G98*0.9)-BG98)/($G98*0.9)),""),"")</f>
        <v/>
      </c>
      <c r="BI98" s="76">
        <v>0</v>
      </c>
      <c r="BJ98" s="77" t="str">
        <f>IFERROR(IF(BI98&gt;1,BI98*0.9,""),"")</f>
        <v/>
      </c>
      <c r="BK98" s="77">
        <v>0</v>
      </c>
      <c r="BL98" s="78" t="str">
        <f t="shared" si="534"/>
        <v/>
      </c>
      <c r="BM98" s="17" t="str">
        <f>IFERROR(IF((IFERROR(IF(BK98&gt;1,(BJ98-BL98)/BJ98,""),(($G98*0.9)-BL98)/($G98*0.9)))&gt;1%,IFERROR(IF(BK98&gt;1,(BJ98-BL98)/BJ98,""),(($G98*0.9)-BL98)/($G98*0.9)),""),"")</f>
        <v/>
      </c>
      <c r="BN98" s="79">
        <v>0</v>
      </c>
      <c r="BO98" s="80" t="str">
        <f>IFERROR(IF(BN98&gt;1,BN98*0.9,""),"")</f>
        <v/>
      </c>
      <c r="BP98" s="80">
        <v>0</v>
      </c>
      <c r="BQ98" s="81" t="str">
        <f t="shared" si="537"/>
        <v/>
      </c>
      <c r="BR98" s="19" t="str">
        <f>IFERROR(IF((IFERROR(IF(BP98&gt;1,(BO98-BQ98)/BO98,""),(($G98*0.9)-BQ98)/($G98*0.9)))&gt;1%,IFERROR(IF(BP98&gt;1,(BO98-BQ98)/BO98,""),(($G98*0.9)-BQ98)/($G98*0.9)),""),"")</f>
        <v/>
      </c>
      <c r="BS98" s="76">
        <v>0</v>
      </c>
      <c r="BT98" s="77" t="str">
        <f>IFERROR(IF(BS98&gt;1,BS98*0.9,""),"")</f>
        <v/>
      </c>
      <c r="BU98" s="77">
        <v>0</v>
      </c>
      <c r="BV98" s="78" t="str">
        <f t="shared" si="540"/>
        <v/>
      </c>
      <c r="BW98" s="17" t="str">
        <f>IFERROR(IF((IFERROR(IF(BU98&gt;1,(BT98-BV98)/BT98,""),(($G98*0.9)-BV98)/($G98*0.9)))&gt;1%,IFERROR(IF(BU98&gt;1,(BT98-BV98)/BT98,""),(($G98*0.9)-BV98)/($G98*0.9)),""),"")</f>
        <v/>
      </c>
    </row>
    <row r="99" spans="1:75" s="5" customFormat="1" ht="12.75" customHeight="1">
      <c r="A99" s="177" t="s">
        <v>43</v>
      </c>
      <c r="B99" s="178" t="s">
        <v>158</v>
      </c>
      <c r="C99" s="179"/>
      <c r="D99" s="180">
        <v>0.71</v>
      </c>
      <c r="E99" s="181" t="s">
        <v>173</v>
      </c>
      <c r="F99" s="182">
        <v>714</v>
      </c>
      <c r="G99" s="182">
        <v>649</v>
      </c>
      <c r="H99" s="185">
        <v>506</v>
      </c>
      <c r="I99" s="185">
        <v>0</v>
      </c>
      <c r="J99" s="183">
        <f t="shared" ref="J99:J125" si="623">IFERROR(H99-I99,H99)</f>
        <v>506</v>
      </c>
      <c r="K99" s="186">
        <v>0</v>
      </c>
      <c r="L99" s="187" t="str">
        <f t="shared" ref="L99:L124" si="624">IFERROR(IF(K99&gt;1,K99*0.9,""),"")</f>
        <v/>
      </c>
      <c r="M99" s="187">
        <v>0</v>
      </c>
      <c r="N99" s="188" t="str">
        <f t="shared" si="504"/>
        <v/>
      </c>
      <c r="O99" s="189" t="str">
        <f t="shared" ref="O99:O124" si="625">IFERROR(IF((IFERROR(IF(M99&gt;1,(L99-N99)/L99,""),(($G99*0.9)-N99)/($G99*0.9)))&gt;1%,IFERROR(IF(M99&gt;1,(L99-N99)/L99,""),(($G99*0.9)-N99)/($G99*0.9)),""),"")</f>
        <v/>
      </c>
      <c r="P99" s="191">
        <v>0</v>
      </c>
      <c r="Q99" s="192" t="str">
        <f t="shared" ref="Q99:Q124" si="626">IFERROR(IF(P99&gt;1,P99*0.9,""),"")</f>
        <v/>
      </c>
      <c r="R99" s="192">
        <v>0</v>
      </c>
      <c r="S99" s="193" t="str">
        <f t="shared" si="507"/>
        <v/>
      </c>
      <c r="T99" s="194" t="str">
        <f t="shared" ref="T99:T124" si="627">IFERROR(IF((IFERROR(IF(R99&gt;1,(Q99-S99)/Q99,""),(($G99*0.9)-S99)/($G99*0.9)))&gt;1%,IFERROR(IF(R99&gt;1,(Q99-S99)/Q99,""),(($G99*0.9)-S99)/($G99*0.9)),""),"")</f>
        <v/>
      </c>
      <c r="U99" s="186">
        <v>0</v>
      </c>
      <c r="V99" s="187" t="str">
        <f t="shared" ref="V99:V124" si="628">IFERROR(IF(U99&gt;1,U99*0.9,""),"")</f>
        <v/>
      </c>
      <c r="W99" s="187">
        <v>0</v>
      </c>
      <c r="X99" s="188" t="str">
        <f t="shared" si="510"/>
        <v/>
      </c>
      <c r="Y99" s="189" t="str">
        <f t="shared" ref="Y99:Y124" si="629">IFERROR(IF((IFERROR(IF(W99&gt;1,(V99-X99)/V99,""),(($G99*0.9)-X99)/($G99*0.9)))&gt;1%,IFERROR(IF(W99&gt;1,(V99-X99)/V99,""),(($G99*0.9)-X99)/($G99*0.9)),""),"")</f>
        <v/>
      </c>
      <c r="Z99" s="191">
        <v>0</v>
      </c>
      <c r="AA99" s="192" t="str">
        <f t="shared" ref="AA99:AA124" si="630">IFERROR(IF(Z99&gt;1,Z99*0.9,""),"")</f>
        <v/>
      </c>
      <c r="AB99" s="192">
        <v>0</v>
      </c>
      <c r="AC99" s="193" t="str">
        <f t="shared" si="513"/>
        <v/>
      </c>
      <c r="AD99" s="194" t="str">
        <f t="shared" ref="AD99:AD124" si="631">IFERROR(IF((IFERROR(IF(AB99&gt;1,(AA99-AC99)/AA99,""),(($G99*0.9)-AC99)/($G99*0.9)))&gt;1%,IFERROR(IF(AB99&gt;1,(AA99-AC99)/AA99,""),(($G99*0.9)-AC99)/($G99*0.9)),""),"")</f>
        <v/>
      </c>
      <c r="AE99" s="186">
        <v>0</v>
      </c>
      <c r="AF99" s="187" t="str">
        <f t="shared" ref="AF99:AF124" si="632">IFERROR(IF(AE99&gt;1,AE99*0.9,""),"")</f>
        <v/>
      </c>
      <c r="AG99" s="187">
        <v>0</v>
      </c>
      <c r="AH99" s="188" t="str">
        <f t="shared" si="516"/>
        <v/>
      </c>
      <c r="AI99" s="189" t="str">
        <f t="shared" ref="AI99:AI124" si="633">IFERROR(IF((IFERROR(IF(AG99&gt;1,(AF99-AH99)/AF99,""),(($G99*0.9)-AH99)/($G99*0.9)))&gt;1%,IFERROR(IF(AG99&gt;1,(AF99-AH99)/AF99,""),(($G99*0.9)-AH99)/($G99*0.9)),""),"")</f>
        <v/>
      </c>
      <c r="AJ99" s="191">
        <v>0</v>
      </c>
      <c r="AK99" s="192" t="str">
        <f t="shared" ref="AK99:AK124" si="634">IFERROR(IF(AJ99&gt;1,AJ99*0.9,""),"")</f>
        <v/>
      </c>
      <c r="AL99" s="192">
        <v>0</v>
      </c>
      <c r="AM99" s="193" t="str">
        <f t="shared" si="519"/>
        <v/>
      </c>
      <c r="AN99" s="194" t="str">
        <f t="shared" ref="AN99:AN124" si="635">IFERROR(IF((IFERROR(IF(AL99&gt;1,(AK99-AM99)/AK99,""),(($G99*0.9)-AM99)/($G99*0.9)))&gt;1%,IFERROR(IF(AL99&gt;1,(AK99-AM99)/AK99,""),(($G99*0.9)-AM99)/($G99*0.9)),""),"")</f>
        <v/>
      </c>
      <c r="AO99" s="186">
        <v>0</v>
      </c>
      <c r="AP99" s="187" t="str">
        <f t="shared" ref="AP99:AP124" si="636">IFERROR(IF(AO99&gt;1,AO99*0.9,""),"")</f>
        <v/>
      </c>
      <c r="AQ99" s="187">
        <v>0</v>
      </c>
      <c r="AR99" s="188" t="str">
        <f t="shared" si="522"/>
        <v/>
      </c>
      <c r="AS99" s="189" t="str">
        <f t="shared" ref="AS99:AS124" si="637">IFERROR(IF((IFERROR(IF(AQ99&gt;1,(AP99-AR99)/AP99,""),(($G99*0.9)-AR99)/($G99*0.9)))&gt;1%,IFERROR(IF(AQ99&gt;1,(AP99-AR99)/AP99,""),(($G99*0.9)-AR99)/($G99*0.9)),""),"")</f>
        <v/>
      </c>
      <c r="AT99" s="191">
        <v>0</v>
      </c>
      <c r="AU99" s="192" t="str">
        <f t="shared" ref="AU99:AU124" si="638">IFERROR(IF(AT99&gt;1,AT99*0.9,""),"")</f>
        <v/>
      </c>
      <c r="AV99" s="192">
        <v>0</v>
      </c>
      <c r="AW99" s="193" t="str">
        <f t="shared" si="525"/>
        <v/>
      </c>
      <c r="AX99" s="194" t="str">
        <f t="shared" ref="AX99:AX125" si="639">IFERROR(IF((IFERROR(IF(AV99&gt;1,(AU99-AW99)/AU99,""),(($G99*0.9)-AW99)/($G99*0.9)))&gt;1%,IFERROR(IF(AV99&gt;1,(AU99-AW99)/AU99,""),(($G99*0.9)-AW99)/($G99*0.9)),""),"")</f>
        <v/>
      </c>
      <c r="AY99" s="186">
        <v>0</v>
      </c>
      <c r="AZ99" s="187" t="str">
        <f t="shared" ref="AZ99:AZ124" si="640">IFERROR(IF(AY99&gt;1,AY99*0.9,""),"")</f>
        <v/>
      </c>
      <c r="BA99" s="187">
        <v>0</v>
      </c>
      <c r="BB99" s="188" t="str">
        <f t="shared" si="528"/>
        <v/>
      </c>
      <c r="BC99" s="189" t="str">
        <f t="shared" ref="BC99:BC124" si="641">IFERROR(IF((IFERROR(IF(BA99&gt;1,(AZ99-BB99)/AZ99,""),(($G99*0.9)-BB99)/($G99*0.9)))&gt;1%,IFERROR(IF(BA99&gt;1,(AZ99-BB99)/AZ99,""),(($G99*0.9)-BB99)/($G99*0.9)),""),"")</f>
        <v/>
      </c>
      <c r="BD99" s="191">
        <v>0</v>
      </c>
      <c r="BE99" s="192" t="str">
        <f t="shared" ref="BE99:BE124" si="642">IFERROR(IF(BD99&gt;1,BD99*0.9,""),"")</f>
        <v/>
      </c>
      <c r="BF99" s="192">
        <v>0</v>
      </c>
      <c r="BG99" s="193" t="str">
        <f t="shared" si="531"/>
        <v/>
      </c>
      <c r="BH99" s="194" t="str">
        <f t="shared" ref="BH99:BH124" si="643">IFERROR(IF((IFERROR(IF(BF99&gt;1,(BE99-BG99)/BE99,""),(($G99*0.9)-BG99)/($G99*0.9)))&gt;1%,IFERROR(IF(BF99&gt;1,(BE99-BG99)/BE99,""),(($G99*0.9)-BG99)/($G99*0.9)),""),"")</f>
        <v/>
      </c>
      <c r="BI99" s="186">
        <v>0</v>
      </c>
      <c r="BJ99" s="187" t="str">
        <f t="shared" ref="BJ99:BJ124" si="644">IFERROR(IF(BI99&gt;1,BI99*0.9,""),"")</f>
        <v/>
      </c>
      <c r="BK99" s="187">
        <v>0</v>
      </c>
      <c r="BL99" s="188" t="str">
        <f t="shared" si="534"/>
        <v/>
      </c>
      <c r="BM99" s="189" t="str">
        <f t="shared" ref="BM99:BM124" si="645">IFERROR(IF((IFERROR(IF(BK99&gt;1,(BJ99-BL99)/BJ99,""),(($G99*0.9)-BL99)/($G99*0.9)))&gt;1%,IFERROR(IF(BK99&gt;1,(BJ99-BL99)/BJ99,""),(($G99*0.9)-BL99)/($G99*0.9)),""),"")</f>
        <v/>
      </c>
      <c r="BN99" s="191">
        <v>0</v>
      </c>
      <c r="BO99" s="192" t="str">
        <f t="shared" ref="BO99:BO124" si="646">IFERROR(IF(BN99&gt;1,BN99*0.9,""),"")</f>
        <v/>
      </c>
      <c r="BP99" s="192">
        <v>0</v>
      </c>
      <c r="BQ99" s="193" t="str">
        <f t="shared" si="537"/>
        <v/>
      </c>
      <c r="BR99" s="194" t="str">
        <f t="shared" ref="BR99:BR124" si="647">IFERROR(IF((IFERROR(IF(BP99&gt;1,(BO99-BQ99)/BO99,""),(($G99*0.9)-BQ99)/($G99*0.9)))&gt;1%,IFERROR(IF(BP99&gt;1,(BO99-BQ99)/BO99,""),(($G99*0.9)-BQ99)/($G99*0.9)),""),"")</f>
        <v/>
      </c>
      <c r="BS99" s="186">
        <v>0</v>
      </c>
      <c r="BT99" s="187" t="str">
        <f t="shared" ref="BT99:BT124" si="648">IFERROR(IF(BS99&gt;1,BS99*0.9,""),"")</f>
        <v/>
      </c>
      <c r="BU99" s="187">
        <v>0</v>
      </c>
      <c r="BV99" s="188" t="str">
        <f t="shared" si="540"/>
        <v/>
      </c>
      <c r="BW99" s="189" t="str">
        <f t="shared" ref="BW99:BW124" si="649">IFERROR(IF((IFERROR(IF(BU99&gt;1,(BT99-BV99)/BT99,""),(($G99*0.9)-BV99)/($G99*0.9)))&gt;1%,IFERROR(IF(BU99&gt;1,(BT99-BV99)/BT99,""),(($G99*0.9)-BV99)/($G99*0.9)),""),"")</f>
        <v/>
      </c>
    </row>
    <row r="100" spans="1:75" s="5" customFormat="1" ht="12.75" customHeight="1">
      <c r="A100" s="42" t="s">
        <v>45</v>
      </c>
      <c r="B100" s="39" t="s">
        <v>158</v>
      </c>
      <c r="C100" s="4"/>
      <c r="D100" s="49">
        <v>0.71</v>
      </c>
      <c r="E100" s="40" t="s">
        <v>173</v>
      </c>
      <c r="F100" s="82">
        <v>879</v>
      </c>
      <c r="G100" s="82">
        <v>799</v>
      </c>
      <c r="H100" s="163">
        <v>623</v>
      </c>
      <c r="I100" s="163">
        <v>20</v>
      </c>
      <c r="J100" s="95">
        <f t="shared" si="623"/>
        <v>603</v>
      </c>
      <c r="K100" s="69">
        <v>721</v>
      </c>
      <c r="L100" s="70">
        <f t="shared" si="624"/>
        <v>648.9</v>
      </c>
      <c r="M100" s="70">
        <v>58</v>
      </c>
      <c r="N100" s="71">
        <f t="shared" si="504"/>
        <v>545</v>
      </c>
      <c r="O100" s="16">
        <f t="shared" si="625"/>
        <v>0.16011712128216979</v>
      </c>
      <c r="P100" s="72">
        <v>0</v>
      </c>
      <c r="Q100" s="73" t="str">
        <f t="shared" si="626"/>
        <v/>
      </c>
      <c r="R100" s="73">
        <v>0</v>
      </c>
      <c r="S100" s="74" t="str">
        <f t="shared" si="507"/>
        <v/>
      </c>
      <c r="T100" s="18" t="str">
        <f t="shared" si="627"/>
        <v/>
      </c>
      <c r="U100" s="69">
        <v>721</v>
      </c>
      <c r="V100" s="70">
        <f t="shared" si="628"/>
        <v>648.9</v>
      </c>
      <c r="W100" s="70">
        <v>58</v>
      </c>
      <c r="X100" s="71">
        <f t="shared" si="510"/>
        <v>545</v>
      </c>
      <c r="Y100" s="16">
        <f t="shared" si="629"/>
        <v>0.16011712128216979</v>
      </c>
      <c r="Z100" s="72">
        <v>721</v>
      </c>
      <c r="AA100" s="73">
        <f t="shared" si="630"/>
        <v>648.9</v>
      </c>
      <c r="AB100" s="73">
        <v>58</v>
      </c>
      <c r="AC100" s="74">
        <f t="shared" si="513"/>
        <v>545</v>
      </c>
      <c r="AD100" s="18">
        <f t="shared" si="631"/>
        <v>0.16011712128216979</v>
      </c>
      <c r="AE100" s="69">
        <v>0</v>
      </c>
      <c r="AF100" s="70" t="str">
        <f t="shared" si="632"/>
        <v/>
      </c>
      <c r="AG100" s="70">
        <v>0</v>
      </c>
      <c r="AH100" s="71" t="str">
        <f t="shared" si="516"/>
        <v/>
      </c>
      <c r="AI100" s="16" t="str">
        <f t="shared" si="633"/>
        <v/>
      </c>
      <c r="AJ100" s="72">
        <v>0</v>
      </c>
      <c r="AK100" s="73" t="str">
        <f t="shared" si="634"/>
        <v/>
      </c>
      <c r="AL100" s="73">
        <v>0</v>
      </c>
      <c r="AM100" s="74" t="str">
        <f t="shared" si="519"/>
        <v/>
      </c>
      <c r="AN100" s="18" t="str">
        <f t="shared" si="635"/>
        <v/>
      </c>
      <c r="AO100" s="69">
        <v>721</v>
      </c>
      <c r="AP100" s="70">
        <f t="shared" si="636"/>
        <v>648.9</v>
      </c>
      <c r="AQ100" s="70">
        <v>58</v>
      </c>
      <c r="AR100" s="71">
        <f t="shared" si="522"/>
        <v>545</v>
      </c>
      <c r="AS100" s="16">
        <f t="shared" si="637"/>
        <v>0.16011712128216979</v>
      </c>
      <c r="AT100" s="72">
        <v>0</v>
      </c>
      <c r="AU100" s="73" t="str">
        <f t="shared" si="638"/>
        <v/>
      </c>
      <c r="AV100" s="73">
        <v>0</v>
      </c>
      <c r="AW100" s="74" t="str">
        <f t="shared" si="525"/>
        <v/>
      </c>
      <c r="AX100" s="18" t="str">
        <f t="shared" si="639"/>
        <v/>
      </c>
      <c r="AY100" s="69">
        <v>721</v>
      </c>
      <c r="AZ100" s="70">
        <f t="shared" si="640"/>
        <v>648.9</v>
      </c>
      <c r="BA100" s="70">
        <v>58</v>
      </c>
      <c r="BB100" s="71">
        <f t="shared" si="528"/>
        <v>545</v>
      </c>
      <c r="BC100" s="16">
        <f t="shared" si="641"/>
        <v>0.16011712128216979</v>
      </c>
      <c r="BD100" s="72">
        <v>721</v>
      </c>
      <c r="BE100" s="73">
        <f t="shared" si="642"/>
        <v>648.9</v>
      </c>
      <c r="BF100" s="73">
        <v>58</v>
      </c>
      <c r="BG100" s="74">
        <f t="shared" si="531"/>
        <v>545</v>
      </c>
      <c r="BH100" s="18">
        <f t="shared" si="643"/>
        <v>0.16011712128216979</v>
      </c>
      <c r="BI100" s="69">
        <v>0</v>
      </c>
      <c r="BJ100" s="70" t="str">
        <f t="shared" si="644"/>
        <v/>
      </c>
      <c r="BK100" s="70">
        <v>0</v>
      </c>
      <c r="BL100" s="71" t="str">
        <f t="shared" si="534"/>
        <v/>
      </c>
      <c r="BM100" s="16" t="str">
        <f t="shared" si="645"/>
        <v/>
      </c>
      <c r="BN100" s="72">
        <v>0</v>
      </c>
      <c r="BO100" s="73" t="str">
        <f t="shared" si="646"/>
        <v/>
      </c>
      <c r="BP100" s="73">
        <v>0</v>
      </c>
      <c r="BQ100" s="74" t="str">
        <f t="shared" si="537"/>
        <v/>
      </c>
      <c r="BR100" s="18" t="str">
        <f t="shared" si="647"/>
        <v/>
      </c>
      <c r="BS100" s="69">
        <v>721</v>
      </c>
      <c r="BT100" s="70">
        <f t="shared" si="648"/>
        <v>648.9</v>
      </c>
      <c r="BU100" s="70">
        <v>58</v>
      </c>
      <c r="BV100" s="71">
        <f t="shared" si="540"/>
        <v>545</v>
      </c>
      <c r="BW100" s="16">
        <f t="shared" si="649"/>
        <v>0.16011712128216979</v>
      </c>
    </row>
    <row r="101" spans="1:75" s="5" customFormat="1" ht="12.75" customHeight="1">
      <c r="A101" s="42" t="s">
        <v>44</v>
      </c>
      <c r="B101" s="39" t="s">
        <v>158</v>
      </c>
      <c r="C101" s="4" t="s">
        <v>459</v>
      </c>
      <c r="D101" s="49">
        <v>0.71</v>
      </c>
      <c r="E101" s="40" t="s">
        <v>173</v>
      </c>
      <c r="F101" s="82">
        <v>769</v>
      </c>
      <c r="G101" s="82">
        <v>699</v>
      </c>
      <c r="H101" s="163">
        <v>545</v>
      </c>
      <c r="I101" s="163">
        <v>10</v>
      </c>
      <c r="J101" s="95">
        <f t="shared" si="623"/>
        <v>535</v>
      </c>
      <c r="K101" s="69">
        <v>610</v>
      </c>
      <c r="L101" s="70">
        <f t="shared" si="624"/>
        <v>549</v>
      </c>
      <c r="M101" s="70">
        <v>67</v>
      </c>
      <c r="N101" s="71">
        <f t="shared" si="504"/>
        <v>468</v>
      </c>
      <c r="O101" s="16">
        <f t="shared" si="625"/>
        <v>0.14754098360655737</v>
      </c>
      <c r="P101" s="72">
        <v>0</v>
      </c>
      <c r="Q101" s="73" t="str">
        <f t="shared" si="626"/>
        <v/>
      </c>
      <c r="R101" s="73">
        <v>0</v>
      </c>
      <c r="S101" s="74" t="str">
        <f t="shared" si="507"/>
        <v/>
      </c>
      <c r="T101" s="18" t="str">
        <f t="shared" si="627"/>
        <v/>
      </c>
      <c r="U101" s="69">
        <v>610</v>
      </c>
      <c r="V101" s="70">
        <f t="shared" si="628"/>
        <v>549</v>
      </c>
      <c r="W101" s="70">
        <v>67</v>
      </c>
      <c r="X101" s="71">
        <f t="shared" si="510"/>
        <v>468</v>
      </c>
      <c r="Y101" s="16">
        <f t="shared" si="629"/>
        <v>0.14754098360655737</v>
      </c>
      <c r="Z101" s="72">
        <v>610</v>
      </c>
      <c r="AA101" s="73">
        <f t="shared" si="630"/>
        <v>549</v>
      </c>
      <c r="AB101" s="73">
        <v>67</v>
      </c>
      <c r="AC101" s="74">
        <f t="shared" si="513"/>
        <v>468</v>
      </c>
      <c r="AD101" s="18">
        <f t="shared" si="631"/>
        <v>0.14754098360655737</v>
      </c>
      <c r="AE101" s="69">
        <v>0</v>
      </c>
      <c r="AF101" s="70" t="str">
        <f t="shared" si="632"/>
        <v/>
      </c>
      <c r="AG101" s="70">
        <v>0</v>
      </c>
      <c r="AH101" s="71" t="str">
        <f t="shared" si="516"/>
        <v/>
      </c>
      <c r="AI101" s="16" t="str">
        <f t="shared" si="633"/>
        <v/>
      </c>
      <c r="AJ101" s="72">
        <v>0</v>
      </c>
      <c r="AK101" s="73" t="str">
        <f t="shared" si="634"/>
        <v/>
      </c>
      <c r="AL101" s="73">
        <v>0</v>
      </c>
      <c r="AM101" s="74" t="str">
        <f t="shared" si="519"/>
        <v/>
      </c>
      <c r="AN101" s="18" t="str">
        <f t="shared" si="635"/>
        <v/>
      </c>
      <c r="AO101" s="69">
        <v>610</v>
      </c>
      <c r="AP101" s="70">
        <f t="shared" si="636"/>
        <v>549</v>
      </c>
      <c r="AQ101" s="70">
        <v>67</v>
      </c>
      <c r="AR101" s="71">
        <f t="shared" si="522"/>
        <v>468</v>
      </c>
      <c r="AS101" s="16">
        <f t="shared" si="637"/>
        <v>0.14754098360655737</v>
      </c>
      <c r="AT101" s="72">
        <v>0</v>
      </c>
      <c r="AU101" s="73" t="str">
        <f t="shared" si="638"/>
        <v/>
      </c>
      <c r="AV101" s="73">
        <v>0</v>
      </c>
      <c r="AW101" s="74" t="str">
        <f t="shared" si="525"/>
        <v/>
      </c>
      <c r="AX101" s="18" t="str">
        <f t="shared" si="639"/>
        <v/>
      </c>
      <c r="AY101" s="69">
        <v>610</v>
      </c>
      <c r="AZ101" s="70">
        <f t="shared" si="640"/>
        <v>549</v>
      </c>
      <c r="BA101" s="70">
        <v>67</v>
      </c>
      <c r="BB101" s="71">
        <f t="shared" si="528"/>
        <v>468</v>
      </c>
      <c r="BC101" s="16">
        <f t="shared" si="641"/>
        <v>0.14754098360655737</v>
      </c>
      <c r="BD101" s="72">
        <v>588</v>
      </c>
      <c r="BE101" s="73">
        <f t="shared" si="642"/>
        <v>529.20000000000005</v>
      </c>
      <c r="BF101" s="73">
        <v>84</v>
      </c>
      <c r="BG101" s="74">
        <f t="shared" si="531"/>
        <v>451</v>
      </c>
      <c r="BH101" s="18">
        <f t="shared" si="643"/>
        <v>0.14777021919879071</v>
      </c>
      <c r="BI101" s="69">
        <v>0</v>
      </c>
      <c r="BJ101" s="70" t="str">
        <f t="shared" si="644"/>
        <v/>
      </c>
      <c r="BK101" s="70">
        <v>0</v>
      </c>
      <c r="BL101" s="71" t="str">
        <f t="shared" si="534"/>
        <v/>
      </c>
      <c r="BM101" s="16" t="str">
        <f t="shared" si="645"/>
        <v/>
      </c>
      <c r="BN101" s="72">
        <v>0</v>
      </c>
      <c r="BO101" s="73" t="str">
        <f t="shared" si="646"/>
        <v/>
      </c>
      <c r="BP101" s="73">
        <v>0</v>
      </c>
      <c r="BQ101" s="74" t="str">
        <f t="shared" si="537"/>
        <v/>
      </c>
      <c r="BR101" s="18" t="str">
        <f t="shared" si="647"/>
        <v/>
      </c>
      <c r="BS101" s="69">
        <v>554</v>
      </c>
      <c r="BT101" s="70">
        <f t="shared" si="648"/>
        <v>498.6</v>
      </c>
      <c r="BU101" s="70">
        <v>110</v>
      </c>
      <c r="BV101" s="71">
        <f t="shared" si="540"/>
        <v>425</v>
      </c>
      <c r="BW101" s="16">
        <f t="shared" si="649"/>
        <v>0.14761331728840757</v>
      </c>
    </row>
    <row r="102" spans="1:75" s="5" customFormat="1" ht="12.75" customHeight="1">
      <c r="A102" s="42" t="s">
        <v>369</v>
      </c>
      <c r="B102" s="39" t="s">
        <v>158</v>
      </c>
      <c r="C102" s="4"/>
      <c r="D102" s="49">
        <v>0.71</v>
      </c>
      <c r="E102" s="40" t="s">
        <v>173</v>
      </c>
      <c r="F102" s="82">
        <v>824</v>
      </c>
      <c r="G102" s="82">
        <v>749</v>
      </c>
      <c r="H102" s="163">
        <v>585</v>
      </c>
      <c r="I102" s="163">
        <v>12</v>
      </c>
      <c r="J102" s="95">
        <f t="shared" si="623"/>
        <v>573</v>
      </c>
      <c r="K102" s="69">
        <v>666</v>
      </c>
      <c r="L102" s="70">
        <f>IFERROR(IF(K102&gt;1,K102*0.9,""),"")</f>
        <v>599.4</v>
      </c>
      <c r="M102" s="70">
        <v>63</v>
      </c>
      <c r="N102" s="71">
        <f t="shared" si="504"/>
        <v>510</v>
      </c>
      <c r="O102" s="16">
        <f>IFERROR(IF((IFERROR(IF(M102&gt;1,(L102-N102)/L102,""),(($G102*0.9)-N102)/($G102*0.9)))&gt;1%,IFERROR(IF(M102&gt;1,(L102-N102)/L102,""),(($G102*0.9)-N102)/($G102*0.9)),""),"")</f>
        <v>0.14914914914914912</v>
      </c>
      <c r="P102" s="72">
        <v>0</v>
      </c>
      <c r="Q102" s="73" t="str">
        <f>IFERROR(IF(P102&gt;1,P102*0.9,""),"")</f>
        <v/>
      </c>
      <c r="R102" s="73">
        <v>0</v>
      </c>
      <c r="S102" s="74" t="str">
        <f t="shared" si="507"/>
        <v/>
      </c>
      <c r="T102" s="18" t="str">
        <f>IFERROR(IF((IFERROR(IF(R102&gt;1,(Q102-S102)/Q102,""),(($G102*0.9)-S102)/($G102*0.9)))&gt;1%,IFERROR(IF(R102&gt;1,(Q102-S102)/Q102,""),(($G102*0.9)-S102)/($G102*0.9)),""),"")</f>
        <v/>
      </c>
      <c r="U102" s="69">
        <v>666</v>
      </c>
      <c r="V102" s="70">
        <f>IFERROR(IF(U102&gt;1,U102*0.9,""),"")</f>
        <v>599.4</v>
      </c>
      <c r="W102" s="70">
        <v>63</v>
      </c>
      <c r="X102" s="71">
        <f t="shared" si="510"/>
        <v>510</v>
      </c>
      <c r="Y102" s="16">
        <f>IFERROR(IF((IFERROR(IF(W102&gt;1,(V102-X102)/V102,""),(($G102*0.9)-X102)/($G102*0.9)))&gt;1%,IFERROR(IF(W102&gt;1,(V102-X102)/V102,""),(($G102*0.9)-X102)/($G102*0.9)),""),"")</f>
        <v>0.14914914914914912</v>
      </c>
      <c r="Z102" s="72">
        <v>666</v>
      </c>
      <c r="AA102" s="73">
        <f>IFERROR(IF(Z102&gt;1,Z102*0.9,""),"")</f>
        <v>599.4</v>
      </c>
      <c r="AB102" s="73">
        <v>63</v>
      </c>
      <c r="AC102" s="74">
        <f t="shared" si="513"/>
        <v>510</v>
      </c>
      <c r="AD102" s="18">
        <f>IFERROR(IF((IFERROR(IF(AB102&gt;1,(AA102-AC102)/AA102,""),(($G102*0.9)-AC102)/($G102*0.9)))&gt;1%,IFERROR(IF(AB102&gt;1,(AA102-AC102)/AA102,""),(($G102*0.9)-AC102)/($G102*0.9)),""),"")</f>
        <v>0.14914914914914912</v>
      </c>
      <c r="AE102" s="69">
        <v>0</v>
      </c>
      <c r="AF102" s="70" t="str">
        <f>IFERROR(IF(AE102&gt;1,AE102*0.9,""),"")</f>
        <v/>
      </c>
      <c r="AG102" s="70">
        <v>0</v>
      </c>
      <c r="AH102" s="71" t="str">
        <f t="shared" si="516"/>
        <v/>
      </c>
      <c r="AI102" s="16" t="str">
        <f>IFERROR(IF((IFERROR(IF(AG102&gt;1,(AF102-AH102)/AF102,""),(($G102*0.9)-AH102)/($G102*0.9)))&gt;1%,IFERROR(IF(AG102&gt;1,(AF102-AH102)/AF102,""),(($G102*0.9)-AH102)/($G102*0.9)),""),"")</f>
        <v/>
      </c>
      <c r="AJ102" s="72">
        <v>0</v>
      </c>
      <c r="AK102" s="73" t="str">
        <f>IFERROR(IF(AJ102&gt;1,AJ102*0.9,""),"")</f>
        <v/>
      </c>
      <c r="AL102" s="73">
        <v>0</v>
      </c>
      <c r="AM102" s="74" t="str">
        <f t="shared" si="519"/>
        <v/>
      </c>
      <c r="AN102" s="18" t="str">
        <f>IFERROR(IF((IFERROR(IF(AL102&gt;1,(AK102-AM102)/AK102,""),(($G102*0.9)-AM102)/($G102*0.9)))&gt;1%,IFERROR(IF(AL102&gt;1,(AK102-AM102)/AK102,""),(($G102*0.9)-AM102)/($G102*0.9)),""),"")</f>
        <v/>
      </c>
      <c r="AO102" s="69">
        <v>666</v>
      </c>
      <c r="AP102" s="70">
        <f>IFERROR(IF(AO102&gt;1,AO102*0.9,""),"")</f>
        <v>599.4</v>
      </c>
      <c r="AQ102" s="70">
        <v>63</v>
      </c>
      <c r="AR102" s="71">
        <f t="shared" si="522"/>
        <v>510</v>
      </c>
      <c r="AS102" s="16">
        <f>IFERROR(IF((IFERROR(IF(AQ102&gt;1,(AP102-AR102)/AP102,""),(($G102*0.9)-AR102)/($G102*0.9)))&gt;1%,IFERROR(IF(AQ102&gt;1,(AP102-AR102)/AP102,""),(($G102*0.9)-AR102)/($G102*0.9)),""),"")</f>
        <v>0.14914914914914912</v>
      </c>
      <c r="AT102" s="72">
        <v>0</v>
      </c>
      <c r="AU102" s="73" t="str">
        <f>IFERROR(IF(AT102&gt;1,AT102*0.9,""),"")</f>
        <v/>
      </c>
      <c r="AV102" s="73">
        <v>0</v>
      </c>
      <c r="AW102" s="74" t="str">
        <f t="shared" si="525"/>
        <v/>
      </c>
      <c r="AX102" s="18" t="str">
        <f t="shared" si="639"/>
        <v/>
      </c>
      <c r="AY102" s="69">
        <v>666</v>
      </c>
      <c r="AZ102" s="70">
        <f>IFERROR(IF(AY102&gt;1,AY102*0.9,""),"")</f>
        <v>599.4</v>
      </c>
      <c r="BA102" s="70">
        <v>63</v>
      </c>
      <c r="BB102" s="71">
        <f t="shared" si="528"/>
        <v>510</v>
      </c>
      <c r="BC102" s="16">
        <f>IFERROR(IF((IFERROR(IF(BA102&gt;1,(AZ102-BB102)/AZ102,""),(($G102*0.9)-BB102)/($G102*0.9)))&gt;1%,IFERROR(IF(BA102&gt;1,(AZ102-BB102)/AZ102,""),(($G102*0.9)-BB102)/($G102*0.9)),""),"")</f>
        <v>0.14914914914914912</v>
      </c>
      <c r="BD102" s="72">
        <v>666</v>
      </c>
      <c r="BE102" s="73">
        <f>IFERROR(IF(BD102&gt;1,BD102*0.9,""),"")</f>
        <v>599.4</v>
      </c>
      <c r="BF102" s="73">
        <v>63</v>
      </c>
      <c r="BG102" s="74">
        <f t="shared" si="531"/>
        <v>510</v>
      </c>
      <c r="BH102" s="18">
        <f>IFERROR(IF((IFERROR(IF(BF102&gt;1,(BE102-BG102)/BE102,""),(($G102*0.9)-BG102)/($G102*0.9)))&gt;1%,IFERROR(IF(BF102&gt;1,(BE102-BG102)/BE102,""),(($G102*0.9)-BG102)/($G102*0.9)),""),"")</f>
        <v>0.14914914914914912</v>
      </c>
      <c r="BI102" s="69">
        <v>0</v>
      </c>
      <c r="BJ102" s="70" t="str">
        <f>IFERROR(IF(BI102&gt;1,BI102*0.9,""),"")</f>
        <v/>
      </c>
      <c r="BK102" s="70">
        <v>0</v>
      </c>
      <c r="BL102" s="71" t="str">
        <f t="shared" si="534"/>
        <v/>
      </c>
      <c r="BM102" s="16" t="str">
        <f>IFERROR(IF((IFERROR(IF(BK102&gt;1,(BJ102-BL102)/BJ102,""),(($G102*0.9)-BL102)/($G102*0.9)))&gt;1%,IFERROR(IF(BK102&gt;1,(BJ102-BL102)/BJ102,""),(($G102*0.9)-BL102)/($G102*0.9)),""),"")</f>
        <v/>
      </c>
      <c r="BN102" s="72">
        <v>0</v>
      </c>
      <c r="BO102" s="73" t="str">
        <f>IFERROR(IF(BN102&gt;1,BN102*0.9,""),"")</f>
        <v/>
      </c>
      <c r="BP102" s="73">
        <v>0</v>
      </c>
      <c r="BQ102" s="74" t="str">
        <f t="shared" si="537"/>
        <v/>
      </c>
      <c r="BR102" s="18" t="str">
        <f>IFERROR(IF((IFERROR(IF(BP102&gt;1,(BO102-BQ102)/BO102,""),(($G102*0.9)-BQ102)/($G102*0.9)))&gt;1%,IFERROR(IF(BP102&gt;1,(BO102-BQ102)/BO102,""),(($G102*0.9)-BQ102)/($G102*0.9)),""),"")</f>
        <v/>
      </c>
      <c r="BS102" s="69">
        <v>666</v>
      </c>
      <c r="BT102" s="70">
        <f>IFERROR(IF(BS102&gt;1,BS102*0.9,""),"")</f>
        <v>599.4</v>
      </c>
      <c r="BU102" s="70">
        <v>63</v>
      </c>
      <c r="BV102" s="71">
        <f t="shared" si="540"/>
        <v>510</v>
      </c>
      <c r="BW102" s="16">
        <f>IFERROR(IF((IFERROR(IF(BU102&gt;1,(BT102-BV102)/BT102,""),(($G102*0.9)-BV102)/($G102*0.9)))&gt;1%,IFERROR(IF(BU102&gt;1,(BT102-BV102)/BT102,""),(($G102*0.9)-BV102)/($G102*0.9)),""),"")</f>
        <v>0.14914914914914912</v>
      </c>
    </row>
    <row r="103" spans="1:75" s="5" customFormat="1" ht="12.75" customHeight="1">
      <c r="A103" s="42" t="s">
        <v>42</v>
      </c>
      <c r="B103" s="39" t="s">
        <v>158</v>
      </c>
      <c r="C103" s="4"/>
      <c r="D103" s="49">
        <v>0.71</v>
      </c>
      <c r="E103" s="40" t="s">
        <v>173</v>
      </c>
      <c r="F103" s="82">
        <v>714</v>
      </c>
      <c r="G103" s="82">
        <v>649</v>
      </c>
      <c r="H103" s="163">
        <v>506</v>
      </c>
      <c r="I103" s="163">
        <v>0</v>
      </c>
      <c r="J103" s="95">
        <f t="shared" si="623"/>
        <v>506</v>
      </c>
      <c r="K103" s="69">
        <v>0</v>
      </c>
      <c r="L103" s="70" t="str">
        <f t="shared" si="624"/>
        <v/>
      </c>
      <c r="M103" s="70">
        <v>0</v>
      </c>
      <c r="N103" s="71" t="str">
        <f t="shared" si="504"/>
        <v/>
      </c>
      <c r="O103" s="16" t="str">
        <f t="shared" si="625"/>
        <v/>
      </c>
      <c r="P103" s="72">
        <v>0</v>
      </c>
      <c r="Q103" s="73" t="str">
        <f t="shared" si="626"/>
        <v/>
      </c>
      <c r="R103" s="73">
        <v>0</v>
      </c>
      <c r="S103" s="74" t="str">
        <f t="shared" si="507"/>
        <v/>
      </c>
      <c r="T103" s="18" t="str">
        <f t="shared" si="627"/>
        <v/>
      </c>
      <c r="U103" s="69">
        <v>0</v>
      </c>
      <c r="V103" s="70" t="str">
        <f t="shared" si="628"/>
        <v/>
      </c>
      <c r="W103" s="70">
        <v>0</v>
      </c>
      <c r="X103" s="71" t="str">
        <f t="shared" si="510"/>
        <v/>
      </c>
      <c r="Y103" s="16" t="str">
        <f t="shared" si="629"/>
        <v/>
      </c>
      <c r="Z103" s="72">
        <v>0</v>
      </c>
      <c r="AA103" s="73" t="str">
        <f t="shared" si="630"/>
        <v/>
      </c>
      <c r="AB103" s="73">
        <v>0</v>
      </c>
      <c r="AC103" s="74" t="str">
        <f t="shared" si="513"/>
        <v/>
      </c>
      <c r="AD103" s="18" t="str">
        <f t="shared" si="631"/>
        <v/>
      </c>
      <c r="AE103" s="69">
        <v>0</v>
      </c>
      <c r="AF103" s="70" t="str">
        <f t="shared" si="632"/>
        <v/>
      </c>
      <c r="AG103" s="70">
        <v>0</v>
      </c>
      <c r="AH103" s="71" t="str">
        <f t="shared" si="516"/>
        <v/>
      </c>
      <c r="AI103" s="16" t="str">
        <f t="shared" si="633"/>
        <v/>
      </c>
      <c r="AJ103" s="72">
        <v>0</v>
      </c>
      <c r="AK103" s="73" t="str">
        <f t="shared" si="634"/>
        <v/>
      </c>
      <c r="AL103" s="73">
        <v>0</v>
      </c>
      <c r="AM103" s="74" t="str">
        <f t="shared" si="519"/>
        <v/>
      </c>
      <c r="AN103" s="18" t="str">
        <f t="shared" si="635"/>
        <v/>
      </c>
      <c r="AO103" s="69">
        <v>0</v>
      </c>
      <c r="AP103" s="70" t="str">
        <f t="shared" si="636"/>
        <v/>
      </c>
      <c r="AQ103" s="70">
        <v>0</v>
      </c>
      <c r="AR103" s="71" t="str">
        <f t="shared" si="522"/>
        <v/>
      </c>
      <c r="AS103" s="16" t="str">
        <f t="shared" si="637"/>
        <v/>
      </c>
      <c r="AT103" s="72">
        <v>0</v>
      </c>
      <c r="AU103" s="73" t="str">
        <f t="shared" si="638"/>
        <v/>
      </c>
      <c r="AV103" s="73">
        <v>0</v>
      </c>
      <c r="AW103" s="74" t="str">
        <f t="shared" si="525"/>
        <v/>
      </c>
      <c r="AX103" s="18" t="str">
        <f t="shared" si="639"/>
        <v/>
      </c>
      <c r="AY103" s="69">
        <v>0</v>
      </c>
      <c r="AZ103" s="70" t="str">
        <f t="shared" si="640"/>
        <v/>
      </c>
      <c r="BA103" s="70">
        <v>0</v>
      </c>
      <c r="BB103" s="71" t="str">
        <f t="shared" si="528"/>
        <v/>
      </c>
      <c r="BC103" s="16" t="str">
        <f t="shared" si="641"/>
        <v/>
      </c>
      <c r="BD103" s="72">
        <v>0</v>
      </c>
      <c r="BE103" s="73" t="str">
        <f t="shared" si="642"/>
        <v/>
      </c>
      <c r="BF103" s="73">
        <v>0</v>
      </c>
      <c r="BG103" s="74" t="str">
        <f t="shared" si="531"/>
        <v/>
      </c>
      <c r="BH103" s="18" t="str">
        <f t="shared" si="643"/>
        <v/>
      </c>
      <c r="BI103" s="69">
        <v>0</v>
      </c>
      <c r="BJ103" s="70" t="str">
        <f t="shared" si="644"/>
        <v/>
      </c>
      <c r="BK103" s="70">
        <v>0</v>
      </c>
      <c r="BL103" s="71" t="str">
        <f t="shared" si="534"/>
        <v/>
      </c>
      <c r="BM103" s="16" t="str">
        <f t="shared" si="645"/>
        <v/>
      </c>
      <c r="BN103" s="72">
        <v>0</v>
      </c>
      <c r="BO103" s="73" t="str">
        <f t="shared" si="646"/>
        <v/>
      </c>
      <c r="BP103" s="73">
        <v>0</v>
      </c>
      <c r="BQ103" s="74" t="str">
        <f t="shared" si="537"/>
        <v/>
      </c>
      <c r="BR103" s="18" t="str">
        <f t="shared" si="647"/>
        <v/>
      </c>
      <c r="BS103" s="69">
        <v>0</v>
      </c>
      <c r="BT103" s="70" t="str">
        <f t="shared" si="648"/>
        <v/>
      </c>
      <c r="BU103" s="70">
        <v>0</v>
      </c>
      <c r="BV103" s="71" t="str">
        <f t="shared" si="540"/>
        <v/>
      </c>
      <c r="BW103" s="16" t="str">
        <f t="shared" si="649"/>
        <v/>
      </c>
    </row>
    <row r="104" spans="1:75" s="5" customFormat="1" ht="12.75" customHeight="1">
      <c r="A104" s="42" t="s">
        <v>234</v>
      </c>
      <c r="B104" s="39" t="s">
        <v>158</v>
      </c>
      <c r="C104" s="4"/>
      <c r="D104" s="49">
        <v>0.71</v>
      </c>
      <c r="E104" s="40" t="s">
        <v>314</v>
      </c>
      <c r="F104" s="82">
        <v>989</v>
      </c>
      <c r="G104" s="82">
        <v>899</v>
      </c>
      <c r="H104" s="163">
        <v>688</v>
      </c>
      <c r="I104" s="163">
        <v>8</v>
      </c>
      <c r="J104" s="95">
        <f t="shared" si="623"/>
        <v>680</v>
      </c>
      <c r="K104" s="69" t="s">
        <v>148</v>
      </c>
      <c r="L104" s="70" t="str">
        <f>IFERROR(IF(K104&gt;1,K104*0.9,""),"")</f>
        <v/>
      </c>
      <c r="M104" s="70">
        <v>0</v>
      </c>
      <c r="N104" s="71" t="str">
        <f t="shared" si="504"/>
        <v/>
      </c>
      <c r="O104" s="16" t="str">
        <f>IFERROR(IF((IFERROR(IF(M104&gt;1,(L104-N104)/L104,""),(($G104*0.9)-N104)/($G104*0.9)))&gt;1%,IFERROR(IF(M104&gt;1,(L104-N104)/L104,""),(($G104*0.9)-N104)/($G104*0.9)),""),"")</f>
        <v/>
      </c>
      <c r="P104" s="72">
        <v>0</v>
      </c>
      <c r="Q104" s="73" t="str">
        <f>IFERROR(IF(P104&gt;1,P104*0.9,""),"")</f>
        <v/>
      </c>
      <c r="R104" s="73">
        <v>0</v>
      </c>
      <c r="S104" s="74" t="str">
        <f t="shared" si="507"/>
        <v/>
      </c>
      <c r="T104" s="18" t="str">
        <f>IFERROR(IF((IFERROR(IF(R104&gt;1,(Q104-S104)/Q104,""),(($G104*0.9)-S104)/($G104*0.9)))&gt;1%,IFERROR(IF(R104&gt;1,(Q104-S104)/Q104,""),(($G104*0.9)-S104)/($G104*0.9)),""),"")</f>
        <v/>
      </c>
      <c r="U104" s="69">
        <v>832</v>
      </c>
      <c r="V104" s="70">
        <f>IFERROR(IF(U104&gt;1,U104*0.9,""),"")</f>
        <v>748.80000000000007</v>
      </c>
      <c r="W104" s="70">
        <v>49</v>
      </c>
      <c r="X104" s="71">
        <f t="shared" si="510"/>
        <v>631</v>
      </c>
      <c r="Y104" s="16">
        <f>IFERROR(IF((IFERROR(IF(W104&gt;1,(V104-X104)/V104,""),(($G104*0.9)-X104)/($G104*0.9)))&gt;1%,IFERROR(IF(W104&gt;1,(V104-X104)/V104,""),(($G104*0.9)-X104)/($G104*0.9)),""),"")</f>
        <v>0.15731837606837615</v>
      </c>
      <c r="Z104" s="72">
        <v>832</v>
      </c>
      <c r="AA104" s="73">
        <f>IFERROR(IF(Z104&gt;1,Z104*0.9,""),"")</f>
        <v>748.80000000000007</v>
      </c>
      <c r="AB104" s="73">
        <v>49</v>
      </c>
      <c r="AC104" s="74">
        <f t="shared" si="513"/>
        <v>631</v>
      </c>
      <c r="AD104" s="18">
        <f>IFERROR(IF((IFERROR(IF(AB104&gt;1,(AA104-AC104)/AA104,""),(($G104*0.9)-AC104)/($G104*0.9)))&gt;1%,IFERROR(IF(AB104&gt;1,(AA104-AC104)/AA104,""),(($G104*0.9)-AC104)/($G104*0.9)),""),"")</f>
        <v>0.15731837606837615</v>
      </c>
      <c r="AE104" s="69">
        <v>0</v>
      </c>
      <c r="AF104" s="70" t="str">
        <f>IFERROR(IF(AE104&gt;1,AE104*0.9,""),"")</f>
        <v/>
      </c>
      <c r="AG104" s="70">
        <v>0</v>
      </c>
      <c r="AH104" s="71" t="str">
        <f t="shared" si="516"/>
        <v/>
      </c>
      <c r="AI104" s="16" t="str">
        <f>IFERROR(IF((IFERROR(IF(AG104&gt;1,(AF104-AH104)/AF104,""),(($G104*0.9)-AH104)/($G104*0.9)))&gt;1%,IFERROR(IF(AG104&gt;1,(AF104-AH104)/AF104,""),(($G104*0.9)-AH104)/($G104*0.9)),""),"")</f>
        <v/>
      </c>
      <c r="AJ104" s="72">
        <v>832</v>
      </c>
      <c r="AK104" s="73">
        <f>IFERROR(IF(AJ104&gt;1,AJ104*0.9,""),"")</f>
        <v>748.80000000000007</v>
      </c>
      <c r="AL104" s="73">
        <v>49</v>
      </c>
      <c r="AM104" s="74">
        <f t="shared" si="519"/>
        <v>631</v>
      </c>
      <c r="AN104" s="18">
        <f>IFERROR(IF((IFERROR(IF(AL104&gt;1,(AK104-AM104)/AK104,""),(($G104*0.9)-AM104)/($G104*0.9)))&gt;1%,IFERROR(IF(AL104&gt;1,(AK104-AM104)/AK104,""),(($G104*0.9)-AM104)/($G104*0.9)),""),"")</f>
        <v>0.15731837606837615</v>
      </c>
      <c r="AO104" s="69">
        <v>832</v>
      </c>
      <c r="AP104" s="70">
        <f>IFERROR(IF(AO104&gt;1,AO104*0.9,""),"")</f>
        <v>748.80000000000007</v>
      </c>
      <c r="AQ104" s="70">
        <v>49</v>
      </c>
      <c r="AR104" s="71">
        <f t="shared" si="522"/>
        <v>631</v>
      </c>
      <c r="AS104" s="16">
        <f>IFERROR(IF((IFERROR(IF(AQ104&gt;1,(AP104-AR104)/AP104,""),(($G104*0.9)-AR104)/($G104*0.9)))&gt;1%,IFERROR(IF(AQ104&gt;1,(AP104-AR104)/AP104,""),(($G104*0.9)-AR104)/($G104*0.9)),""),"")</f>
        <v>0.15731837606837615</v>
      </c>
      <c r="AT104" s="72">
        <v>0</v>
      </c>
      <c r="AU104" s="73" t="str">
        <f>IFERROR(IF(AT104&gt;1,AT104*0.9,""),"")</f>
        <v/>
      </c>
      <c r="AV104" s="73">
        <v>0</v>
      </c>
      <c r="AW104" s="74" t="str">
        <f t="shared" si="525"/>
        <v/>
      </c>
      <c r="AX104" s="18" t="str">
        <f t="shared" si="639"/>
        <v/>
      </c>
      <c r="AY104" s="69">
        <v>0</v>
      </c>
      <c r="AZ104" s="70" t="str">
        <f>IFERROR(IF(AY104&gt;1,AY104*0.9,""),"")</f>
        <v/>
      </c>
      <c r="BA104" s="70">
        <v>0</v>
      </c>
      <c r="BB104" s="71" t="str">
        <f t="shared" si="528"/>
        <v/>
      </c>
      <c r="BC104" s="16" t="str">
        <f>IFERROR(IF((IFERROR(IF(BA104&gt;1,(AZ104-BB104)/AZ104,""),(($G104*0.9)-BB104)/($G104*0.9)))&gt;1%,IFERROR(IF(BA104&gt;1,(AZ104-BB104)/AZ104,""),(($G104*0.9)-BB104)/($G104*0.9)),""),"")</f>
        <v/>
      </c>
      <c r="BD104" s="72">
        <v>832</v>
      </c>
      <c r="BE104" s="73">
        <f>IFERROR(IF(BD104&gt;1,BD104*0.9,""),"")</f>
        <v>748.80000000000007</v>
      </c>
      <c r="BF104" s="73">
        <v>49</v>
      </c>
      <c r="BG104" s="74">
        <f t="shared" si="531"/>
        <v>631</v>
      </c>
      <c r="BH104" s="18">
        <f>IFERROR(IF((IFERROR(IF(BF104&gt;1,(BE104-BG104)/BE104,""),(($G104*0.9)-BG104)/($G104*0.9)))&gt;1%,IFERROR(IF(BF104&gt;1,(BE104-BG104)/BE104,""),(($G104*0.9)-BG104)/($G104*0.9)),""),"")</f>
        <v>0.15731837606837615</v>
      </c>
      <c r="BI104" s="69">
        <v>0</v>
      </c>
      <c r="BJ104" s="70" t="str">
        <f>IFERROR(IF(BI104&gt;1,BI104*0.9,""),"")</f>
        <v/>
      </c>
      <c r="BK104" s="70">
        <v>0</v>
      </c>
      <c r="BL104" s="71" t="str">
        <f t="shared" si="534"/>
        <v/>
      </c>
      <c r="BM104" s="16" t="str">
        <f>IFERROR(IF((IFERROR(IF(BK104&gt;1,(BJ104-BL104)/BJ104,""),(($G104*0.9)-BL104)/($G104*0.9)))&gt;1%,IFERROR(IF(BK104&gt;1,(BJ104-BL104)/BJ104,""),(($G104*0.9)-BL104)/($G104*0.9)),""),"")</f>
        <v/>
      </c>
      <c r="BN104" s="72">
        <v>832</v>
      </c>
      <c r="BO104" s="73">
        <f>IFERROR(IF(BN104&gt;1,BN104*0.9,""),"")</f>
        <v>748.80000000000007</v>
      </c>
      <c r="BP104" s="73">
        <v>49</v>
      </c>
      <c r="BQ104" s="74">
        <f t="shared" si="537"/>
        <v>631</v>
      </c>
      <c r="BR104" s="18">
        <f>IFERROR(IF((IFERROR(IF(BP104&gt;1,(BO104-BQ104)/BO104,""),(($G104*0.9)-BQ104)/($G104*0.9)))&gt;1%,IFERROR(IF(BP104&gt;1,(BO104-BQ104)/BO104,""),(($G104*0.9)-BQ104)/($G104*0.9)),""),"")</f>
        <v>0.15731837606837615</v>
      </c>
      <c r="BS104" s="69">
        <v>832</v>
      </c>
      <c r="BT104" s="70">
        <f>IFERROR(IF(BS104&gt;1,BS104*0.9,""),"")</f>
        <v>748.80000000000007</v>
      </c>
      <c r="BU104" s="70">
        <v>49</v>
      </c>
      <c r="BV104" s="71">
        <f t="shared" si="540"/>
        <v>631</v>
      </c>
      <c r="BW104" s="16">
        <f>IFERROR(IF((IFERROR(IF(BU104&gt;1,(BT104-BV104)/BT104,""),(($G104*0.9)-BV104)/($G104*0.9)))&gt;1%,IFERROR(IF(BU104&gt;1,(BT104-BV104)/BT104,""),(($G104*0.9)-BV104)/($G104*0.9)),""),"")</f>
        <v>0.15731837606837615</v>
      </c>
    </row>
    <row r="105" spans="1:75" s="5" customFormat="1" ht="12.75" customHeight="1">
      <c r="A105" s="42" t="s">
        <v>235</v>
      </c>
      <c r="B105" s="39" t="s">
        <v>158</v>
      </c>
      <c r="C105" s="4" t="s">
        <v>527</v>
      </c>
      <c r="D105" s="49">
        <v>0.71</v>
      </c>
      <c r="E105" s="40" t="s">
        <v>314</v>
      </c>
      <c r="F105" s="82">
        <v>879</v>
      </c>
      <c r="G105" s="82">
        <v>799</v>
      </c>
      <c r="H105" s="163">
        <v>629</v>
      </c>
      <c r="I105" s="163">
        <v>18</v>
      </c>
      <c r="J105" s="95">
        <f t="shared" si="623"/>
        <v>611</v>
      </c>
      <c r="K105" s="69" t="s">
        <v>148</v>
      </c>
      <c r="L105" s="70" t="str">
        <f>IFERROR(IF(K105&gt;1,K105*0.9,""),"")</f>
        <v/>
      </c>
      <c r="M105" s="70">
        <v>0</v>
      </c>
      <c r="N105" s="71" t="str">
        <f t="shared" si="504"/>
        <v/>
      </c>
      <c r="O105" s="16" t="str">
        <f>IFERROR(IF((IFERROR(IF(M105&gt;1,(L105-N105)/L105,""),(($G105*0.9)-N105)/($G105*0.9)))&gt;1%,IFERROR(IF(M105&gt;1,(L105-N105)/L105,""),(($G105*0.9)-N105)/($G105*0.9)),""),"")</f>
        <v/>
      </c>
      <c r="P105" s="72">
        <v>0</v>
      </c>
      <c r="Q105" s="73" t="str">
        <f>IFERROR(IF(P105&gt;1,P105*0.9,""),"")</f>
        <v/>
      </c>
      <c r="R105" s="73">
        <v>0</v>
      </c>
      <c r="S105" s="74" t="str">
        <f t="shared" si="507"/>
        <v/>
      </c>
      <c r="T105" s="18" t="str">
        <f>IFERROR(IF((IFERROR(IF(R105&gt;1,(Q105-S105)/Q105,""),(($G105*0.9)-S105)/($G105*0.9)))&gt;1%,IFERROR(IF(R105&gt;1,(Q105-S105)/Q105,""),(($G105*0.9)-S105)/($G105*0.9)),""),"")</f>
        <v/>
      </c>
      <c r="U105" s="69">
        <v>721</v>
      </c>
      <c r="V105" s="70">
        <f>IFERROR(IF(U105&gt;1,U105*0.9,""),"")</f>
        <v>648.9</v>
      </c>
      <c r="W105" s="70">
        <v>59</v>
      </c>
      <c r="X105" s="71">
        <f t="shared" si="510"/>
        <v>552</v>
      </c>
      <c r="Y105" s="16">
        <f>IFERROR(IF((IFERROR(IF(W105&gt;1,(V105-X105)/V105,""),(($G105*0.9)-X105)/($G105*0.9)))&gt;1%,IFERROR(IF(W105&gt;1,(V105-X105)/V105,""),(($G105*0.9)-X105)/($G105*0.9)),""),"")</f>
        <v>0.14932963476652794</v>
      </c>
      <c r="Z105" s="72">
        <v>721</v>
      </c>
      <c r="AA105" s="73">
        <f>IFERROR(IF(Z105&gt;1,Z105*0.9,""),"")</f>
        <v>648.9</v>
      </c>
      <c r="AB105" s="73">
        <v>59</v>
      </c>
      <c r="AC105" s="74">
        <f t="shared" si="513"/>
        <v>552</v>
      </c>
      <c r="AD105" s="18">
        <f>IFERROR(IF((IFERROR(IF(AB105&gt;1,(AA105-AC105)/AA105,""),(($G105*0.9)-AC105)/($G105*0.9)))&gt;1%,IFERROR(IF(AB105&gt;1,(AA105-AC105)/AA105,""),(($G105*0.9)-AC105)/($G105*0.9)),""),"")</f>
        <v>0.14932963476652794</v>
      </c>
      <c r="AE105" s="69">
        <v>0</v>
      </c>
      <c r="AF105" s="70" t="str">
        <f>IFERROR(IF(AE105&gt;1,AE105*0.9,""),"")</f>
        <v/>
      </c>
      <c r="AG105" s="70">
        <v>0</v>
      </c>
      <c r="AH105" s="71" t="str">
        <f t="shared" si="516"/>
        <v/>
      </c>
      <c r="AI105" s="16" t="str">
        <f>IFERROR(IF((IFERROR(IF(AG105&gt;1,(AF105-AH105)/AF105,""),(($G105*0.9)-AH105)/($G105*0.9)))&gt;1%,IFERROR(IF(AG105&gt;1,(AF105-AH105)/AF105,""),(($G105*0.9)-AH105)/($G105*0.9)),""),"")</f>
        <v/>
      </c>
      <c r="AJ105" s="72">
        <v>721</v>
      </c>
      <c r="AK105" s="73">
        <f>IFERROR(IF(AJ105&gt;1,AJ105*0.9,""),"")</f>
        <v>648.9</v>
      </c>
      <c r="AL105" s="73">
        <v>59</v>
      </c>
      <c r="AM105" s="74">
        <f t="shared" si="519"/>
        <v>552</v>
      </c>
      <c r="AN105" s="18">
        <f>IFERROR(IF((IFERROR(IF(AL105&gt;1,(AK105-AM105)/AK105,""),(($G105*0.9)-AM105)/($G105*0.9)))&gt;1%,IFERROR(IF(AL105&gt;1,(AK105-AM105)/AK105,""),(($G105*0.9)-AM105)/($G105*0.9)),""),"")</f>
        <v>0.14932963476652794</v>
      </c>
      <c r="AO105" s="69">
        <v>721</v>
      </c>
      <c r="AP105" s="70">
        <f>IFERROR(IF(AO105&gt;1,AO105*0.9,""),"")</f>
        <v>648.9</v>
      </c>
      <c r="AQ105" s="70">
        <v>59</v>
      </c>
      <c r="AR105" s="71">
        <f t="shared" si="522"/>
        <v>552</v>
      </c>
      <c r="AS105" s="16">
        <f>IFERROR(IF((IFERROR(IF(AQ105&gt;1,(AP105-AR105)/AP105,""),(($G105*0.9)-AR105)/($G105*0.9)))&gt;1%,IFERROR(IF(AQ105&gt;1,(AP105-AR105)/AP105,""),(($G105*0.9)-AR105)/($G105*0.9)),""),"")</f>
        <v>0.14932963476652794</v>
      </c>
      <c r="AT105" s="72">
        <v>0</v>
      </c>
      <c r="AU105" s="73" t="str">
        <f>IFERROR(IF(AT105&gt;1,AT105*0.9,""),"")</f>
        <v/>
      </c>
      <c r="AV105" s="73">
        <v>0</v>
      </c>
      <c r="AW105" s="74" t="str">
        <f t="shared" si="525"/>
        <v/>
      </c>
      <c r="AX105" s="18" t="str">
        <f t="shared" si="639"/>
        <v/>
      </c>
      <c r="AY105" s="69">
        <v>0</v>
      </c>
      <c r="AZ105" s="70" t="str">
        <f>IFERROR(IF(AY105&gt;1,AY105*0.9,""),"")</f>
        <v/>
      </c>
      <c r="BA105" s="70">
        <v>0</v>
      </c>
      <c r="BB105" s="71" t="str">
        <f t="shared" si="528"/>
        <v/>
      </c>
      <c r="BC105" s="16" t="str">
        <f>IFERROR(IF((IFERROR(IF(BA105&gt;1,(AZ105-BB105)/AZ105,""),(($G105*0.9)-BB105)/($G105*0.9)))&gt;1%,IFERROR(IF(BA105&gt;1,(AZ105-BB105)/AZ105,""),(($G105*0.9)-BB105)/($G105*0.9)),""),"")</f>
        <v/>
      </c>
      <c r="BD105" s="72">
        <v>0</v>
      </c>
      <c r="BE105" s="73" t="str">
        <f>IFERROR(IF(BD105&gt;1,BD105*0.9,""),"")</f>
        <v/>
      </c>
      <c r="BF105" s="73">
        <v>0</v>
      </c>
      <c r="BG105" s="74" t="str">
        <f t="shared" si="531"/>
        <v/>
      </c>
      <c r="BH105" s="18" t="str">
        <f>IFERROR(IF((IFERROR(IF(BF105&gt;1,(BE105-BG105)/BE105,""),(($G105*0.9)-BG105)/($G105*0.9)))&gt;1%,IFERROR(IF(BF105&gt;1,(BE105-BG105)/BE105,""),(($G105*0.9)-BG105)/($G105*0.9)),""),"")</f>
        <v/>
      </c>
      <c r="BI105" s="69">
        <v>0</v>
      </c>
      <c r="BJ105" s="70" t="str">
        <f>IFERROR(IF(BI105&gt;1,BI105*0.9,""),"")</f>
        <v/>
      </c>
      <c r="BK105" s="70">
        <v>0</v>
      </c>
      <c r="BL105" s="71" t="str">
        <f t="shared" si="534"/>
        <v/>
      </c>
      <c r="BM105" s="16" t="str">
        <f>IFERROR(IF((IFERROR(IF(BK105&gt;1,(BJ105-BL105)/BJ105,""),(($G105*0.9)-BL105)/($G105*0.9)))&gt;1%,IFERROR(IF(BK105&gt;1,(BJ105-BL105)/BJ105,""),(($G105*0.9)-BL105)/($G105*0.9)),""),"")</f>
        <v/>
      </c>
      <c r="BN105" s="72">
        <v>0</v>
      </c>
      <c r="BO105" s="73" t="str">
        <f>IFERROR(IF(BN105&gt;1,BN105*0.9,""),"")</f>
        <v/>
      </c>
      <c r="BP105" s="73">
        <v>0</v>
      </c>
      <c r="BQ105" s="74" t="str">
        <f t="shared" si="537"/>
        <v/>
      </c>
      <c r="BR105" s="18" t="str">
        <f>IFERROR(IF((IFERROR(IF(BP105&gt;1,(BO105-BQ105)/BO105,""),(($G105*0.9)-BQ105)/($G105*0.9)))&gt;1%,IFERROR(IF(BP105&gt;1,(BO105-BQ105)/BO105,""),(($G105*0.9)-BQ105)/($G105*0.9)),""),"")</f>
        <v/>
      </c>
      <c r="BS105" s="69">
        <v>0</v>
      </c>
      <c r="BT105" s="70" t="str">
        <f>IFERROR(IF(BS105&gt;1,BS105*0.9,""),"")</f>
        <v/>
      </c>
      <c r="BU105" s="70">
        <v>0</v>
      </c>
      <c r="BV105" s="71" t="str">
        <f t="shared" si="540"/>
        <v/>
      </c>
      <c r="BW105" s="16" t="str">
        <f>IFERROR(IF((IFERROR(IF(BU105&gt;1,(BT105-BV105)/BT105,""),(($G105*0.9)-BV105)/($G105*0.9)))&gt;1%,IFERROR(IF(BU105&gt;1,(BT105-BV105)/BT105,""),(($G105*0.9)-BV105)/($G105*0.9)),""),"")</f>
        <v/>
      </c>
    </row>
    <row r="106" spans="1:75" s="5" customFormat="1" ht="12.75" customHeight="1" thickBot="1">
      <c r="A106" s="43" t="s">
        <v>396</v>
      </c>
      <c r="B106" s="38" t="s">
        <v>158</v>
      </c>
      <c r="C106" s="9" t="s">
        <v>6</v>
      </c>
      <c r="D106" s="50">
        <v>0.71</v>
      </c>
      <c r="E106" s="2" t="s">
        <v>314</v>
      </c>
      <c r="F106" s="83">
        <v>934</v>
      </c>
      <c r="G106" s="83">
        <v>849</v>
      </c>
      <c r="H106" s="75">
        <v>668</v>
      </c>
      <c r="I106" s="75">
        <v>18</v>
      </c>
      <c r="J106" s="97">
        <f t="shared" ref="J106" si="650">IFERROR(H106-I106,H106)</f>
        <v>650</v>
      </c>
      <c r="K106" s="76" t="s">
        <v>148</v>
      </c>
      <c r="L106" s="77" t="str">
        <f>IFERROR(IF(K106&gt;1,K106*0.9,""),"")</f>
        <v/>
      </c>
      <c r="M106" s="77">
        <v>0</v>
      </c>
      <c r="N106" s="78" t="str">
        <f t="shared" si="504"/>
        <v/>
      </c>
      <c r="O106" s="17" t="str">
        <f>IFERROR(IF((IFERROR(IF(M106&gt;1,(L106-N106)/L106,""),(($G106*0.9)-N106)/($G106*0.9)))&gt;1%,IFERROR(IF(M106&gt;1,(L106-N106)/L106,""),(($G106*0.9)-N106)/($G106*0.9)),""),"")</f>
        <v/>
      </c>
      <c r="P106" s="79">
        <v>0</v>
      </c>
      <c r="Q106" s="80" t="str">
        <f>IFERROR(IF(P106&gt;1,P106*0.9,""),"")</f>
        <v/>
      </c>
      <c r="R106" s="80">
        <v>0</v>
      </c>
      <c r="S106" s="81" t="str">
        <f t="shared" si="507"/>
        <v/>
      </c>
      <c r="T106" s="19" t="str">
        <f>IFERROR(IF((IFERROR(IF(R106&gt;1,(Q106-S106)/Q106,""),(($G106*0.9)-S106)/($G106*0.9)))&gt;1%,IFERROR(IF(R106&gt;1,(Q106-S106)/Q106,""),(($G106*0.9)-S106)/($G106*0.9)),""),"")</f>
        <v/>
      </c>
      <c r="U106" s="76">
        <v>777</v>
      </c>
      <c r="V106" s="77">
        <f>IFERROR(IF(U106&gt;1,U106*0.9,""),"")</f>
        <v>699.30000000000007</v>
      </c>
      <c r="W106" s="77">
        <v>54</v>
      </c>
      <c r="X106" s="78">
        <f t="shared" si="510"/>
        <v>596</v>
      </c>
      <c r="Y106" s="17">
        <f>IFERROR(IF((IFERROR(IF(W106&gt;1,(V106-X106)/V106,""),(($G106*0.9)-X106)/($G106*0.9)))&gt;1%,IFERROR(IF(W106&gt;1,(V106-X106)/V106,""),(($G106*0.9)-X106)/($G106*0.9)),""),"")</f>
        <v>0.14771914771914779</v>
      </c>
      <c r="Z106" s="79">
        <v>777</v>
      </c>
      <c r="AA106" s="80">
        <f>IFERROR(IF(Z106&gt;1,Z106*0.9,""),"")</f>
        <v>699.30000000000007</v>
      </c>
      <c r="AB106" s="80">
        <v>54</v>
      </c>
      <c r="AC106" s="81">
        <f t="shared" si="513"/>
        <v>596</v>
      </c>
      <c r="AD106" s="19">
        <f>IFERROR(IF((IFERROR(IF(AB106&gt;1,(AA106-AC106)/AA106,""),(($G106*0.9)-AC106)/($G106*0.9)))&gt;1%,IFERROR(IF(AB106&gt;1,(AA106-AC106)/AA106,""),(($G106*0.9)-AC106)/($G106*0.9)),""),"")</f>
        <v>0.14771914771914779</v>
      </c>
      <c r="AE106" s="76">
        <v>0</v>
      </c>
      <c r="AF106" s="77" t="str">
        <f>IFERROR(IF(AE106&gt;1,AE106*0.9,""),"")</f>
        <v/>
      </c>
      <c r="AG106" s="77">
        <v>0</v>
      </c>
      <c r="AH106" s="78" t="str">
        <f t="shared" si="516"/>
        <v/>
      </c>
      <c r="AI106" s="17" t="str">
        <f>IFERROR(IF((IFERROR(IF(AG106&gt;1,(AF106-AH106)/AF106,""),(($G106*0.9)-AH106)/($G106*0.9)))&gt;1%,IFERROR(IF(AG106&gt;1,(AF106-AH106)/AF106,""),(($G106*0.9)-AH106)/($G106*0.9)),""),"")</f>
        <v/>
      </c>
      <c r="AJ106" s="79">
        <v>777</v>
      </c>
      <c r="AK106" s="80">
        <f>IFERROR(IF(AJ106&gt;1,AJ106*0.9,""),"")</f>
        <v>699.30000000000007</v>
      </c>
      <c r="AL106" s="80">
        <v>54</v>
      </c>
      <c r="AM106" s="81">
        <f t="shared" si="519"/>
        <v>596</v>
      </c>
      <c r="AN106" s="19">
        <f>IFERROR(IF((IFERROR(IF(AL106&gt;1,(AK106-AM106)/AK106,""),(($G106*0.9)-AM106)/($G106*0.9)))&gt;1%,IFERROR(IF(AL106&gt;1,(AK106-AM106)/AK106,""),(($G106*0.9)-AM106)/($G106*0.9)),""),"")</f>
        <v>0.14771914771914779</v>
      </c>
      <c r="AO106" s="76">
        <v>777</v>
      </c>
      <c r="AP106" s="77">
        <f>IFERROR(IF(AO106&gt;1,AO106*0.9,""),"")</f>
        <v>699.30000000000007</v>
      </c>
      <c r="AQ106" s="77">
        <v>54</v>
      </c>
      <c r="AR106" s="78">
        <f t="shared" si="522"/>
        <v>596</v>
      </c>
      <c r="AS106" s="17">
        <f>IFERROR(IF((IFERROR(IF(AQ106&gt;1,(AP106-AR106)/AP106,""),(($G106*0.9)-AR106)/($G106*0.9)))&gt;1%,IFERROR(IF(AQ106&gt;1,(AP106-AR106)/AP106,""),(($G106*0.9)-AR106)/($G106*0.9)),""),"")</f>
        <v>0.14771914771914779</v>
      </c>
      <c r="AT106" s="79">
        <v>0</v>
      </c>
      <c r="AU106" s="80" t="str">
        <f>IFERROR(IF(AT106&gt;1,AT106*0.9,""),"")</f>
        <v/>
      </c>
      <c r="AV106" s="80">
        <v>0</v>
      </c>
      <c r="AW106" s="81" t="str">
        <f t="shared" si="525"/>
        <v/>
      </c>
      <c r="AX106" s="19" t="str">
        <f t="shared" ref="AX106" si="651">IFERROR(IF((IFERROR(IF(AV106&gt;1,(AU106-AW106)/AU106,""),(($G106*0.9)-AW106)/($G106*0.9)))&gt;1%,IFERROR(IF(AV106&gt;1,(AU106-AW106)/AU106,""),(($G106*0.9)-AW106)/($G106*0.9)),""),"")</f>
        <v/>
      </c>
      <c r="AY106" s="76">
        <v>0</v>
      </c>
      <c r="AZ106" s="77" t="str">
        <f>IFERROR(IF(AY106&gt;1,AY106*0.9,""),"")</f>
        <v/>
      </c>
      <c r="BA106" s="77">
        <v>0</v>
      </c>
      <c r="BB106" s="78" t="str">
        <f t="shared" si="528"/>
        <v/>
      </c>
      <c r="BC106" s="17" t="str">
        <f>IFERROR(IF((IFERROR(IF(BA106&gt;1,(AZ106-BB106)/AZ106,""),(($G106*0.9)-BB106)/($G106*0.9)))&gt;1%,IFERROR(IF(BA106&gt;1,(AZ106-BB106)/AZ106,""),(($G106*0.9)-BB106)/($G106*0.9)),""),"")</f>
        <v/>
      </c>
      <c r="BD106" s="79">
        <v>777</v>
      </c>
      <c r="BE106" s="80">
        <f>IFERROR(IF(BD106&gt;1,BD106*0.9,""),"")</f>
        <v>699.30000000000007</v>
      </c>
      <c r="BF106" s="80">
        <v>54</v>
      </c>
      <c r="BG106" s="81">
        <f t="shared" si="531"/>
        <v>596</v>
      </c>
      <c r="BH106" s="19">
        <f>IFERROR(IF((IFERROR(IF(BF106&gt;1,(BE106-BG106)/BE106,""),(($G106*0.9)-BG106)/($G106*0.9)))&gt;1%,IFERROR(IF(BF106&gt;1,(BE106-BG106)/BE106,""),(($G106*0.9)-BG106)/($G106*0.9)),""),"")</f>
        <v>0.14771914771914779</v>
      </c>
      <c r="BI106" s="76">
        <v>0</v>
      </c>
      <c r="BJ106" s="77" t="str">
        <f>IFERROR(IF(BI106&gt;1,BI106*0.9,""),"")</f>
        <v/>
      </c>
      <c r="BK106" s="77">
        <v>0</v>
      </c>
      <c r="BL106" s="78" t="str">
        <f t="shared" si="534"/>
        <v/>
      </c>
      <c r="BM106" s="17" t="str">
        <f>IFERROR(IF((IFERROR(IF(BK106&gt;1,(BJ106-BL106)/BJ106,""),(($G106*0.9)-BL106)/($G106*0.9)))&gt;1%,IFERROR(IF(BK106&gt;1,(BJ106-BL106)/BJ106,""),(($G106*0.9)-BL106)/($G106*0.9)),""),"")</f>
        <v/>
      </c>
      <c r="BN106" s="79">
        <v>777</v>
      </c>
      <c r="BO106" s="80">
        <f>IFERROR(IF(BN106&gt;1,BN106*0.9,""),"")</f>
        <v>699.30000000000007</v>
      </c>
      <c r="BP106" s="80">
        <v>54</v>
      </c>
      <c r="BQ106" s="81">
        <f t="shared" si="537"/>
        <v>596</v>
      </c>
      <c r="BR106" s="19">
        <f>IFERROR(IF((IFERROR(IF(BP106&gt;1,(BO106-BQ106)/BO106,""),(($G106*0.9)-BQ106)/($G106*0.9)))&gt;1%,IFERROR(IF(BP106&gt;1,(BO106-BQ106)/BO106,""),(($G106*0.9)-BQ106)/($G106*0.9)),""),"")</f>
        <v>0.14771914771914779</v>
      </c>
      <c r="BS106" s="76">
        <v>777</v>
      </c>
      <c r="BT106" s="77">
        <f>IFERROR(IF(BS106&gt;1,BS106*0.9,""),"")</f>
        <v>699.30000000000007</v>
      </c>
      <c r="BU106" s="77">
        <v>54</v>
      </c>
      <c r="BV106" s="78">
        <f t="shared" si="540"/>
        <v>596</v>
      </c>
      <c r="BW106" s="17">
        <f>IFERROR(IF((IFERROR(IF(BU106&gt;1,(BT106-BV106)/BT106,""),(($G106*0.9)-BV106)/($G106*0.9)))&gt;1%,IFERROR(IF(BU106&gt;1,(BT106-BV106)/BT106,""),(($G106*0.9)-BV106)/($G106*0.9)),""),"")</f>
        <v>0.14771914771914779</v>
      </c>
    </row>
    <row r="107" spans="1:75" s="5" customFormat="1" ht="12.75" customHeight="1">
      <c r="A107" s="44" t="s">
        <v>46</v>
      </c>
      <c r="B107" s="36" t="s">
        <v>158</v>
      </c>
      <c r="C107" s="6" t="s">
        <v>5</v>
      </c>
      <c r="D107" s="51">
        <v>0.71</v>
      </c>
      <c r="E107" s="7" t="s">
        <v>439</v>
      </c>
      <c r="F107" s="84">
        <v>934</v>
      </c>
      <c r="G107" s="84">
        <v>0</v>
      </c>
      <c r="H107" s="164">
        <v>648</v>
      </c>
      <c r="I107" s="164">
        <v>0</v>
      </c>
      <c r="J107" s="93">
        <f t="shared" si="623"/>
        <v>648</v>
      </c>
      <c r="K107" s="106">
        <v>0</v>
      </c>
      <c r="L107" s="107" t="str">
        <f t="shared" si="624"/>
        <v/>
      </c>
      <c r="M107" s="107">
        <v>0</v>
      </c>
      <c r="N107" s="110" t="str">
        <f t="shared" si="504"/>
        <v/>
      </c>
      <c r="O107" s="15" t="str">
        <f t="shared" si="625"/>
        <v/>
      </c>
      <c r="P107" s="108">
        <v>0</v>
      </c>
      <c r="Q107" s="109" t="str">
        <f t="shared" si="626"/>
        <v/>
      </c>
      <c r="R107" s="109">
        <v>0</v>
      </c>
      <c r="S107" s="111" t="str">
        <f t="shared" si="507"/>
        <v/>
      </c>
      <c r="T107" s="20" t="str">
        <f t="shared" si="627"/>
        <v/>
      </c>
      <c r="U107" s="106">
        <v>0</v>
      </c>
      <c r="V107" s="107" t="str">
        <f t="shared" si="628"/>
        <v/>
      </c>
      <c r="W107" s="107">
        <v>0</v>
      </c>
      <c r="X107" s="110" t="str">
        <f t="shared" si="510"/>
        <v/>
      </c>
      <c r="Y107" s="15" t="str">
        <f t="shared" si="629"/>
        <v/>
      </c>
      <c r="Z107" s="108">
        <v>0</v>
      </c>
      <c r="AA107" s="109" t="str">
        <f t="shared" si="630"/>
        <v/>
      </c>
      <c r="AB107" s="109">
        <v>0</v>
      </c>
      <c r="AC107" s="111" t="str">
        <f t="shared" si="513"/>
        <v/>
      </c>
      <c r="AD107" s="20" t="str">
        <f t="shared" si="631"/>
        <v/>
      </c>
      <c r="AE107" s="106">
        <v>0</v>
      </c>
      <c r="AF107" s="107" t="str">
        <f t="shared" si="632"/>
        <v/>
      </c>
      <c r="AG107" s="107">
        <v>0</v>
      </c>
      <c r="AH107" s="110" t="str">
        <f t="shared" si="516"/>
        <v/>
      </c>
      <c r="AI107" s="15" t="str">
        <f t="shared" si="633"/>
        <v/>
      </c>
      <c r="AJ107" s="108">
        <v>0</v>
      </c>
      <c r="AK107" s="109" t="str">
        <f t="shared" si="634"/>
        <v/>
      </c>
      <c r="AL107" s="109">
        <v>0</v>
      </c>
      <c r="AM107" s="111" t="str">
        <f t="shared" si="519"/>
        <v/>
      </c>
      <c r="AN107" s="20" t="str">
        <f t="shared" si="635"/>
        <v/>
      </c>
      <c r="AO107" s="106">
        <v>0</v>
      </c>
      <c r="AP107" s="107" t="str">
        <f t="shared" si="636"/>
        <v/>
      </c>
      <c r="AQ107" s="107">
        <v>0</v>
      </c>
      <c r="AR107" s="110" t="str">
        <f t="shared" si="522"/>
        <v/>
      </c>
      <c r="AS107" s="15" t="str">
        <f t="shared" si="637"/>
        <v/>
      </c>
      <c r="AT107" s="108">
        <v>0</v>
      </c>
      <c r="AU107" s="109" t="str">
        <f t="shared" si="638"/>
        <v/>
      </c>
      <c r="AV107" s="109">
        <v>0</v>
      </c>
      <c r="AW107" s="111" t="str">
        <f t="shared" si="525"/>
        <v/>
      </c>
      <c r="AX107" s="20" t="str">
        <f t="shared" si="639"/>
        <v/>
      </c>
      <c r="AY107" s="106">
        <v>0</v>
      </c>
      <c r="AZ107" s="107" t="str">
        <f t="shared" si="640"/>
        <v/>
      </c>
      <c r="BA107" s="107">
        <v>0</v>
      </c>
      <c r="BB107" s="110" t="str">
        <f t="shared" si="528"/>
        <v/>
      </c>
      <c r="BC107" s="15" t="str">
        <f t="shared" si="641"/>
        <v/>
      </c>
      <c r="BD107" s="108">
        <v>0</v>
      </c>
      <c r="BE107" s="109" t="str">
        <f t="shared" si="642"/>
        <v/>
      </c>
      <c r="BF107" s="109">
        <v>0</v>
      </c>
      <c r="BG107" s="111" t="str">
        <f t="shared" si="531"/>
        <v/>
      </c>
      <c r="BH107" s="20" t="str">
        <f t="shared" si="643"/>
        <v/>
      </c>
      <c r="BI107" s="106">
        <v>0</v>
      </c>
      <c r="BJ107" s="107" t="str">
        <f t="shared" si="644"/>
        <v/>
      </c>
      <c r="BK107" s="107">
        <v>0</v>
      </c>
      <c r="BL107" s="110" t="str">
        <f t="shared" si="534"/>
        <v/>
      </c>
      <c r="BM107" s="15" t="str">
        <f t="shared" si="645"/>
        <v/>
      </c>
      <c r="BN107" s="108">
        <v>0</v>
      </c>
      <c r="BO107" s="109" t="str">
        <f t="shared" si="646"/>
        <v/>
      </c>
      <c r="BP107" s="109">
        <v>0</v>
      </c>
      <c r="BQ107" s="111" t="str">
        <f t="shared" si="537"/>
        <v/>
      </c>
      <c r="BR107" s="20" t="str">
        <f t="shared" si="647"/>
        <v/>
      </c>
      <c r="BS107" s="106">
        <v>0</v>
      </c>
      <c r="BT107" s="107" t="str">
        <f t="shared" si="648"/>
        <v/>
      </c>
      <c r="BU107" s="107">
        <v>0</v>
      </c>
      <c r="BV107" s="110" t="str">
        <f t="shared" si="540"/>
        <v/>
      </c>
      <c r="BW107" s="15" t="str">
        <f t="shared" si="649"/>
        <v/>
      </c>
    </row>
    <row r="108" spans="1:75" s="5" customFormat="1" ht="12.75" customHeight="1">
      <c r="A108" s="42" t="s">
        <v>48</v>
      </c>
      <c r="B108" s="39" t="s">
        <v>158</v>
      </c>
      <c r="C108" s="4"/>
      <c r="D108" s="49">
        <v>0.71</v>
      </c>
      <c r="E108" s="40" t="s">
        <v>439</v>
      </c>
      <c r="F108" s="82">
        <v>1099</v>
      </c>
      <c r="G108" s="82">
        <v>999</v>
      </c>
      <c r="H108" s="163">
        <v>765</v>
      </c>
      <c r="I108" s="163">
        <v>0</v>
      </c>
      <c r="J108" s="95">
        <f t="shared" si="623"/>
        <v>765</v>
      </c>
      <c r="K108" s="69">
        <v>832</v>
      </c>
      <c r="L108" s="70">
        <f t="shared" si="624"/>
        <v>748.80000000000007</v>
      </c>
      <c r="M108" s="70">
        <v>127</v>
      </c>
      <c r="N108" s="71">
        <f t="shared" si="504"/>
        <v>638</v>
      </c>
      <c r="O108" s="16">
        <f t="shared" si="625"/>
        <v>0.14797008547008556</v>
      </c>
      <c r="P108" s="72">
        <v>0</v>
      </c>
      <c r="Q108" s="73" t="str">
        <f t="shared" si="626"/>
        <v/>
      </c>
      <c r="R108" s="73">
        <v>0</v>
      </c>
      <c r="S108" s="74" t="str">
        <f t="shared" si="507"/>
        <v/>
      </c>
      <c r="T108" s="18" t="str">
        <f t="shared" si="627"/>
        <v/>
      </c>
      <c r="U108" s="69">
        <v>832</v>
      </c>
      <c r="V108" s="70">
        <f t="shared" si="628"/>
        <v>748.80000000000007</v>
      </c>
      <c r="W108" s="70">
        <v>127</v>
      </c>
      <c r="X108" s="71">
        <f t="shared" si="510"/>
        <v>638</v>
      </c>
      <c r="Y108" s="16">
        <f t="shared" si="629"/>
        <v>0.14797008547008556</v>
      </c>
      <c r="Z108" s="72">
        <v>832</v>
      </c>
      <c r="AA108" s="73">
        <f t="shared" si="630"/>
        <v>748.80000000000007</v>
      </c>
      <c r="AB108" s="73">
        <v>127</v>
      </c>
      <c r="AC108" s="74">
        <f t="shared" si="513"/>
        <v>638</v>
      </c>
      <c r="AD108" s="18">
        <f t="shared" si="631"/>
        <v>0.14797008547008556</v>
      </c>
      <c r="AE108" s="69">
        <v>0</v>
      </c>
      <c r="AF108" s="70" t="str">
        <f t="shared" si="632"/>
        <v/>
      </c>
      <c r="AG108" s="70">
        <v>0</v>
      </c>
      <c r="AH108" s="71" t="str">
        <f t="shared" si="516"/>
        <v/>
      </c>
      <c r="AI108" s="16" t="str">
        <f t="shared" si="633"/>
        <v/>
      </c>
      <c r="AJ108" s="72">
        <v>0</v>
      </c>
      <c r="AK108" s="73" t="str">
        <f t="shared" si="634"/>
        <v/>
      </c>
      <c r="AL108" s="73">
        <v>0</v>
      </c>
      <c r="AM108" s="74" t="str">
        <f t="shared" si="519"/>
        <v/>
      </c>
      <c r="AN108" s="18" t="str">
        <f t="shared" si="635"/>
        <v/>
      </c>
      <c r="AO108" s="69">
        <v>832</v>
      </c>
      <c r="AP108" s="70">
        <f t="shared" si="636"/>
        <v>748.80000000000007</v>
      </c>
      <c r="AQ108" s="70">
        <v>127</v>
      </c>
      <c r="AR108" s="71">
        <f t="shared" si="522"/>
        <v>638</v>
      </c>
      <c r="AS108" s="16">
        <f t="shared" si="637"/>
        <v>0.14797008547008556</v>
      </c>
      <c r="AT108" s="72">
        <v>0</v>
      </c>
      <c r="AU108" s="73" t="str">
        <f t="shared" si="638"/>
        <v/>
      </c>
      <c r="AV108" s="73">
        <v>0</v>
      </c>
      <c r="AW108" s="74" t="str">
        <f t="shared" si="525"/>
        <v/>
      </c>
      <c r="AX108" s="18" t="str">
        <f t="shared" si="639"/>
        <v/>
      </c>
      <c r="AY108" s="69">
        <v>832</v>
      </c>
      <c r="AZ108" s="70">
        <f t="shared" si="640"/>
        <v>748.80000000000007</v>
      </c>
      <c r="BA108" s="70">
        <v>127</v>
      </c>
      <c r="BB108" s="71">
        <f t="shared" si="528"/>
        <v>638</v>
      </c>
      <c r="BC108" s="16">
        <f t="shared" si="641"/>
        <v>0.14797008547008556</v>
      </c>
      <c r="BD108" s="72">
        <v>832</v>
      </c>
      <c r="BE108" s="73">
        <f t="shared" si="642"/>
        <v>748.80000000000007</v>
      </c>
      <c r="BF108" s="73">
        <v>127</v>
      </c>
      <c r="BG108" s="74">
        <f t="shared" si="531"/>
        <v>638</v>
      </c>
      <c r="BH108" s="18">
        <f t="shared" si="643"/>
        <v>0.14797008547008556</v>
      </c>
      <c r="BI108" s="69">
        <v>0</v>
      </c>
      <c r="BJ108" s="70" t="str">
        <f t="shared" si="644"/>
        <v/>
      </c>
      <c r="BK108" s="70">
        <v>0</v>
      </c>
      <c r="BL108" s="71" t="str">
        <f t="shared" si="534"/>
        <v/>
      </c>
      <c r="BM108" s="16" t="str">
        <f t="shared" si="645"/>
        <v/>
      </c>
      <c r="BN108" s="72">
        <v>0</v>
      </c>
      <c r="BO108" s="73" t="str">
        <f t="shared" si="646"/>
        <v/>
      </c>
      <c r="BP108" s="73">
        <v>0</v>
      </c>
      <c r="BQ108" s="74" t="str">
        <f t="shared" si="537"/>
        <v/>
      </c>
      <c r="BR108" s="18" t="str">
        <f t="shared" si="647"/>
        <v/>
      </c>
      <c r="BS108" s="69">
        <v>0</v>
      </c>
      <c r="BT108" s="70" t="str">
        <f t="shared" si="648"/>
        <v/>
      </c>
      <c r="BU108" s="70">
        <v>0</v>
      </c>
      <c r="BV108" s="71" t="str">
        <f t="shared" si="540"/>
        <v/>
      </c>
      <c r="BW108" s="16" t="str">
        <f t="shared" si="649"/>
        <v/>
      </c>
    </row>
    <row r="109" spans="1:75" s="5" customFormat="1" ht="12.75" customHeight="1">
      <c r="A109" s="42" t="s">
        <v>214</v>
      </c>
      <c r="B109" s="39" t="s">
        <v>158</v>
      </c>
      <c r="C109" s="4" t="s">
        <v>5</v>
      </c>
      <c r="D109" s="49">
        <v>0.71</v>
      </c>
      <c r="E109" s="40" t="s">
        <v>439</v>
      </c>
      <c r="F109" s="82">
        <v>1154</v>
      </c>
      <c r="G109" s="82">
        <v>0</v>
      </c>
      <c r="H109" s="163">
        <v>805</v>
      </c>
      <c r="I109" s="163">
        <v>0</v>
      </c>
      <c r="J109" s="95">
        <f t="shared" si="623"/>
        <v>805</v>
      </c>
      <c r="K109" s="69">
        <v>0</v>
      </c>
      <c r="L109" s="70" t="str">
        <f t="shared" si="624"/>
        <v/>
      </c>
      <c r="M109" s="70">
        <v>0</v>
      </c>
      <c r="N109" s="71" t="str">
        <f t="shared" si="504"/>
        <v/>
      </c>
      <c r="O109" s="16" t="str">
        <f t="shared" si="625"/>
        <v/>
      </c>
      <c r="P109" s="72">
        <v>0</v>
      </c>
      <c r="Q109" s="73" t="str">
        <f t="shared" si="626"/>
        <v/>
      </c>
      <c r="R109" s="73">
        <v>0</v>
      </c>
      <c r="S109" s="74" t="str">
        <f t="shared" si="507"/>
        <v/>
      </c>
      <c r="T109" s="18" t="str">
        <f t="shared" si="627"/>
        <v/>
      </c>
      <c r="U109" s="69">
        <v>0</v>
      </c>
      <c r="V109" s="70" t="str">
        <f t="shared" si="628"/>
        <v/>
      </c>
      <c r="W109" s="70">
        <v>0</v>
      </c>
      <c r="X109" s="71" t="str">
        <f t="shared" si="510"/>
        <v/>
      </c>
      <c r="Y109" s="16" t="str">
        <f t="shared" si="629"/>
        <v/>
      </c>
      <c r="Z109" s="72">
        <v>0</v>
      </c>
      <c r="AA109" s="73" t="str">
        <f t="shared" si="630"/>
        <v/>
      </c>
      <c r="AB109" s="73">
        <v>0</v>
      </c>
      <c r="AC109" s="74" t="str">
        <f t="shared" si="513"/>
        <v/>
      </c>
      <c r="AD109" s="18" t="str">
        <f t="shared" si="631"/>
        <v/>
      </c>
      <c r="AE109" s="69">
        <v>0</v>
      </c>
      <c r="AF109" s="70" t="str">
        <f t="shared" si="632"/>
        <v/>
      </c>
      <c r="AG109" s="70">
        <v>0</v>
      </c>
      <c r="AH109" s="71" t="str">
        <f t="shared" si="516"/>
        <v/>
      </c>
      <c r="AI109" s="16" t="str">
        <f t="shared" si="633"/>
        <v/>
      </c>
      <c r="AJ109" s="72">
        <v>0</v>
      </c>
      <c r="AK109" s="73" t="str">
        <f t="shared" si="634"/>
        <v/>
      </c>
      <c r="AL109" s="73">
        <v>0</v>
      </c>
      <c r="AM109" s="74" t="str">
        <f t="shared" si="519"/>
        <v/>
      </c>
      <c r="AN109" s="18" t="str">
        <f t="shared" si="635"/>
        <v/>
      </c>
      <c r="AO109" s="69">
        <v>0</v>
      </c>
      <c r="AP109" s="70" t="str">
        <f t="shared" si="636"/>
        <v/>
      </c>
      <c r="AQ109" s="70">
        <v>0</v>
      </c>
      <c r="AR109" s="71" t="str">
        <f t="shared" si="522"/>
        <v/>
      </c>
      <c r="AS109" s="16" t="str">
        <f t="shared" si="637"/>
        <v/>
      </c>
      <c r="AT109" s="72">
        <v>0</v>
      </c>
      <c r="AU109" s="73" t="str">
        <f t="shared" si="638"/>
        <v/>
      </c>
      <c r="AV109" s="73">
        <v>0</v>
      </c>
      <c r="AW109" s="74" t="str">
        <f t="shared" si="525"/>
        <v/>
      </c>
      <c r="AX109" s="18" t="str">
        <f t="shared" si="639"/>
        <v/>
      </c>
      <c r="AY109" s="69">
        <v>0</v>
      </c>
      <c r="AZ109" s="70" t="str">
        <f t="shared" si="640"/>
        <v/>
      </c>
      <c r="BA109" s="70">
        <v>0</v>
      </c>
      <c r="BB109" s="71" t="str">
        <f t="shared" si="528"/>
        <v/>
      </c>
      <c r="BC109" s="16" t="str">
        <f t="shared" si="641"/>
        <v/>
      </c>
      <c r="BD109" s="72">
        <v>0</v>
      </c>
      <c r="BE109" s="73" t="str">
        <f t="shared" si="642"/>
        <v/>
      </c>
      <c r="BF109" s="73">
        <v>0</v>
      </c>
      <c r="BG109" s="74" t="str">
        <f t="shared" si="531"/>
        <v/>
      </c>
      <c r="BH109" s="18" t="str">
        <f t="shared" si="643"/>
        <v/>
      </c>
      <c r="BI109" s="69">
        <v>0</v>
      </c>
      <c r="BJ109" s="70" t="str">
        <f t="shared" si="644"/>
        <v/>
      </c>
      <c r="BK109" s="70">
        <v>0</v>
      </c>
      <c r="BL109" s="71" t="str">
        <f t="shared" si="534"/>
        <v/>
      </c>
      <c r="BM109" s="16" t="str">
        <f t="shared" si="645"/>
        <v/>
      </c>
      <c r="BN109" s="72">
        <v>0</v>
      </c>
      <c r="BO109" s="73" t="str">
        <f t="shared" si="646"/>
        <v/>
      </c>
      <c r="BP109" s="73">
        <v>0</v>
      </c>
      <c r="BQ109" s="74" t="str">
        <f t="shared" si="537"/>
        <v/>
      </c>
      <c r="BR109" s="18" t="str">
        <f t="shared" si="647"/>
        <v/>
      </c>
      <c r="BS109" s="69">
        <v>0</v>
      </c>
      <c r="BT109" s="70" t="str">
        <f t="shared" si="648"/>
        <v/>
      </c>
      <c r="BU109" s="70">
        <v>0</v>
      </c>
      <c r="BV109" s="71" t="str">
        <f t="shared" si="540"/>
        <v/>
      </c>
      <c r="BW109" s="16" t="str">
        <f t="shared" si="649"/>
        <v/>
      </c>
    </row>
    <row r="110" spans="1:75" s="5" customFormat="1" ht="12.75" customHeight="1">
      <c r="A110" s="42" t="s">
        <v>47</v>
      </c>
      <c r="B110" s="39" t="s">
        <v>158</v>
      </c>
      <c r="C110" s="4"/>
      <c r="D110" s="49">
        <v>0.71</v>
      </c>
      <c r="E110" s="40" t="s">
        <v>439</v>
      </c>
      <c r="F110" s="82">
        <v>989</v>
      </c>
      <c r="G110" s="82">
        <v>899</v>
      </c>
      <c r="H110" s="163">
        <v>688</v>
      </c>
      <c r="I110" s="163">
        <v>0</v>
      </c>
      <c r="J110" s="95">
        <f t="shared" si="623"/>
        <v>688</v>
      </c>
      <c r="K110" s="69">
        <v>777</v>
      </c>
      <c r="L110" s="70">
        <f t="shared" si="624"/>
        <v>699.30000000000007</v>
      </c>
      <c r="M110" s="70">
        <v>92</v>
      </c>
      <c r="N110" s="71">
        <f t="shared" si="504"/>
        <v>596</v>
      </c>
      <c r="O110" s="16">
        <f t="shared" si="625"/>
        <v>0.14771914771914779</v>
      </c>
      <c r="P110" s="72">
        <v>0</v>
      </c>
      <c r="Q110" s="73" t="str">
        <f t="shared" si="626"/>
        <v/>
      </c>
      <c r="R110" s="73">
        <v>0</v>
      </c>
      <c r="S110" s="74" t="str">
        <f t="shared" si="507"/>
        <v/>
      </c>
      <c r="T110" s="18" t="str">
        <f t="shared" si="627"/>
        <v/>
      </c>
      <c r="U110" s="69">
        <v>777</v>
      </c>
      <c r="V110" s="70">
        <f t="shared" si="628"/>
        <v>699.30000000000007</v>
      </c>
      <c r="W110" s="70">
        <v>92</v>
      </c>
      <c r="X110" s="71">
        <f t="shared" si="510"/>
        <v>596</v>
      </c>
      <c r="Y110" s="16">
        <f t="shared" si="629"/>
        <v>0.14771914771914779</v>
      </c>
      <c r="Z110" s="72">
        <v>777</v>
      </c>
      <c r="AA110" s="73">
        <f t="shared" si="630"/>
        <v>699.30000000000007</v>
      </c>
      <c r="AB110" s="73">
        <v>92</v>
      </c>
      <c r="AC110" s="74">
        <f t="shared" si="513"/>
        <v>596</v>
      </c>
      <c r="AD110" s="18">
        <f t="shared" si="631"/>
        <v>0.14771914771914779</v>
      </c>
      <c r="AE110" s="69">
        <v>0</v>
      </c>
      <c r="AF110" s="70" t="str">
        <f t="shared" si="632"/>
        <v/>
      </c>
      <c r="AG110" s="70">
        <v>0</v>
      </c>
      <c r="AH110" s="71" t="str">
        <f t="shared" si="516"/>
        <v/>
      </c>
      <c r="AI110" s="16" t="str">
        <f t="shared" si="633"/>
        <v/>
      </c>
      <c r="AJ110" s="72">
        <v>0</v>
      </c>
      <c r="AK110" s="73" t="str">
        <f t="shared" si="634"/>
        <v/>
      </c>
      <c r="AL110" s="73">
        <v>0</v>
      </c>
      <c r="AM110" s="74" t="str">
        <f t="shared" si="519"/>
        <v/>
      </c>
      <c r="AN110" s="18" t="str">
        <f t="shared" si="635"/>
        <v/>
      </c>
      <c r="AO110" s="69">
        <v>777</v>
      </c>
      <c r="AP110" s="70">
        <f t="shared" si="636"/>
        <v>699.30000000000007</v>
      </c>
      <c r="AQ110" s="70">
        <v>92</v>
      </c>
      <c r="AR110" s="71">
        <f t="shared" si="522"/>
        <v>596</v>
      </c>
      <c r="AS110" s="16">
        <f t="shared" si="637"/>
        <v>0.14771914771914779</v>
      </c>
      <c r="AT110" s="72">
        <v>0</v>
      </c>
      <c r="AU110" s="73" t="str">
        <f t="shared" si="638"/>
        <v/>
      </c>
      <c r="AV110" s="73">
        <v>0</v>
      </c>
      <c r="AW110" s="74" t="str">
        <f t="shared" si="525"/>
        <v/>
      </c>
      <c r="AX110" s="18" t="str">
        <f t="shared" si="639"/>
        <v/>
      </c>
      <c r="AY110" s="69">
        <v>777</v>
      </c>
      <c r="AZ110" s="70">
        <f t="shared" si="640"/>
        <v>699.30000000000007</v>
      </c>
      <c r="BA110" s="70">
        <v>92</v>
      </c>
      <c r="BB110" s="71">
        <f t="shared" si="528"/>
        <v>596</v>
      </c>
      <c r="BC110" s="16">
        <f t="shared" si="641"/>
        <v>0.14771914771914779</v>
      </c>
      <c r="BD110" s="72">
        <v>777</v>
      </c>
      <c r="BE110" s="73">
        <f t="shared" si="642"/>
        <v>699.30000000000007</v>
      </c>
      <c r="BF110" s="73">
        <v>92</v>
      </c>
      <c r="BG110" s="74">
        <f t="shared" si="531"/>
        <v>596</v>
      </c>
      <c r="BH110" s="18">
        <f t="shared" si="643"/>
        <v>0.14771914771914779</v>
      </c>
      <c r="BI110" s="69">
        <v>0</v>
      </c>
      <c r="BJ110" s="70" t="str">
        <f t="shared" si="644"/>
        <v/>
      </c>
      <c r="BK110" s="70">
        <v>0</v>
      </c>
      <c r="BL110" s="71" t="str">
        <f t="shared" si="534"/>
        <v/>
      </c>
      <c r="BM110" s="16" t="str">
        <f t="shared" si="645"/>
        <v/>
      </c>
      <c r="BN110" s="72">
        <v>0</v>
      </c>
      <c r="BO110" s="73" t="str">
        <f t="shared" si="646"/>
        <v/>
      </c>
      <c r="BP110" s="73">
        <v>0</v>
      </c>
      <c r="BQ110" s="74" t="str">
        <f t="shared" si="537"/>
        <v/>
      </c>
      <c r="BR110" s="18" t="str">
        <f t="shared" si="647"/>
        <v/>
      </c>
      <c r="BS110" s="69">
        <v>0</v>
      </c>
      <c r="BT110" s="70" t="str">
        <f t="shared" si="648"/>
        <v/>
      </c>
      <c r="BU110" s="70">
        <v>0</v>
      </c>
      <c r="BV110" s="71" t="str">
        <f t="shared" si="540"/>
        <v/>
      </c>
      <c r="BW110" s="16" t="str">
        <f t="shared" si="649"/>
        <v/>
      </c>
    </row>
    <row r="111" spans="1:75" s="5" customFormat="1" ht="12.75" customHeight="1">
      <c r="A111" s="42" t="s">
        <v>354</v>
      </c>
      <c r="B111" s="39" t="s">
        <v>158</v>
      </c>
      <c r="C111" s="4"/>
      <c r="D111" s="49">
        <v>0.71</v>
      </c>
      <c r="E111" s="40" t="s">
        <v>174</v>
      </c>
      <c r="F111" s="82">
        <v>1154</v>
      </c>
      <c r="G111" s="82">
        <v>1049</v>
      </c>
      <c r="H111" s="163">
        <v>813</v>
      </c>
      <c r="I111" s="163">
        <v>20</v>
      </c>
      <c r="J111" s="95">
        <f t="shared" si="623"/>
        <v>793</v>
      </c>
      <c r="K111" s="69">
        <v>888</v>
      </c>
      <c r="L111" s="70">
        <f>IFERROR(IF(K111&gt;1,K111*0.9,""),"")</f>
        <v>799.2</v>
      </c>
      <c r="M111" s="70">
        <v>120</v>
      </c>
      <c r="N111" s="71">
        <f t="shared" si="504"/>
        <v>673</v>
      </c>
      <c r="O111" s="16">
        <f>IFERROR(IF((IFERROR(IF(M111&gt;1,(L111-N111)/L111,""),(($G111*0.9)-N111)/($G111*0.9)))&gt;1%,IFERROR(IF(M111&gt;1,(L111-N111)/L111,""),(($G111*0.9)-N111)/($G111*0.9)),""),"")</f>
        <v>0.15790790790790796</v>
      </c>
      <c r="P111" s="72">
        <v>0</v>
      </c>
      <c r="Q111" s="73" t="str">
        <f>IFERROR(IF(P111&gt;1,P111*0.9,""),"")</f>
        <v/>
      </c>
      <c r="R111" s="73">
        <v>0</v>
      </c>
      <c r="S111" s="74" t="str">
        <f t="shared" si="507"/>
        <v/>
      </c>
      <c r="T111" s="18" t="str">
        <f>IFERROR(IF((IFERROR(IF(R111&gt;1,(Q111-S111)/Q111,""),(($G111*0.9)-S111)/($G111*0.9)))&gt;1%,IFERROR(IF(R111&gt;1,(Q111-S111)/Q111,""),(($G111*0.9)-S111)/($G111*0.9)),""),"")</f>
        <v/>
      </c>
      <c r="U111" s="69">
        <v>888</v>
      </c>
      <c r="V111" s="70">
        <f>IFERROR(IF(U111&gt;1,U111*0.9,""),"")</f>
        <v>799.2</v>
      </c>
      <c r="W111" s="70">
        <v>120</v>
      </c>
      <c r="X111" s="71">
        <f t="shared" si="510"/>
        <v>673</v>
      </c>
      <c r="Y111" s="16">
        <f>IFERROR(IF((IFERROR(IF(W111&gt;1,(V111-X111)/V111,""),(($G111*0.9)-X111)/($G111*0.9)))&gt;1%,IFERROR(IF(W111&gt;1,(V111-X111)/V111,""),(($G111*0.9)-X111)/($G111*0.9)),""),"")</f>
        <v>0.15790790790790796</v>
      </c>
      <c r="Z111" s="72">
        <v>888</v>
      </c>
      <c r="AA111" s="73">
        <f>IFERROR(IF(Z111&gt;1,Z111*0.9,""),"")</f>
        <v>799.2</v>
      </c>
      <c r="AB111" s="73">
        <v>120</v>
      </c>
      <c r="AC111" s="74">
        <f t="shared" si="513"/>
        <v>673</v>
      </c>
      <c r="AD111" s="18">
        <f>IFERROR(IF((IFERROR(IF(AB111&gt;1,(AA111-AC111)/AA111,""),(($G111*0.9)-AC111)/($G111*0.9)))&gt;1%,IFERROR(IF(AB111&gt;1,(AA111-AC111)/AA111,""),(($G111*0.9)-AC111)/($G111*0.9)),""),"")</f>
        <v>0.15790790790790796</v>
      </c>
      <c r="AE111" s="69">
        <v>0</v>
      </c>
      <c r="AF111" s="70" t="str">
        <f>IFERROR(IF(AE111&gt;1,AE111*0.9,""),"")</f>
        <v/>
      </c>
      <c r="AG111" s="70">
        <v>0</v>
      </c>
      <c r="AH111" s="71" t="str">
        <f t="shared" si="516"/>
        <v/>
      </c>
      <c r="AI111" s="16" t="str">
        <f>IFERROR(IF((IFERROR(IF(AG111&gt;1,(AF111-AH111)/AF111,""),(($G111*0.9)-AH111)/($G111*0.9)))&gt;1%,IFERROR(IF(AG111&gt;1,(AF111-AH111)/AF111,""),(($G111*0.9)-AH111)/($G111*0.9)),""),"")</f>
        <v/>
      </c>
      <c r="AJ111" s="72">
        <v>0</v>
      </c>
      <c r="AK111" s="73" t="str">
        <f>IFERROR(IF(AJ111&gt;1,AJ111*0.9,""),"")</f>
        <v/>
      </c>
      <c r="AL111" s="73">
        <v>0</v>
      </c>
      <c r="AM111" s="74" t="str">
        <f t="shared" si="519"/>
        <v/>
      </c>
      <c r="AN111" s="18" t="str">
        <f>IFERROR(IF((IFERROR(IF(AL111&gt;1,(AK111-AM111)/AK111,""),(($G111*0.9)-AM111)/($G111*0.9)))&gt;1%,IFERROR(IF(AL111&gt;1,(AK111-AM111)/AK111,""),(($G111*0.9)-AM111)/($G111*0.9)),""),"")</f>
        <v/>
      </c>
      <c r="AO111" s="69">
        <v>888</v>
      </c>
      <c r="AP111" s="70">
        <f>IFERROR(IF(AO111&gt;1,AO111*0.9,""),"")</f>
        <v>799.2</v>
      </c>
      <c r="AQ111" s="70">
        <v>120</v>
      </c>
      <c r="AR111" s="71">
        <f t="shared" si="522"/>
        <v>673</v>
      </c>
      <c r="AS111" s="16">
        <f>IFERROR(IF((IFERROR(IF(AQ111&gt;1,(AP111-AR111)/AP111,""),(($G111*0.9)-AR111)/($G111*0.9)))&gt;1%,IFERROR(IF(AQ111&gt;1,(AP111-AR111)/AP111,""),(($G111*0.9)-AR111)/($G111*0.9)),""),"")</f>
        <v>0.15790790790790796</v>
      </c>
      <c r="AT111" s="72">
        <v>0</v>
      </c>
      <c r="AU111" s="73" t="str">
        <f>IFERROR(IF(AT111&gt;1,AT111*0.9,""),"")</f>
        <v/>
      </c>
      <c r="AV111" s="73">
        <v>0</v>
      </c>
      <c r="AW111" s="74" t="str">
        <f t="shared" si="525"/>
        <v/>
      </c>
      <c r="AX111" s="18" t="str">
        <f t="shared" si="639"/>
        <v/>
      </c>
      <c r="AY111" s="69">
        <v>0</v>
      </c>
      <c r="AZ111" s="70" t="str">
        <f>IFERROR(IF(AY111&gt;1,AY111*0.9,""),"")</f>
        <v/>
      </c>
      <c r="BA111" s="70">
        <v>0</v>
      </c>
      <c r="BB111" s="71" t="str">
        <f t="shared" si="528"/>
        <v/>
      </c>
      <c r="BC111" s="16" t="str">
        <f>IFERROR(IF((IFERROR(IF(BA111&gt;1,(AZ111-BB111)/AZ111,""),(($G111*0.9)-BB111)/($G111*0.9)))&gt;1%,IFERROR(IF(BA111&gt;1,(AZ111-BB111)/AZ111,""),(($G111*0.9)-BB111)/($G111*0.9)),""),"")</f>
        <v/>
      </c>
      <c r="BD111" s="72">
        <v>888</v>
      </c>
      <c r="BE111" s="73">
        <f>IFERROR(IF(BD111&gt;1,BD111*0.9,""),"")</f>
        <v>799.2</v>
      </c>
      <c r="BF111" s="73">
        <v>120</v>
      </c>
      <c r="BG111" s="74">
        <f t="shared" si="531"/>
        <v>673</v>
      </c>
      <c r="BH111" s="18">
        <f>IFERROR(IF((IFERROR(IF(BF111&gt;1,(BE111-BG111)/BE111,""),(($G111*0.9)-BG111)/($G111*0.9)))&gt;1%,IFERROR(IF(BF111&gt;1,(BE111-BG111)/BE111,""),(($G111*0.9)-BG111)/($G111*0.9)),""),"")</f>
        <v>0.15790790790790796</v>
      </c>
      <c r="BI111" s="69">
        <v>0</v>
      </c>
      <c r="BJ111" s="70" t="str">
        <f>IFERROR(IF(BI111&gt;1,BI111*0.9,""),"")</f>
        <v/>
      </c>
      <c r="BK111" s="70">
        <v>0</v>
      </c>
      <c r="BL111" s="71" t="str">
        <f t="shared" si="534"/>
        <v/>
      </c>
      <c r="BM111" s="16" t="str">
        <f>IFERROR(IF((IFERROR(IF(BK111&gt;1,(BJ111-BL111)/BJ111,""),(($G111*0.9)-BL111)/($G111*0.9)))&gt;1%,IFERROR(IF(BK111&gt;1,(BJ111-BL111)/BJ111,""),(($G111*0.9)-BL111)/($G111*0.9)),""),"")</f>
        <v/>
      </c>
      <c r="BN111" s="72">
        <v>943</v>
      </c>
      <c r="BO111" s="73">
        <f>IFERROR(IF(BN111&gt;1,BN111*0.9,""),"")</f>
        <v>848.7</v>
      </c>
      <c r="BP111" s="73">
        <v>79</v>
      </c>
      <c r="BQ111" s="74">
        <f t="shared" si="537"/>
        <v>714</v>
      </c>
      <c r="BR111" s="18">
        <f>IFERROR(IF((IFERROR(IF(BP111&gt;1,(BO111-BQ111)/BO111,""),(($G111*0.9)-BQ111)/($G111*0.9)))&gt;1%,IFERROR(IF(BP111&gt;1,(BO111-BQ111)/BO111,""),(($G111*0.9)-BQ111)/($G111*0.9)),""),"")</f>
        <v>0.15871332626369747</v>
      </c>
      <c r="BS111" s="69">
        <v>888</v>
      </c>
      <c r="BT111" s="70">
        <f>IFERROR(IF(BS111&gt;1,BS111*0.9,""),"")</f>
        <v>799.2</v>
      </c>
      <c r="BU111" s="70">
        <v>120</v>
      </c>
      <c r="BV111" s="71">
        <f t="shared" si="540"/>
        <v>673</v>
      </c>
      <c r="BW111" s="16">
        <f>IFERROR(IF((IFERROR(IF(BU111&gt;1,(BT111-BV111)/BT111,""),(($G111*0.9)-BV111)/($G111*0.9)))&gt;1%,IFERROR(IF(BU111&gt;1,(BT111-BV111)/BT111,""),(($G111*0.9)-BV111)/($G111*0.9)),""),"")</f>
        <v>0.15790790790790796</v>
      </c>
    </row>
    <row r="112" spans="1:75" s="5" customFormat="1" ht="12.75" customHeight="1">
      <c r="A112" s="42" t="s">
        <v>355</v>
      </c>
      <c r="B112" s="39" t="s">
        <v>158</v>
      </c>
      <c r="C112" s="4"/>
      <c r="D112" s="49">
        <v>0.71</v>
      </c>
      <c r="E112" s="40" t="s">
        <v>174</v>
      </c>
      <c r="F112" s="82">
        <v>1099</v>
      </c>
      <c r="G112" s="82">
        <v>999</v>
      </c>
      <c r="H112" s="163">
        <v>775</v>
      </c>
      <c r="I112" s="163">
        <v>19</v>
      </c>
      <c r="J112" s="95">
        <f>IFERROR(H112-I112,H112)</f>
        <v>756</v>
      </c>
      <c r="K112" s="69">
        <v>832</v>
      </c>
      <c r="L112" s="70">
        <f>IFERROR(IF(K112&gt;1,K112*0.9,""),"")</f>
        <v>748.80000000000007</v>
      </c>
      <c r="M112" s="70">
        <v>125</v>
      </c>
      <c r="N112" s="71">
        <f t="shared" si="504"/>
        <v>631</v>
      </c>
      <c r="O112" s="16">
        <f>IFERROR(IF((IFERROR(IF(M112&gt;1,(L112-N112)/L112,""),(($G112*0.9)-N112)/($G112*0.9)))&gt;1%,IFERROR(IF(M112&gt;1,(L112-N112)/L112,""),(($G112*0.9)-N112)/($G112*0.9)),""),"")</f>
        <v>0.15731837606837615</v>
      </c>
      <c r="P112" s="72">
        <v>0</v>
      </c>
      <c r="Q112" s="73" t="str">
        <f>IFERROR(IF(P112&gt;1,P112*0.9,""),"")</f>
        <v/>
      </c>
      <c r="R112" s="73">
        <v>0</v>
      </c>
      <c r="S112" s="74" t="str">
        <f t="shared" si="507"/>
        <v/>
      </c>
      <c r="T112" s="18" t="str">
        <f>IFERROR(IF((IFERROR(IF(R112&gt;1,(Q112-S112)/Q112,""),(($G112*0.9)-S112)/($G112*0.9)))&gt;1%,IFERROR(IF(R112&gt;1,(Q112-S112)/Q112,""),(($G112*0.9)-S112)/($G112*0.9)),""),"")</f>
        <v/>
      </c>
      <c r="U112" s="69">
        <v>832</v>
      </c>
      <c r="V112" s="70">
        <f>IFERROR(IF(U112&gt;1,U112*0.9,""),"")</f>
        <v>748.80000000000007</v>
      </c>
      <c r="W112" s="70">
        <v>125</v>
      </c>
      <c r="X112" s="71">
        <f t="shared" si="510"/>
        <v>631</v>
      </c>
      <c r="Y112" s="16">
        <f>IFERROR(IF((IFERROR(IF(W112&gt;1,(V112-X112)/V112,""),(($G112*0.9)-X112)/($G112*0.9)))&gt;1%,IFERROR(IF(W112&gt;1,(V112-X112)/V112,""),(($G112*0.9)-X112)/($G112*0.9)),""),"")</f>
        <v>0.15731837606837615</v>
      </c>
      <c r="Z112" s="72">
        <v>832</v>
      </c>
      <c r="AA112" s="73">
        <f>IFERROR(IF(Z112&gt;1,Z112*0.9,""),"")</f>
        <v>748.80000000000007</v>
      </c>
      <c r="AB112" s="73">
        <v>125</v>
      </c>
      <c r="AC112" s="74">
        <f t="shared" si="513"/>
        <v>631</v>
      </c>
      <c r="AD112" s="18">
        <f>IFERROR(IF((IFERROR(IF(AB112&gt;1,(AA112-AC112)/AA112,""),(($G112*0.9)-AC112)/($G112*0.9)))&gt;1%,IFERROR(IF(AB112&gt;1,(AA112-AC112)/AA112,""),(($G112*0.9)-AC112)/($G112*0.9)),""),"")</f>
        <v>0.15731837606837615</v>
      </c>
      <c r="AE112" s="69">
        <v>0</v>
      </c>
      <c r="AF112" s="70" t="str">
        <f>IFERROR(IF(AE112&gt;1,AE112*0.9,""),"")</f>
        <v/>
      </c>
      <c r="AG112" s="70">
        <v>0</v>
      </c>
      <c r="AH112" s="71" t="str">
        <f t="shared" si="516"/>
        <v/>
      </c>
      <c r="AI112" s="16" t="str">
        <f>IFERROR(IF((IFERROR(IF(AG112&gt;1,(AF112-AH112)/AF112,""),(($G112*0.9)-AH112)/($G112*0.9)))&gt;1%,IFERROR(IF(AG112&gt;1,(AF112-AH112)/AF112,""),(($G112*0.9)-AH112)/($G112*0.9)),""),"")</f>
        <v/>
      </c>
      <c r="AJ112" s="72">
        <v>0</v>
      </c>
      <c r="AK112" s="73" t="str">
        <f>IFERROR(IF(AJ112&gt;1,AJ112*0.9,""),"")</f>
        <v/>
      </c>
      <c r="AL112" s="73">
        <v>0</v>
      </c>
      <c r="AM112" s="74" t="str">
        <f t="shared" si="519"/>
        <v/>
      </c>
      <c r="AN112" s="18" t="str">
        <f>IFERROR(IF((IFERROR(IF(AL112&gt;1,(AK112-AM112)/AK112,""),(($G112*0.9)-AM112)/($G112*0.9)))&gt;1%,IFERROR(IF(AL112&gt;1,(AK112-AM112)/AK112,""),(($G112*0.9)-AM112)/($G112*0.9)),""),"")</f>
        <v/>
      </c>
      <c r="AO112" s="69">
        <v>832</v>
      </c>
      <c r="AP112" s="70">
        <f>IFERROR(IF(AO112&gt;1,AO112*0.9,""),"")</f>
        <v>748.80000000000007</v>
      </c>
      <c r="AQ112" s="70">
        <v>125</v>
      </c>
      <c r="AR112" s="71">
        <f t="shared" si="522"/>
        <v>631</v>
      </c>
      <c r="AS112" s="16">
        <f>IFERROR(IF((IFERROR(IF(AQ112&gt;1,(AP112-AR112)/AP112,""),(($G112*0.9)-AR112)/($G112*0.9)))&gt;1%,IFERROR(IF(AQ112&gt;1,(AP112-AR112)/AP112,""),(($G112*0.9)-AR112)/($G112*0.9)),""),"")</f>
        <v>0.15731837606837615</v>
      </c>
      <c r="AT112" s="72">
        <v>0</v>
      </c>
      <c r="AU112" s="73" t="str">
        <f>IFERROR(IF(AT112&gt;1,AT112*0.9,""),"")</f>
        <v/>
      </c>
      <c r="AV112" s="73">
        <v>0</v>
      </c>
      <c r="AW112" s="74" t="str">
        <f t="shared" si="525"/>
        <v/>
      </c>
      <c r="AX112" s="18" t="str">
        <f>IFERROR(IF((IFERROR(IF(AV112&gt;1,(AU112-AW112)/AU112,""),(($G112*0.9)-AW112)/($G112*0.9)))&gt;1%,IFERROR(IF(AV112&gt;1,(AU112-AW112)/AU112,""),(($G112*0.9)-AW112)/($G112*0.9)),""),"")</f>
        <v/>
      </c>
      <c r="AY112" s="69">
        <v>0</v>
      </c>
      <c r="AZ112" s="70" t="str">
        <f>IFERROR(IF(AY112&gt;1,AY112*0.9,""),"")</f>
        <v/>
      </c>
      <c r="BA112" s="70">
        <v>0</v>
      </c>
      <c r="BB112" s="71" t="str">
        <f t="shared" si="528"/>
        <v/>
      </c>
      <c r="BC112" s="16" t="str">
        <f>IFERROR(IF((IFERROR(IF(BA112&gt;1,(AZ112-BB112)/AZ112,""),(($G112*0.9)-BB112)/($G112*0.9)))&gt;1%,IFERROR(IF(BA112&gt;1,(AZ112-BB112)/AZ112,""),(($G112*0.9)-BB112)/($G112*0.9)),""),"")</f>
        <v/>
      </c>
      <c r="BD112" s="72">
        <v>832</v>
      </c>
      <c r="BE112" s="73">
        <f>IFERROR(IF(BD112&gt;1,BD112*0.9,""),"")</f>
        <v>748.80000000000007</v>
      </c>
      <c r="BF112" s="73">
        <v>125</v>
      </c>
      <c r="BG112" s="74">
        <f t="shared" si="531"/>
        <v>631</v>
      </c>
      <c r="BH112" s="18">
        <f>IFERROR(IF((IFERROR(IF(BF112&gt;1,(BE112-BG112)/BE112,""),(($G112*0.9)-BG112)/($G112*0.9)))&gt;1%,IFERROR(IF(BF112&gt;1,(BE112-BG112)/BE112,""),(($G112*0.9)-BG112)/($G112*0.9)),""),"")</f>
        <v>0.15731837606837615</v>
      </c>
      <c r="BI112" s="69">
        <v>0</v>
      </c>
      <c r="BJ112" s="70" t="str">
        <f>IFERROR(IF(BI112&gt;1,BI112*0.9,""),"")</f>
        <v/>
      </c>
      <c r="BK112" s="70">
        <v>0</v>
      </c>
      <c r="BL112" s="71" t="str">
        <f t="shared" si="534"/>
        <v/>
      </c>
      <c r="BM112" s="16" t="str">
        <f>IFERROR(IF((IFERROR(IF(BK112&gt;1,(BJ112-BL112)/BJ112,""),(($G112*0.9)-BL112)/($G112*0.9)))&gt;1%,IFERROR(IF(BK112&gt;1,(BJ112-BL112)/BJ112,""),(($G112*0.9)-BL112)/($G112*0.9)),""),"")</f>
        <v/>
      </c>
      <c r="BN112" s="72">
        <v>888</v>
      </c>
      <c r="BO112" s="73">
        <f>IFERROR(IF(BN112&gt;1,BN112*0.9,""),"")</f>
        <v>799.2</v>
      </c>
      <c r="BP112" s="73">
        <v>83</v>
      </c>
      <c r="BQ112" s="74">
        <f t="shared" si="537"/>
        <v>673</v>
      </c>
      <c r="BR112" s="18">
        <f>IFERROR(IF((IFERROR(IF(BP112&gt;1,(BO112-BQ112)/BO112,""),(($G112*0.9)-BQ112)/($G112*0.9)))&gt;1%,IFERROR(IF(BP112&gt;1,(BO112-BQ112)/BO112,""),(($G112*0.9)-BQ112)/($G112*0.9)),""),"")</f>
        <v>0.15790790790790796</v>
      </c>
      <c r="BS112" s="69">
        <v>832</v>
      </c>
      <c r="BT112" s="70">
        <f>IFERROR(IF(BS112&gt;1,BS112*0.9,""),"")</f>
        <v>748.80000000000007</v>
      </c>
      <c r="BU112" s="70">
        <v>125</v>
      </c>
      <c r="BV112" s="71">
        <f t="shared" si="540"/>
        <v>631</v>
      </c>
      <c r="BW112" s="16">
        <f>IFERROR(IF((IFERROR(IF(BU112&gt;1,(BT112-BV112)/BT112,""),(($G112*0.9)-BV112)/($G112*0.9)))&gt;1%,IFERROR(IF(BU112&gt;1,(BT112-BV112)/BT112,""),(($G112*0.9)-BV112)/($G112*0.9)),""),"")</f>
        <v>0.15731837606837615</v>
      </c>
    </row>
    <row r="113" spans="1:75" s="5" customFormat="1" ht="12.75" customHeight="1">
      <c r="A113" s="42" t="s">
        <v>285</v>
      </c>
      <c r="B113" s="39" t="s">
        <v>158</v>
      </c>
      <c r="C113" s="4" t="s">
        <v>5</v>
      </c>
      <c r="D113" s="49">
        <v>0.71</v>
      </c>
      <c r="E113" s="40" t="s">
        <v>308</v>
      </c>
      <c r="F113" s="82">
        <v>1154</v>
      </c>
      <c r="G113" s="82">
        <v>0</v>
      </c>
      <c r="H113" s="163">
        <v>813</v>
      </c>
      <c r="I113" s="163">
        <v>20</v>
      </c>
      <c r="J113" s="95">
        <f t="shared" si="623"/>
        <v>793</v>
      </c>
      <c r="K113" s="69">
        <v>0</v>
      </c>
      <c r="L113" s="70" t="str">
        <f t="shared" si="624"/>
        <v/>
      </c>
      <c r="M113" s="70">
        <v>0</v>
      </c>
      <c r="N113" s="71" t="str">
        <f t="shared" si="504"/>
        <v/>
      </c>
      <c r="O113" s="16" t="str">
        <f t="shared" si="625"/>
        <v/>
      </c>
      <c r="P113" s="72">
        <v>0</v>
      </c>
      <c r="Q113" s="73" t="str">
        <f t="shared" si="626"/>
        <v/>
      </c>
      <c r="R113" s="73">
        <v>0</v>
      </c>
      <c r="S113" s="74" t="str">
        <f t="shared" si="507"/>
        <v/>
      </c>
      <c r="T113" s="18" t="str">
        <f t="shared" si="627"/>
        <v/>
      </c>
      <c r="U113" s="69">
        <v>0</v>
      </c>
      <c r="V113" s="70" t="str">
        <f t="shared" si="628"/>
        <v/>
      </c>
      <c r="W113" s="70">
        <v>0</v>
      </c>
      <c r="X113" s="71" t="str">
        <f t="shared" si="510"/>
        <v/>
      </c>
      <c r="Y113" s="16" t="str">
        <f t="shared" si="629"/>
        <v/>
      </c>
      <c r="Z113" s="72">
        <v>0</v>
      </c>
      <c r="AA113" s="73" t="str">
        <f t="shared" si="630"/>
        <v/>
      </c>
      <c r="AB113" s="73">
        <v>0</v>
      </c>
      <c r="AC113" s="74" t="str">
        <f t="shared" si="513"/>
        <v/>
      </c>
      <c r="AD113" s="18" t="str">
        <f t="shared" si="631"/>
        <v/>
      </c>
      <c r="AE113" s="69">
        <v>0</v>
      </c>
      <c r="AF113" s="70" t="str">
        <f t="shared" si="632"/>
        <v/>
      </c>
      <c r="AG113" s="70">
        <v>0</v>
      </c>
      <c r="AH113" s="71" t="str">
        <f t="shared" si="516"/>
        <v/>
      </c>
      <c r="AI113" s="16" t="str">
        <f t="shared" si="633"/>
        <v/>
      </c>
      <c r="AJ113" s="72">
        <v>0</v>
      </c>
      <c r="AK113" s="73" t="str">
        <f t="shared" si="634"/>
        <v/>
      </c>
      <c r="AL113" s="73">
        <v>0</v>
      </c>
      <c r="AM113" s="74" t="str">
        <f t="shared" si="519"/>
        <v/>
      </c>
      <c r="AN113" s="18" t="str">
        <f t="shared" si="635"/>
        <v/>
      </c>
      <c r="AO113" s="69">
        <v>0</v>
      </c>
      <c r="AP113" s="70" t="str">
        <f t="shared" si="636"/>
        <v/>
      </c>
      <c r="AQ113" s="70">
        <v>0</v>
      </c>
      <c r="AR113" s="71" t="str">
        <f t="shared" si="522"/>
        <v/>
      </c>
      <c r="AS113" s="16" t="str">
        <f t="shared" si="637"/>
        <v/>
      </c>
      <c r="AT113" s="72">
        <v>0</v>
      </c>
      <c r="AU113" s="73" t="str">
        <f t="shared" si="638"/>
        <v/>
      </c>
      <c r="AV113" s="73">
        <v>0</v>
      </c>
      <c r="AW113" s="74" t="str">
        <f t="shared" si="525"/>
        <v/>
      </c>
      <c r="AX113" s="18" t="str">
        <f t="shared" si="639"/>
        <v/>
      </c>
      <c r="AY113" s="69">
        <v>0</v>
      </c>
      <c r="AZ113" s="70" t="str">
        <f t="shared" si="640"/>
        <v/>
      </c>
      <c r="BA113" s="70">
        <v>0</v>
      </c>
      <c r="BB113" s="71" t="str">
        <f t="shared" si="528"/>
        <v/>
      </c>
      <c r="BC113" s="16" t="str">
        <f t="shared" si="641"/>
        <v/>
      </c>
      <c r="BD113" s="72">
        <v>0</v>
      </c>
      <c r="BE113" s="73" t="str">
        <f t="shared" si="642"/>
        <v/>
      </c>
      <c r="BF113" s="73">
        <v>0</v>
      </c>
      <c r="BG113" s="74" t="str">
        <f t="shared" si="531"/>
        <v/>
      </c>
      <c r="BH113" s="18" t="str">
        <f t="shared" si="643"/>
        <v/>
      </c>
      <c r="BI113" s="69">
        <v>0</v>
      </c>
      <c r="BJ113" s="70" t="str">
        <f t="shared" si="644"/>
        <v/>
      </c>
      <c r="BK113" s="70">
        <v>0</v>
      </c>
      <c r="BL113" s="71" t="str">
        <f t="shared" si="534"/>
        <v/>
      </c>
      <c r="BM113" s="16" t="str">
        <f t="shared" si="645"/>
        <v/>
      </c>
      <c r="BN113" s="72">
        <v>0</v>
      </c>
      <c r="BO113" s="73" t="str">
        <f t="shared" si="646"/>
        <v/>
      </c>
      <c r="BP113" s="73">
        <v>0</v>
      </c>
      <c r="BQ113" s="74" t="str">
        <f t="shared" si="537"/>
        <v/>
      </c>
      <c r="BR113" s="18" t="str">
        <f t="shared" si="647"/>
        <v/>
      </c>
      <c r="BS113" s="69">
        <v>0</v>
      </c>
      <c r="BT113" s="70" t="str">
        <f t="shared" si="648"/>
        <v/>
      </c>
      <c r="BU113" s="70">
        <v>0</v>
      </c>
      <c r="BV113" s="71" t="str">
        <f t="shared" si="540"/>
        <v/>
      </c>
      <c r="BW113" s="16" t="str">
        <f t="shared" si="649"/>
        <v/>
      </c>
    </row>
    <row r="114" spans="1:75" s="5" customFormat="1" ht="12.75" customHeight="1">
      <c r="A114" s="42" t="s">
        <v>381</v>
      </c>
      <c r="B114" s="39" t="s">
        <v>158</v>
      </c>
      <c r="C114" s="4" t="s">
        <v>6</v>
      </c>
      <c r="D114" s="49">
        <v>0.71</v>
      </c>
      <c r="E114" s="40" t="s">
        <v>390</v>
      </c>
      <c r="F114" s="82">
        <v>1319</v>
      </c>
      <c r="G114" s="82">
        <v>1199</v>
      </c>
      <c r="H114" s="163">
        <v>901</v>
      </c>
      <c r="I114" s="163">
        <v>0</v>
      </c>
      <c r="J114" s="95">
        <f t="shared" ref="J114" si="652">IFERROR(H114-I114,H114)</f>
        <v>901</v>
      </c>
      <c r="K114" s="69">
        <v>1110</v>
      </c>
      <c r="L114" s="70">
        <f t="shared" ref="L114" si="653">IFERROR(IF(K114&gt;1,K114*0.9,""),"")</f>
        <v>999</v>
      </c>
      <c r="M114" s="70">
        <v>65</v>
      </c>
      <c r="N114" s="71">
        <f t="shared" si="504"/>
        <v>836</v>
      </c>
      <c r="O114" s="16">
        <f t="shared" ref="O114" si="654">IFERROR(IF((IFERROR(IF(M114&gt;1,(L114-N114)/L114,""),(($G114*0.9)-N114)/($G114*0.9)))&gt;1%,IFERROR(IF(M114&gt;1,(L114-N114)/L114,""),(($G114*0.9)-N114)/($G114*0.9)),""),"")</f>
        <v>0.16316316316316315</v>
      </c>
      <c r="P114" s="72">
        <v>0</v>
      </c>
      <c r="Q114" s="73" t="str">
        <f t="shared" ref="Q114" si="655">IFERROR(IF(P114&gt;1,P114*0.9,""),"")</f>
        <v/>
      </c>
      <c r="R114" s="73">
        <v>0</v>
      </c>
      <c r="S114" s="74" t="str">
        <f t="shared" si="507"/>
        <v/>
      </c>
      <c r="T114" s="18" t="str">
        <f t="shared" ref="T114" si="656">IFERROR(IF((IFERROR(IF(R114&gt;1,(Q114-S114)/Q114,""),(($G114*0.9)-S114)/($G114*0.9)))&gt;1%,IFERROR(IF(R114&gt;1,(Q114-S114)/Q114,""),(($G114*0.9)-S114)/($G114*0.9)),""),"")</f>
        <v/>
      </c>
      <c r="U114" s="69">
        <v>0</v>
      </c>
      <c r="V114" s="70" t="str">
        <f t="shared" ref="V114" si="657">IFERROR(IF(U114&gt;1,U114*0.9,""),"")</f>
        <v/>
      </c>
      <c r="W114" s="70">
        <v>0</v>
      </c>
      <c r="X114" s="71" t="str">
        <f t="shared" si="510"/>
        <v/>
      </c>
      <c r="Y114" s="16" t="str">
        <f t="shared" ref="Y114" si="658">IFERROR(IF((IFERROR(IF(W114&gt;1,(V114-X114)/V114,""),(($G114*0.9)-X114)/($G114*0.9)))&gt;1%,IFERROR(IF(W114&gt;1,(V114-X114)/V114,""),(($G114*0.9)-X114)/($G114*0.9)),""),"")</f>
        <v/>
      </c>
      <c r="Z114" s="72">
        <v>1110</v>
      </c>
      <c r="AA114" s="73">
        <f t="shared" ref="AA114" si="659">IFERROR(IF(Z114&gt;1,Z114*0.9,""),"")</f>
        <v>999</v>
      </c>
      <c r="AB114" s="73">
        <v>65</v>
      </c>
      <c r="AC114" s="74">
        <f t="shared" si="513"/>
        <v>836</v>
      </c>
      <c r="AD114" s="18">
        <f t="shared" ref="AD114" si="660">IFERROR(IF((IFERROR(IF(AB114&gt;1,(AA114-AC114)/AA114,""),(($G114*0.9)-AC114)/($G114*0.9)))&gt;1%,IFERROR(IF(AB114&gt;1,(AA114-AC114)/AA114,""),(($G114*0.9)-AC114)/($G114*0.9)),""),"")</f>
        <v>0.16316316316316315</v>
      </c>
      <c r="AE114" s="69">
        <v>0</v>
      </c>
      <c r="AF114" s="70" t="str">
        <f t="shared" ref="AF114" si="661">IFERROR(IF(AE114&gt;1,AE114*0.9,""),"")</f>
        <v/>
      </c>
      <c r="AG114" s="70">
        <v>0</v>
      </c>
      <c r="AH114" s="71" t="str">
        <f t="shared" si="516"/>
        <v/>
      </c>
      <c r="AI114" s="16" t="str">
        <f t="shared" ref="AI114" si="662">IFERROR(IF((IFERROR(IF(AG114&gt;1,(AF114-AH114)/AF114,""),(($G114*0.9)-AH114)/($G114*0.9)))&gt;1%,IFERROR(IF(AG114&gt;1,(AF114-AH114)/AF114,""),(($G114*0.9)-AH114)/($G114*0.9)),""),"")</f>
        <v/>
      </c>
      <c r="AJ114" s="72" t="s">
        <v>148</v>
      </c>
      <c r="AK114" s="73" t="str">
        <f t="shared" ref="AK114" si="663">IFERROR(IF(AJ114&gt;1,AJ114*0.9,""),"")</f>
        <v/>
      </c>
      <c r="AL114" s="73">
        <v>0</v>
      </c>
      <c r="AM114" s="74" t="str">
        <f t="shared" si="519"/>
        <v/>
      </c>
      <c r="AN114" s="18" t="str">
        <f t="shared" ref="AN114" si="664">IFERROR(IF((IFERROR(IF(AL114&gt;1,(AK114-AM114)/AK114,""),(($G114*0.9)-AM114)/($G114*0.9)))&gt;1%,IFERROR(IF(AL114&gt;1,(AK114-AM114)/AK114,""),(($G114*0.9)-AM114)/($G114*0.9)),""),"")</f>
        <v/>
      </c>
      <c r="AO114" s="69">
        <v>1110</v>
      </c>
      <c r="AP114" s="70">
        <f t="shared" ref="AP114" si="665">IFERROR(IF(AO114&gt;1,AO114*0.9,""),"")</f>
        <v>999</v>
      </c>
      <c r="AQ114" s="70">
        <v>65</v>
      </c>
      <c r="AR114" s="71">
        <f t="shared" si="522"/>
        <v>836</v>
      </c>
      <c r="AS114" s="16">
        <f t="shared" ref="AS114" si="666">IFERROR(IF((IFERROR(IF(AQ114&gt;1,(AP114-AR114)/AP114,""),(($G114*0.9)-AR114)/($G114*0.9)))&gt;1%,IFERROR(IF(AQ114&gt;1,(AP114-AR114)/AP114,""),(($G114*0.9)-AR114)/($G114*0.9)),""),"")</f>
        <v>0.16316316316316315</v>
      </c>
      <c r="AT114" s="72">
        <v>0</v>
      </c>
      <c r="AU114" s="73" t="str">
        <f t="shared" ref="AU114" si="667">IFERROR(IF(AT114&gt;1,AT114*0.9,""),"")</f>
        <v/>
      </c>
      <c r="AV114" s="73">
        <v>0</v>
      </c>
      <c r="AW114" s="74" t="str">
        <f t="shared" si="525"/>
        <v/>
      </c>
      <c r="AX114" s="18" t="str">
        <f t="shared" ref="AX114" si="668">IFERROR(IF((IFERROR(IF(AV114&gt;1,(AU114-AW114)/AU114,""),(($G114*0.9)-AW114)/($G114*0.9)))&gt;1%,IFERROR(IF(AV114&gt;1,(AU114-AW114)/AU114,""),(($G114*0.9)-AW114)/($G114*0.9)),""),"")</f>
        <v/>
      </c>
      <c r="AY114" s="69">
        <v>0</v>
      </c>
      <c r="AZ114" s="70" t="str">
        <f t="shared" ref="AZ114" si="669">IFERROR(IF(AY114&gt;1,AY114*0.9,""),"")</f>
        <v/>
      </c>
      <c r="BA114" s="70">
        <v>0</v>
      </c>
      <c r="BB114" s="71" t="str">
        <f t="shared" si="528"/>
        <v/>
      </c>
      <c r="BC114" s="16" t="str">
        <f t="shared" ref="BC114" si="670">IFERROR(IF((IFERROR(IF(BA114&gt;1,(AZ114-BB114)/AZ114,""),(($G114*0.9)-BB114)/($G114*0.9)))&gt;1%,IFERROR(IF(BA114&gt;1,(AZ114-BB114)/AZ114,""),(($G114*0.9)-BB114)/($G114*0.9)),""),"")</f>
        <v/>
      </c>
      <c r="BD114" s="72">
        <v>1110</v>
      </c>
      <c r="BE114" s="73">
        <f t="shared" ref="BE114" si="671">IFERROR(IF(BD114&gt;1,BD114*0.9,""),"")</f>
        <v>999</v>
      </c>
      <c r="BF114" s="73">
        <v>65</v>
      </c>
      <c r="BG114" s="74">
        <f t="shared" si="531"/>
        <v>836</v>
      </c>
      <c r="BH114" s="18">
        <f t="shared" ref="BH114" si="672">IFERROR(IF((IFERROR(IF(BF114&gt;1,(BE114-BG114)/BE114,""),(($G114*0.9)-BG114)/($G114*0.9)))&gt;1%,IFERROR(IF(BF114&gt;1,(BE114-BG114)/BE114,""),(($G114*0.9)-BG114)/($G114*0.9)),""),"")</f>
        <v>0.16316316316316315</v>
      </c>
      <c r="BI114" s="69">
        <v>0</v>
      </c>
      <c r="BJ114" s="70" t="str">
        <f t="shared" ref="BJ114" si="673">IFERROR(IF(BI114&gt;1,BI114*0.9,""),"")</f>
        <v/>
      </c>
      <c r="BK114" s="70">
        <v>0</v>
      </c>
      <c r="BL114" s="71" t="str">
        <f t="shared" si="534"/>
        <v/>
      </c>
      <c r="BM114" s="16" t="str">
        <f t="shared" ref="BM114" si="674">IFERROR(IF((IFERROR(IF(BK114&gt;1,(BJ114-BL114)/BJ114,""),(($G114*0.9)-BL114)/($G114*0.9)))&gt;1%,IFERROR(IF(BK114&gt;1,(BJ114-BL114)/BJ114,""),(($G114*0.9)-BL114)/($G114*0.9)),""),"")</f>
        <v/>
      </c>
      <c r="BN114" s="72">
        <v>1166</v>
      </c>
      <c r="BO114" s="73">
        <f t="shared" ref="BO114" si="675">IFERROR(IF(BN114&gt;1,BN114*0.9,""),"")</f>
        <v>1049.4000000000001</v>
      </c>
      <c r="BP114" s="73">
        <v>23</v>
      </c>
      <c r="BQ114" s="74">
        <f t="shared" si="537"/>
        <v>878</v>
      </c>
      <c r="BR114" s="18">
        <f t="shared" ref="BR114" si="676">IFERROR(IF((IFERROR(IF(BP114&gt;1,(BO114-BQ114)/BO114,""),(($G114*0.9)-BQ114)/($G114*0.9)))&gt;1%,IFERROR(IF(BP114&gt;1,(BO114-BQ114)/BO114,""),(($G114*0.9)-BQ114)/($G114*0.9)),""),"")</f>
        <v>0.16333142748237095</v>
      </c>
      <c r="BS114" s="69">
        <v>1110</v>
      </c>
      <c r="BT114" s="70">
        <f t="shared" ref="BT114" si="677">IFERROR(IF(BS114&gt;1,BS114*0.9,""),"")</f>
        <v>999</v>
      </c>
      <c r="BU114" s="70">
        <v>65</v>
      </c>
      <c r="BV114" s="71">
        <f t="shared" si="540"/>
        <v>836</v>
      </c>
      <c r="BW114" s="16">
        <f t="shared" ref="BW114" si="678">IFERROR(IF((IFERROR(IF(BU114&gt;1,(BT114-BV114)/BT114,""),(($G114*0.9)-BV114)/($G114*0.9)))&gt;1%,IFERROR(IF(BU114&gt;1,(BT114-BV114)/BT114,""),(($G114*0.9)-BV114)/($G114*0.9)),""),"")</f>
        <v>0.16316316316316315</v>
      </c>
    </row>
    <row r="115" spans="1:75" s="5" customFormat="1" ht="12.75" customHeight="1">
      <c r="A115" s="42" t="s">
        <v>388</v>
      </c>
      <c r="B115" s="39" t="s">
        <v>158</v>
      </c>
      <c r="C115" s="4"/>
      <c r="D115" s="49">
        <v>0.71</v>
      </c>
      <c r="E115" s="40" t="s">
        <v>390</v>
      </c>
      <c r="F115" s="82">
        <v>1264</v>
      </c>
      <c r="G115" s="82">
        <v>1149</v>
      </c>
      <c r="H115" s="163">
        <v>863</v>
      </c>
      <c r="I115" s="163">
        <v>0</v>
      </c>
      <c r="J115" s="95">
        <f t="shared" si="623"/>
        <v>863</v>
      </c>
      <c r="K115" s="69">
        <v>1054</v>
      </c>
      <c r="L115" s="70">
        <f t="shared" ref="L115" si="679">IFERROR(IF(K115&gt;1,K115*0.9,""),"")</f>
        <v>948.6</v>
      </c>
      <c r="M115" s="70">
        <v>70</v>
      </c>
      <c r="N115" s="71">
        <f t="shared" si="504"/>
        <v>793</v>
      </c>
      <c r="O115" s="16">
        <f t="shared" ref="O115" si="680">IFERROR(IF((IFERROR(IF(M115&gt;1,(L115-N115)/L115,""),(($G115*0.9)-N115)/($G115*0.9)))&gt;1%,IFERROR(IF(M115&gt;1,(L115-N115)/L115,""),(($G115*0.9)-N115)/($G115*0.9)),""),"")</f>
        <v>0.16403120387940123</v>
      </c>
      <c r="P115" s="72">
        <v>0</v>
      </c>
      <c r="Q115" s="73" t="str">
        <f t="shared" ref="Q115" si="681">IFERROR(IF(P115&gt;1,P115*0.9,""),"")</f>
        <v/>
      </c>
      <c r="R115" s="73">
        <v>0</v>
      </c>
      <c r="S115" s="74" t="str">
        <f t="shared" si="507"/>
        <v/>
      </c>
      <c r="T115" s="18" t="str">
        <f t="shared" ref="T115" si="682">IFERROR(IF((IFERROR(IF(R115&gt;1,(Q115-S115)/Q115,""),(($G115*0.9)-S115)/($G115*0.9)))&gt;1%,IFERROR(IF(R115&gt;1,(Q115-S115)/Q115,""),(($G115*0.9)-S115)/($G115*0.9)),""),"")</f>
        <v/>
      </c>
      <c r="U115" s="69">
        <v>0</v>
      </c>
      <c r="V115" s="70" t="str">
        <f t="shared" ref="V115" si="683">IFERROR(IF(U115&gt;1,U115*0.9,""),"")</f>
        <v/>
      </c>
      <c r="W115" s="70">
        <v>0</v>
      </c>
      <c r="X115" s="71" t="str">
        <f t="shared" si="510"/>
        <v/>
      </c>
      <c r="Y115" s="16" t="str">
        <f t="shared" ref="Y115" si="684">IFERROR(IF((IFERROR(IF(W115&gt;1,(V115-X115)/V115,""),(($G115*0.9)-X115)/($G115*0.9)))&gt;1%,IFERROR(IF(W115&gt;1,(V115-X115)/V115,""),(($G115*0.9)-X115)/($G115*0.9)),""),"")</f>
        <v/>
      </c>
      <c r="Z115" s="72">
        <v>1054</v>
      </c>
      <c r="AA115" s="73">
        <f t="shared" ref="AA115" si="685">IFERROR(IF(Z115&gt;1,Z115*0.9,""),"")</f>
        <v>948.6</v>
      </c>
      <c r="AB115" s="73">
        <v>70</v>
      </c>
      <c r="AC115" s="74">
        <f t="shared" si="513"/>
        <v>793</v>
      </c>
      <c r="AD115" s="18">
        <f t="shared" ref="AD115" si="686">IFERROR(IF((IFERROR(IF(AB115&gt;1,(AA115-AC115)/AA115,""),(($G115*0.9)-AC115)/($G115*0.9)))&gt;1%,IFERROR(IF(AB115&gt;1,(AA115-AC115)/AA115,""),(($G115*0.9)-AC115)/($G115*0.9)),""),"")</f>
        <v>0.16403120387940123</v>
      </c>
      <c r="AE115" s="69">
        <v>0</v>
      </c>
      <c r="AF115" s="70" t="str">
        <f t="shared" ref="AF115" si="687">IFERROR(IF(AE115&gt;1,AE115*0.9,""),"")</f>
        <v/>
      </c>
      <c r="AG115" s="70">
        <v>0</v>
      </c>
      <c r="AH115" s="71" t="str">
        <f t="shared" si="516"/>
        <v/>
      </c>
      <c r="AI115" s="16" t="str">
        <f t="shared" ref="AI115" si="688">IFERROR(IF((IFERROR(IF(AG115&gt;1,(AF115-AH115)/AF115,""),(($G115*0.9)-AH115)/($G115*0.9)))&gt;1%,IFERROR(IF(AG115&gt;1,(AF115-AH115)/AF115,""),(($G115*0.9)-AH115)/($G115*0.9)),""),"")</f>
        <v/>
      </c>
      <c r="AJ115" s="72" t="s">
        <v>148</v>
      </c>
      <c r="AK115" s="73" t="str">
        <f t="shared" ref="AK115" si="689">IFERROR(IF(AJ115&gt;1,AJ115*0.9,""),"")</f>
        <v/>
      </c>
      <c r="AL115" s="73">
        <v>0</v>
      </c>
      <c r="AM115" s="74" t="str">
        <f t="shared" si="519"/>
        <v/>
      </c>
      <c r="AN115" s="18" t="str">
        <f t="shared" ref="AN115" si="690">IFERROR(IF((IFERROR(IF(AL115&gt;1,(AK115-AM115)/AK115,""),(($G115*0.9)-AM115)/($G115*0.9)))&gt;1%,IFERROR(IF(AL115&gt;1,(AK115-AM115)/AK115,""),(($G115*0.9)-AM115)/($G115*0.9)),""),"")</f>
        <v/>
      </c>
      <c r="AO115" s="69">
        <v>1054</v>
      </c>
      <c r="AP115" s="70">
        <f t="shared" ref="AP115" si="691">IFERROR(IF(AO115&gt;1,AO115*0.9,""),"")</f>
        <v>948.6</v>
      </c>
      <c r="AQ115" s="70">
        <v>70</v>
      </c>
      <c r="AR115" s="71">
        <f t="shared" si="522"/>
        <v>793</v>
      </c>
      <c r="AS115" s="16">
        <f t="shared" ref="AS115" si="692">IFERROR(IF((IFERROR(IF(AQ115&gt;1,(AP115-AR115)/AP115,""),(($G115*0.9)-AR115)/($G115*0.9)))&gt;1%,IFERROR(IF(AQ115&gt;1,(AP115-AR115)/AP115,""),(($G115*0.9)-AR115)/($G115*0.9)),""),"")</f>
        <v>0.16403120387940123</v>
      </c>
      <c r="AT115" s="72">
        <v>0</v>
      </c>
      <c r="AU115" s="73" t="str">
        <f t="shared" ref="AU115" si="693">IFERROR(IF(AT115&gt;1,AT115*0.9,""),"")</f>
        <v/>
      </c>
      <c r="AV115" s="73">
        <v>0</v>
      </c>
      <c r="AW115" s="74" t="str">
        <f t="shared" si="525"/>
        <v/>
      </c>
      <c r="AX115" s="18" t="str">
        <f t="shared" ref="AX115" si="694">IFERROR(IF((IFERROR(IF(AV115&gt;1,(AU115-AW115)/AU115,""),(($G115*0.9)-AW115)/($G115*0.9)))&gt;1%,IFERROR(IF(AV115&gt;1,(AU115-AW115)/AU115,""),(($G115*0.9)-AW115)/($G115*0.9)),""),"")</f>
        <v/>
      </c>
      <c r="AY115" s="69">
        <v>0</v>
      </c>
      <c r="AZ115" s="70" t="str">
        <f t="shared" ref="AZ115" si="695">IFERROR(IF(AY115&gt;1,AY115*0.9,""),"")</f>
        <v/>
      </c>
      <c r="BA115" s="70">
        <v>0</v>
      </c>
      <c r="BB115" s="71" t="str">
        <f t="shared" si="528"/>
        <v/>
      </c>
      <c r="BC115" s="16" t="str">
        <f t="shared" ref="BC115" si="696">IFERROR(IF((IFERROR(IF(BA115&gt;1,(AZ115-BB115)/AZ115,""),(($G115*0.9)-BB115)/($G115*0.9)))&gt;1%,IFERROR(IF(BA115&gt;1,(AZ115-BB115)/AZ115,""),(($G115*0.9)-BB115)/($G115*0.9)),""),"")</f>
        <v/>
      </c>
      <c r="BD115" s="72">
        <v>1054</v>
      </c>
      <c r="BE115" s="73">
        <f t="shared" ref="BE115" si="697">IFERROR(IF(BD115&gt;1,BD115*0.9,""),"")</f>
        <v>948.6</v>
      </c>
      <c r="BF115" s="73">
        <v>70</v>
      </c>
      <c r="BG115" s="74">
        <f t="shared" si="531"/>
        <v>793</v>
      </c>
      <c r="BH115" s="18">
        <f t="shared" ref="BH115" si="698">IFERROR(IF((IFERROR(IF(BF115&gt;1,(BE115-BG115)/BE115,""),(($G115*0.9)-BG115)/($G115*0.9)))&gt;1%,IFERROR(IF(BF115&gt;1,(BE115-BG115)/BE115,""),(($G115*0.9)-BG115)/($G115*0.9)),""),"")</f>
        <v>0.16403120387940123</v>
      </c>
      <c r="BI115" s="69">
        <v>0</v>
      </c>
      <c r="BJ115" s="70" t="str">
        <f t="shared" ref="BJ115" si="699">IFERROR(IF(BI115&gt;1,BI115*0.9,""),"")</f>
        <v/>
      </c>
      <c r="BK115" s="70">
        <v>0</v>
      </c>
      <c r="BL115" s="71" t="str">
        <f t="shared" si="534"/>
        <v/>
      </c>
      <c r="BM115" s="16" t="str">
        <f t="shared" ref="BM115" si="700">IFERROR(IF((IFERROR(IF(BK115&gt;1,(BJ115-BL115)/BJ115,""),(($G115*0.9)-BL115)/($G115*0.9)))&gt;1%,IFERROR(IF(BK115&gt;1,(BJ115-BL115)/BJ115,""),(($G115*0.9)-BL115)/($G115*0.9)),""),"")</f>
        <v/>
      </c>
      <c r="BN115" s="72">
        <v>1110</v>
      </c>
      <c r="BO115" s="73">
        <f t="shared" ref="BO115" si="701">IFERROR(IF(BN115&gt;1,BN115*0.9,""),"")</f>
        <v>999</v>
      </c>
      <c r="BP115" s="73">
        <v>28</v>
      </c>
      <c r="BQ115" s="74">
        <f t="shared" si="537"/>
        <v>835</v>
      </c>
      <c r="BR115" s="18">
        <f t="shared" ref="BR115" si="702">IFERROR(IF((IFERROR(IF(BP115&gt;1,(BO115-BQ115)/BO115,""),(($G115*0.9)-BQ115)/($G115*0.9)))&gt;1%,IFERROR(IF(BP115&gt;1,(BO115-BQ115)/BO115,""),(($G115*0.9)-BQ115)/($G115*0.9)),""),"")</f>
        <v>0.16416416416416416</v>
      </c>
      <c r="BS115" s="69">
        <v>1054</v>
      </c>
      <c r="BT115" s="70">
        <f t="shared" ref="BT115" si="703">IFERROR(IF(BS115&gt;1,BS115*0.9,""),"")</f>
        <v>948.6</v>
      </c>
      <c r="BU115" s="70">
        <v>70</v>
      </c>
      <c r="BV115" s="71">
        <f t="shared" si="540"/>
        <v>793</v>
      </c>
      <c r="BW115" s="16">
        <f t="shared" ref="BW115" si="704">IFERROR(IF((IFERROR(IF(BU115&gt;1,(BT115-BV115)/BT115,""),(($G115*0.9)-BV115)/($G115*0.9)))&gt;1%,IFERROR(IF(BU115&gt;1,(BT115-BV115)/BT115,""),(($G115*0.9)-BV115)/($G115*0.9)),""),"")</f>
        <v>0.16403120387940123</v>
      </c>
    </row>
    <row r="116" spans="1:75" s="5" customFormat="1" ht="12.75" customHeight="1">
      <c r="A116" s="42" t="s">
        <v>41</v>
      </c>
      <c r="B116" s="39" t="s">
        <v>158</v>
      </c>
      <c r="C116" s="4" t="s">
        <v>5</v>
      </c>
      <c r="D116" s="49">
        <v>0.71</v>
      </c>
      <c r="E116" s="40" t="s">
        <v>297</v>
      </c>
      <c r="F116" s="82">
        <v>989</v>
      </c>
      <c r="G116" s="82">
        <v>0</v>
      </c>
      <c r="H116" s="163">
        <v>688</v>
      </c>
      <c r="I116" s="163">
        <v>0</v>
      </c>
      <c r="J116" s="95">
        <f t="shared" si="623"/>
        <v>688</v>
      </c>
      <c r="K116" s="69">
        <v>0</v>
      </c>
      <c r="L116" s="70" t="str">
        <f t="shared" si="624"/>
        <v/>
      </c>
      <c r="M116" s="70">
        <v>0</v>
      </c>
      <c r="N116" s="71" t="str">
        <f t="shared" si="504"/>
        <v/>
      </c>
      <c r="O116" s="16" t="str">
        <f t="shared" si="625"/>
        <v/>
      </c>
      <c r="P116" s="72">
        <v>0</v>
      </c>
      <c r="Q116" s="73" t="str">
        <f t="shared" si="626"/>
        <v/>
      </c>
      <c r="R116" s="73">
        <v>0</v>
      </c>
      <c r="S116" s="74" t="str">
        <f t="shared" si="507"/>
        <v/>
      </c>
      <c r="T116" s="18" t="str">
        <f t="shared" si="627"/>
        <v/>
      </c>
      <c r="U116" s="69">
        <v>0</v>
      </c>
      <c r="V116" s="70" t="str">
        <f t="shared" si="628"/>
        <v/>
      </c>
      <c r="W116" s="70">
        <v>0</v>
      </c>
      <c r="X116" s="71" t="str">
        <f t="shared" si="510"/>
        <v/>
      </c>
      <c r="Y116" s="16" t="str">
        <f t="shared" si="629"/>
        <v/>
      </c>
      <c r="Z116" s="72">
        <v>0</v>
      </c>
      <c r="AA116" s="73" t="str">
        <f t="shared" si="630"/>
        <v/>
      </c>
      <c r="AB116" s="73">
        <v>0</v>
      </c>
      <c r="AC116" s="74" t="str">
        <f t="shared" si="513"/>
        <v/>
      </c>
      <c r="AD116" s="18" t="str">
        <f t="shared" si="631"/>
        <v/>
      </c>
      <c r="AE116" s="69">
        <v>0</v>
      </c>
      <c r="AF116" s="70" t="str">
        <f t="shared" si="632"/>
        <v/>
      </c>
      <c r="AG116" s="70">
        <v>0</v>
      </c>
      <c r="AH116" s="71" t="str">
        <f t="shared" si="516"/>
        <v/>
      </c>
      <c r="AI116" s="16" t="str">
        <f t="shared" si="633"/>
        <v/>
      </c>
      <c r="AJ116" s="72">
        <v>0</v>
      </c>
      <c r="AK116" s="73" t="str">
        <f t="shared" si="634"/>
        <v/>
      </c>
      <c r="AL116" s="73">
        <v>0</v>
      </c>
      <c r="AM116" s="74" t="str">
        <f t="shared" si="519"/>
        <v/>
      </c>
      <c r="AN116" s="18" t="str">
        <f t="shared" si="635"/>
        <v/>
      </c>
      <c r="AO116" s="69">
        <v>0</v>
      </c>
      <c r="AP116" s="70" t="str">
        <f t="shared" si="636"/>
        <v/>
      </c>
      <c r="AQ116" s="70">
        <v>0</v>
      </c>
      <c r="AR116" s="71" t="str">
        <f t="shared" si="522"/>
        <v/>
      </c>
      <c r="AS116" s="16" t="str">
        <f t="shared" si="637"/>
        <v/>
      </c>
      <c r="AT116" s="72">
        <v>0</v>
      </c>
      <c r="AU116" s="73" t="str">
        <f t="shared" si="638"/>
        <v/>
      </c>
      <c r="AV116" s="73">
        <v>0</v>
      </c>
      <c r="AW116" s="74" t="str">
        <f t="shared" si="525"/>
        <v/>
      </c>
      <c r="AX116" s="18" t="str">
        <f t="shared" si="639"/>
        <v/>
      </c>
      <c r="AY116" s="69">
        <v>0</v>
      </c>
      <c r="AZ116" s="70" t="str">
        <f t="shared" si="640"/>
        <v/>
      </c>
      <c r="BA116" s="70">
        <v>0</v>
      </c>
      <c r="BB116" s="71" t="str">
        <f t="shared" si="528"/>
        <v/>
      </c>
      <c r="BC116" s="16" t="str">
        <f t="shared" si="641"/>
        <v/>
      </c>
      <c r="BD116" s="72">
        <v>0</v>
      </c>
      <c r="BE116" s="73" t="str">
        <f t="shared" si="642"/>
        <v/>
      </c>
      <c r="BF116" s="73">
        <v>0</v>
      </c>
      <c r="BG116" s="74" t="str">
        <f t="shared" si="531"/>
        <v/>
      </c>
      <c r="BH116" s="18" t="str">
        <f t="shared" si="643"/>
        <v/>
      </c>
      <c r="BI116" s="69">
        <v>0</v>
      </c>
      <c r="BJ116" s="70" t="str">
        <f t="shared" si="644"/>
        <v/>
      </c>
      <c r="BK116" s="70">
        <v>0</v>
      </c>
      <c r="BL116" s="71" t="str">
        <f t="shared" si="534"/>
        <v/>
      </c>
      <c r="BM116" s="16" t="str">
        <f t="shared" si="645"/>
        <v/>
      </c>
      <c r="BN116" s="72">
        <v>0</v>
      </c>
      <c r="BO116" s="73" t="str">
        <f t="shared" si="646"/>
        <v/>
      </c>
      <c r="BP116" s="73">
        <v>0</v>
      </c>
      <c r="BQ116" s="74" t="str">
        <f t="shared" si="537"/>
        <v/>
      </c>
      <c r="BR116" s="18" t="str">
        <f t="shared" si="647"/>
        <v/>
      </c>
      <c r="BS116" s="69">
        <v>0</v>
      </c>
      <c r="BT116" s="70" t="str">
        <f t="shared" si="648"/>
        <v/>
      </c>
      <c r="BU116" s="70">
        <v>0</v>
      </c>
      <c r="BV116" s="71" t="str">
        <f t="shared" si="540"/>
        <v/>
      </c>
      <c r="BW116" s="16" t="str">
        <f t="shared" si="649"/>
        <v/>
      </c>
    </row>
    <row r="117" spans="1:75" s="5" customFormat="1" ht="12.75" customHeight="1">
      <c r="A117" s="42" t="s">
        <v>299</v>
      </c>
      <c r="B117" s="39" t="s">
        <v>158</v>
      </c>
      <c r="C117" s="4"/>
      <c r="D117" s="49">
        <v>0.71</v>
      </c>
      <c r="E117" s="40" t="s">
        <v>297</v>
      </c>
      <c r="F117" s="82">
        <v>989</v>
      </c>
      <c r="G117" s="82">
        <v>899</v>
      </c>
      <c r="H117" s="163">
        <v>688</v>
      </c>
      <c r="I117" s="163">
        <v>4</v>
      </c>
      <c r="J117" s="95">
        <f t="shared" si="623"/>
        <v>684</v>
      </c>
      <c r="K117" s="69">
        <v>832</v>
      </c>
      <c r="L117" s="70">
        <f>IFERROR(IF(K117&gt;1,K117*0.9,""),"")</f>
        <v>748.80000000000007</v>
      </c>
      <c r="M117" s="70">
        <v>50</v>
      </c>
      <c r="N117" s="71">
        <f t="shared" si="504"/>
        <v>634</v>
      </c>
      <c r="O117" s="16">
        <f>IFERROR(IF((IFERROR(IF(M117&gt;1,(L117-N117)/L117,""),(($G117*0.9)-N117)/($G117*0.9)))&gt;1%,IFERROR(IF(M117&gt;1,(L117-N117)/L117,""),(($G117*0.9)-N117)/($G117*0.9)),""),"")</f>
        <v>0.15331196581196588</v>
      </c>
      <c r="P117" s="72">
        <v>0</v>
      </c>
      <c r="Q117" s="73" t="str">
        <f>IFERROR(IF(P117&gt;1,P117*0.9,""),"")</f>
        <v/>
      </c>
      <c r="R117" s="73">
        <v>0</v>
      </c>
      <c r="S117" s="74" t="str">
        <f t="shared" si="507"/>
        <v/>
      </c>
      <c r="T117" s="18" t="str">
        <f>IFERROR(IF((IFERROR(IF(R117&gt;1,(Q117-S117)/Q117,""),(($G117*0.9)-S117)/($G117*0.9)))&gt;1%,IFERROR(IF(R117&gt;1,(Q117-S117)/Q117,""),(($G117*0.9)-S117)/($G117*0.9)),""),"")</f>
        <v/>
      </c>
      <c r="U117" s="69">
        <v>0</v>
      </c>
      <c r="V117" s="70" t="str">
        <f>IFERROR(IF(U117&gt;1,U117*0.9,""),"")</f>
        <v/>
      </c>
      <c r="W117" s="70">
        <v>0</v>
      </c>
      <c r="X117" s="71" t="str">
        <f t="shared" si="510"/>
        <v/>
      </c>
      <c r="Y117" s="16" t="str">
        <f>IFERROR(IF((IFERROR(IF(W117&gt;1,(V117-X117)/V117,""),(($G117*0.9)-X117)/($G117*0.9)))&gt;1%,IFERROR(IF(W117&gt;1,(V117-X117)/V117,""),(($G117*0.9)-X117)/($G117*0.9)),""),"")</f>
        <v/>
      </c>
      <c r="Z117" s="72">
        <v>832</v>
      </c>
      <c r="AA117" s="73">
        <f>IFERROR(IF(Z117&gt;1,Z117*0.9,""),"")</f>
        <v>748.80000000000007</v>
      </c>
      <c r="AB117" s="73">
        <v>50</v>
      </c>
      <c r="AC117" s="74">
        <f t="shared" si="513"/>
        <v>634</v>
      </c>
      <c r="AD117" s="18">
        <f>IFERROR(IF((IFERROR(IF(AB117&gt;1,(AA117-AC117)/AA117,""),(($G117*0.9)-AC117)/($G117*0.9)))&gt;1%,IFERROR(IF(AB117&gt;1,(AA117-AC117)/AA117,""),(($G117*0.9)-AC117)/($G117*0.9)),""),"")</f>
        <v>0.15331196581196588</v>
      </c>
      <c r="AE117" s="69">
        <v>0</v>
      </c>
      <c r="AF117" s="70" t="str">
        <f>IFERROR(IF(AE117&gt;1,AE117*0.9,""),"")</f>
        <v/>
      </c>
      <c r="AG117" s="70">
        <v>0</v>
      </c>
      <c r="AH117" s="71" t="str">
        <f t="shared" si="516"/>
        <v/>
      </c>
      <c r="AI117" s="16" t="str">
        <f>IFERROR(IF((IFERROR(IF(AG117&gt;1,(AF117-AH117)/AF117,""),(($G117*0.9)-AH117)/($G117*0.9)))&gt;1%,IFERROR(IF(AG117&gt;1,(AF117-AH117)/AF117,""),(($G117*0.9)-AH117)/($G117*0.9)),""),"")</f>
        <v/>
      </c>
      <c r="AJ117" s="72">
        <v>832</v>
      </c>
      <c r="AK117" s="73">
        <f>IFERROR(IF(AJ117&gt;1,AJ117*0.9,""),"")</f>
        <v>748.80000000000007</v>
      </c>
      <c r="AL117" s="73">
        <v>50</v>
      </c>
      <c r="AM117" s="74">
        <f t="shared" si="519"/>
        <v>634</v>
      </c>
      <c r="AN117" s="18">
        <f>IFERROR(IF((IFERROR(IF(AL117&gt;1,(AK117-AM117)/AK117,""),(($G117*0.9)-AM117)/($G117*0.9)))&gt;1%,IFERROR(IF(AL117&gt;1,(AK117-AM117)/AK117,""),(($G117*0.9)-AM117)/($G117*0.9)),""),"")</f>
        <v>0.15331196581196588</v>
      </c>
      <c r="AO117" s="69">
        <v>832</v>
      </c>
      <c r="AP117" s="70">
        <f>IFERROR(IF(AO117&gt;1,AO117*0.9,""),"")</f>
        <v>748.80000000000007</v>
      </c>
      <c r="AQ117" s="70">
        <v>50</v>
      </c>
      <c r="AR117" s="71">
        <f t="shared" si="522"/>
        <v>634</v>
      </c>
      <c r="AS117" s="16">
        <f>IFERROR(IF((IFERROR(IF(AQ117&gt;1,(AP117-AR117)/AP117,""),(($G117*0.9)-AR117)/($G117*0.9)))&gt;1%,IFERROR(IF(AQ117&gt;1,(AP117-AR117)/AP117,""),(($G117*0.9)-AR117)/($G117*0.9)),""),"")</f>
        <v>0.15331196581196588</v>
      </c>
      <c r="AT117" s="72">
        <v>0</v>
      </c>
      <c r="AU117" s="73" t="str">
        <f>IFERROR(IF(AT117&gt;1,AT117*0.9,""),"")</f>
        <v/>
      </c>
      <c r="AV117" s="73">
        <v>0</v>
      </c>
      <c r="AW117" s="74" t="str">
        <f t="shared" si="525"/>
        <v/>
      </c>
      <c r="AX117" s="18" t="str">
        <f t="shared" si="639"/>
        <v/>
      </c>
      <c r="AY117" s="69">
        <v>0</v>
      </c>
      <c r="AZ117" s="70" t="str">
        <f>IFERROR(IF(AY117&gt;1,AY117*0.9,""),"")</f>
        <v/>
      </c>
      <c r="BA117" s="70">
        <v>0</v>
      </c>
      <c r="BB117" s="71" t="str">
        <f t="shared" si="528"/>
        <v/>
      </c>
      <c r="BC117" s="16" t="str">
        <f>IFERROR(IF((IFERROR(IF(BA117&gt;1,(AZ117-BB117)/AZ117,""),(($G117*0.9)-BB117)/($G117*0.9)))&gt;1%,IFERROR(IF(BA117&gt;1,(AZ117-BB117)/AZ117,""),(($G117*0.9)-BB117)/($G117*0.9)),""),"")</f>
        <v/>
      </c>
      <c r="BD117" s="72">
        <v>832</v>
      </c>
      <c r="BE117" s="73">
        <f>IFERROR(IF(BD117&gt;1,BD117*0.9,""),"")</f>
        <v>748.80000000000007</v>
      </c>
      <c r="BF117" s="73">
        <v>50</v>
      </c>
      <c r="BG117" s="74">
        <f t="shared" si="531"/>
        <v>634</v>
      </c>
      <c r="BH117" s="18">
        <f>IFERROR(IF((IFERROR(IF(BF117&gt;1,(BE117-BG117)/BE117,""),(($G117*0.9)-BG117)/($G117*0.9)))&gt;1%,IFERROR(IF(BF117&gt;1,(BE117-BG117)/BE117,""),(($G117*0.9)-BG117)/($G117*0.9)),""),"")</f>
        <v>0.15331196581196588</v>
      </c>
      <c r="BI117" s="69">
        <v>0</v>
      </c>
      <c r="BJ117" s="70" t="str">
        <f>IFERROR(IF(BI117&gt;1,BI117*0.9,""),"")</f>
        <v/>
      </c>
      <c r="BK117" s="70">
        <v>0</v>
      </c>
      <c r="BL117" s="71" t="str">
        <f t="shared" si="534"/>
        <v/>
      </c>
      <c r="BM117" s="16" t="str">
        <f>IFERROR(IF((IFERROR(IF(BK117&gt;1,(BJ117-BL117)/BJ117,""),(($G117*0.9)-BL117)/($G117*0.9)))&gt;1%,IFERROR(IF(BK117&gt;1,(BJ117-BL117)/BJ117,""),(($G117*0.9)-BL117)/($G117*0.9)),""),"")</f>
        <v/>
      </c>
      <c r="BN117" s="72">
        <v>832</v>
      </c>
      <c r="BO117" s="73">
        <f>IFERROR(IF(BN117&gt;1,BN117*0.9,""),"")</f>
        <v>748.80000000000007</v>
      </c>
      <c r="BP117" s="73">
        <v>50</v>
      </c>
      <c r="BQ117" s="74">
        <f t="shared" si="537"/>
        <v>634</v>
      </c>
      <c r="BR117" s="18">
        <f>IFERROR(IF((IFERROR(IF(BP117&gt;1,(BO117-BQ117)/BO117,""),(($G117*0.9)-BQ117)/($G117*0.9)))&gt;1%,IFERROR(IF(BP117&gt;1,(BO117-BQ117)/BO117,""),(($G117*0.9)-BQ117)/($G117*0.9)),""),"")</f>
        <v>0.15331196581196588</v>
      </c>
      <c r="BS117" s="69">
        <v>832</v>
      </c>
      <c r="BT117" s="70">
        <f>IFERROR(IF(BS117&gt;1,BS117*0.9,""),"")</f>
        <v>748.80000000000007</v>
      </c>
      <c r="BU117" s="70">
        <v>50</v>
      </c>
      <c r="BV117" s="71">
        <f t="shared" si="540"/>
        <v>634</v>
      </c>
      <c r="BW117" s="16">
        <f>IFERROR(IF((IFERROR(IF(BU117&gt;1,(BT117-BV117)/BT117,""),(($G117*0.9)-BV117)/($G117*0.9)))&gt;1%,IFERROR(IF(BU117&gt;1,(BT117-BV117)/BT117,""),(($G117*0.9)-BV117)/($G117*0.9)),""),"")</f>
        <v>0.15331196581196588</v>
      </c>
    </row>
    <row r="118" spans="1:75" s="5" customFormat="1" ht="12.75" customHeight="1">
      <c r="A118" s="42" t="s">
        <v>298</v>
      </c>
      <c r="B118" s="39" t="s">
        <v>158</v>
      </c>
      <c r="C118" s="4" t="s">
        <v>527</v>
      </c>
      <c r="D118" s="49">
        <v>0.71</v>
      </c>
      <c r="E118" s="40" t="s">
        <v>297</v>
      </c>
      <c r="F118" s="82">
        <v>879</v>
      </c>
      <c r="G118" s="82">
        <v>799</v>
      </c>
      <c r="H118" s="163">
        <v>629</v>
      </c>
      <c r="I118" s="163">
        <v>21</v>
      </c>
      <c r="J118" s="95">
        <f t="shared" si="623"/>
        <v>608</v>
      </c>
      <c r="K118" s="69">
        <v>721</v>
      </c>
      <c r="L118" s="70">
        <f t="shared" si="624"/>
        <v>648.9</v>
      </c>
      <c r="M118" s="70">
        <v>58</v>
      </c>
      <c r="N118" s="71">
        <f t="shared" si="504"/>
        <v>550</v>
      </c>
      <c r="O118" s="16">
        <f t="shared" si="625"/>
        <v>0.15241177377099704</v>
      </c>
      <c r="P118" s="72">
        <v>0</v>
      </c>
      <c r="Q118" s="73" t="str">
        <f t="shared" si="626"/>
        <v/>
      </c>
      <c r="R118" s="73">
        <v>0</v>
      </c>
      <c r="S118" s="74" t="str">
        <f t="shared" si="507"/>
        <v/>
      </c>
      <c r="T118" s="18" t="str">
        <f t="shared" si="627"/>
        <v/>
      </c>
      <c r="U118" s="69">
        <v>0</v>
      </c>
      <c r="V118" s="70" t="str">
        <f t="shared" si="628"/>
        <v/>
      </c>
      <c r="W118" s="70">
        <v>0</v>
      </c>
      <c r="X118" s="71" t="str">
        <f t="shared" si="510"/>
        <v/>
      </c>
      <c r="Y118" s="16" t="str">
        <f t="shared" si="629"/>
        <v/>
      </c>
      <c r="Z118" s="72">
        <v>721</v>
      </c>
      <c r="AA118" s="73">
        <f t="shared" si="630"/>
        <v>648.9</v>
      </c>
      <c r="AB118" s="73">
        <v>58</v>
      </c>
      <c r="AC118" s="74">
        <f t="shared" si="513"/>
        <v>550</v>
      </c>
      <c r="AD118" s="18">
        <f t="shared" si="631"/>
        <v>0.15241177377099704</v>
      </c>
      <c r="AE118" s="69">
        <v>0</v>
      </c>
      <c r="AF118" s="70" t="str">
        <f t="shared" si="632"/>
        <v/>
      </c>
      <c r="AG118" s="70">
        <v>0</v>
      </c>
      <c r="AH118" s="71" t="str">
        <f t="shared" si="516"/>
        <v/>
      </c>
      <c r="AI118" s="16" t="str">
        <f t="shared" si="633"/>
        <v/>
      </c>
      <c r="AJ118" s="72">
        <v>721</v>
      </c>
      <c r="AK118" s="73">
        <f t="shared" si="634"/>
        <v>648.9</v>
      </c>
      <c r="AL118" s="73">
        <v>58</v>
      </c>
      <c r="AM118" s="74">
        <f t="shared" si="519"/>
        <v>550</v>
      </c>
      <c r="AN118" s="18">
        <f t="shared" si="635"/>
        <v>0.15241177377099704</v>
      </c>
      <c r="AO118" s="69">
        <v>721</v>
      </c>
      <c r="AP118" s="70">
        <f t="shared" si="636"/>
        <v>648.9</v>
      </c>
      <c r="AQ118" s="70">
        <v>58</v>
      </c>
      <c r="AR118" s="71">
        <f t="shared" si="522"/>
        <v>550</v>
      </c>
      <c r="AS118" s="16">
        <f t="shared" si="637"/>
        <v>0.15241177377099704</v>
      </c>
      <c r="AT118" s="72">
        <v>0</v>
      </c>
      <c r="AU118" s="73" t="str">
        <f t="shared" si="638"/>
        <v/>
      </c>
      <c r="AV118" s="73">
        <v>0</v>
      </c>
      <c r="AW118" s="74" t="str">
        <f t="shared" si="525"/>
        <v/>
      </c>
      <c r="AX118" s="18" t="str">
        <f t="shared" si="639"/>
        <v/>
      </c>
      <c r="AY118" s="69">
        <v>0</v>
      </c>
      <c r="AZ118" s="70" t="str">
        <f t="shared" si="640"/>
        <v/>
      </c>
      <c r="BA118" s="70">
        <v>0</v>
      </c>
      <c r="BB118" s="71" t="str">
        <f t="shared" si="528"/>
        <v/>
      </c>
      <c r="BC118" s="16" t="str">
        <f t="shared" si="641"/>
        <v/>
      </c>
      <c r="BD118" s="72">
        <v>0</v>
      </c>
      <c r="BE118" s="73" t="str">
        <f t="shared" si="642"/>
        <v/>
      </c>
      <c r="BF118" s="73">
        <v>0</v>
      </c>
      <c r="BG118" s="74" t="str">
        <f t="shared" si="531"/>
        <v/>
      </c>
      <c r="BH118" s="18" t="str">
        <f t="shared" si="643"/>
        <v/>
      </c>
      <c r="BI118" s="69">
        <v>0</v>
      </c>
      <c r="BJ118" s="70" t="str">
        <f t="shared" si="644"/>
        <v/>
      </c>
      <c r="BK118" s="70">
        <v>0</v>
      </c>
      <c r="BL118" s="71" t="str">
        <f t="shared" si="534"/>
        <v/>
      </c>
      <c r="BM118" s="16" t="str">
        <f t="shared" si="645"/>
        <v/>
      </c>
      <c r="BN118" s="72">
        <v>0</v>
      </c>
      <c r="BO118" s="73" t="str">
        <f t="shared" si="646"/>
        <v/>
      </c>
      <c r="BP118" s="73">
        <v>0</v>
      </c>
      <c r="BQ118" s="74" t="str">
        <f t="shared" si="537"/>
        <v/>
      </c>
      <c r="BR118" s="18" t="str">
        <f t="shared" si="647"/>
        <v/>
      </c>
      <c r="BS118" s="69">
        <v>0</v>
      </c>
      <c r="BT118" s="70" t="str">
        <f t="shared" si="648"/>
        <v/>
      </c>
      <c r="BU118" s="70">
        <v>0</v>
      </c>
      <c r="BV118" s="71" t="str">
        <f t="shared" si="540"/>
        <v/>
      </c>
      <c r="BW118" s="16" t="str">
        <f t="shared" si="649"/>
        <v/>
      </c>
    </row>
    <row r="119" spans="1:75" s="5" customFormat="1" ht="12.75" customHeight="1">
      <c r="A119" s="42" t="s">
        <v>397</v>
      </c>
      <c r="B119" s="39" t="s">
        <v>158</v>
      </c>
      <c r="C119" s="4"/>
      <c r="D119" s="49">
        <v>0.71</v>
      </c>
      <c r="E119" s="40" t="s">
        <v>297</v>
      </c>
      <c r="F119" s="82">
        <v>934</v>
      </c>
      <c r="G119" s="82">
        <v>849</v>
      </c>
      <c r="H119" s="163">
        <v>668</v>
      </c>
      <c r="I119" s="163">
        <v>21</v>
      </c>
      <c r="J119" s="95">
        <f t="shared" ref="J119" si="705">IFERROR(H119-I119,H119)</f>
        <v>647</v>
      </c>
      <c r="K119" s="69">
        <v>777</v>
      </c>
      <c r="L119" s="70">
        <f t="shared" ref="L119" si="706">IFERROR(IF(K119&gt;1,K119*0.9,""),"")</f>
        <v>699.30000000000007</v>
      </c>
      <c r="M119" s="70">
        <v>54</v>
      </c>
      <c r="N119" s="71">
        <f t="shared" si="504"/>
        <v>593</v>
      </c>
      <c r="O119" s="16">
        <f t="shared" ref="O119" si="707">IFERROR(IF((IFERROR(IF(M119&gt;1,(L119-N119)/L119,""),(($G119*0.9)-N119)/($G119*0.9)))&gt;1%,IFERROR(IF(M119&gt;1,(L119-N119)/L119,""),(($G119*0.9)-N119)/($G119*0.9)),""),"")</f>
        <v>0.1520091520091521</v>
      </c>
      <c r="P119" s="72">
        <v>0</v>
      </c>
      <c r="Q119" s="73" t="str">
        <f t="shared" ref="Q119" si="708">IFERROR(IF(P119&gt;1,P119*0.9,""),"")</f>
        <v/>
      </c>
      <c r="R119" s="73">
        <v>0</v>
      </c>
      <c r="S119" s="74" t="str">
        <f t="shared" si="507"/>
        <v/>
      </c>
      <c r="T119" s="18" t="str">
        <f t="shared" ref="T119" si="709">IFERROR(IF((IFERROR(IF(R119&gt;1,(Q119-S119)/Q119,""),(($G119*0.9)-S119)/($G119*0.9)))&gt;1%,IFERROR(IF(R119&gt;1,(Q119-S119)/Q119,""),(($G119*0.9)-S119)/($G119*0.9)),""),"")</f>
        <v/>
      </c>
      <c r="U119" s="69">
        <v>0</v>
      </c>
      <c r="V119" s="70" t="str">
        <f t="shared" ref="V119" si="710">IFERROR(IF(U119&gt;1,U119*0.9,""),"")</f>
        <v/>
      </c>
      <c r="W119" s="70">
        <v>0</v>
      </c>
      <c r="X119" s="71" t="str">
        <f t="shared" si="510"/>
        <v/>
      </c>
      <c r="Y119" s="16" t="str">
        <f t="shared" ref="Y119" si="711">IFERROR(IF((IFERROR(IF(W119&gt;1,(V119-X119)/V119,""),(($G119*0.9)-X119)/($G119*0.9)))&gt;1%,IFERROR(IF(W119&gt;1,(V119-X119)/V119,""),(($G119*0.9)-X119)/($G119*0.9)),""),"")</f>
        <v/>
      </c>
      <c r="Z119" s="72">
        <v>777</v>
      </c>
      <c r="AA119" s="73">
        <f t="shared" ref="AA119" si="712">IFERROR(IF(Z119&gt;1,Z119*0.9,""),"")</f>
        <v>699.30000000000007</v>
      </c>
      <c r="AB119" s="73">
        <v>54</v>
      </c>
      <c r="AC119" s="74">
        <f t="shared" si="513"/>
        <v>593</v>
      </c>
      <c r="AD119" s="18">
        <f t="shared" ref="AD119" si="713">IFERROR(IF((IFERROR(IF(AB119&gt;1,(AA119-AC119)/AA119,""),(($G119*0.9)-AC119)/($G119*0.9)))&gt;1%,IFERROR(IF(AB119&gt;1,(AA119-AC119)/AA119,""),(($G119*0.9)-AC119)/($G119*0.9)),""),"")</f>
        <v>0.1520091520091521</v>
      </c>
      <c r="AE119" s="69">
        <v>0</v>
      </c>
      <c r="AF119" s="70" t="str">
        <f t="shared" ref="AF119" si="714">IFERROR(IF(AE119&gt;1,AE119*0.9,""),"")</f>
        <v/>
      </c>
      <c r="AG119" s="70">
        <v>0</v>
      </c>
      <c r="AH119" s="71" t="str">
        <f t="shared" si="516"/>
        <v/>
      </c>
      <c r="AI119" s="16" t="str">
        <f t="shared" ref="AI119" si="715">IFERROR(IF((IFERROR(IF(AG119&gt;1,(AF119-AH119)/AF119,""),(($G119*0.9)-AH119)/($G119*0.9)))&gt;1%,IFERROR(IF(AG119&gt;1,(AF119-AH119)/AF119,""),(($G119*0.9)-AH119)/($G119*0.9)),""),"")</f>
        <v/>
      </c>
      <c r="AJ119" s="72">
        <v>777</v>
      </c>
      <c r="AK119" s="73">
        <f t="shared" ref="AK119" si="716">IFERROR(IF(AJ119&gt;1,AJ119*0.9,""),"")</f>
        <v>699.30000000000007</v>
      </c>
      <c r="AL119" s="73">
        <v>54</v>
      </c>
      <c r="AM119" s="74">
        <f t="shared" si="519"/>
        <v>593</v>
      </c>
      <c r="AN119" s="18">
        <f t="shared" ref="AN119" si="717">IFERROR(IF((IFERROR(IF(AL119&gt;1,(AK119-AM119)/AK119,""),(($G119*0.9)-AM119)/($G119*0.9)))&gt;1%,IFERROR(IF(AL119&gt;1,(AK119-AM119)/AK119,""),(($G119*0.9)-AM119)/($G119*0.9)),""),"")</f>
        <v>0.1520091520091521</v>
      </c>
      <c r="AO119" s="69">
        <v>777</v>
      </c>
      <c r="AP119" s="70">
        <f t="shared" ref="AP119" si="718">IFERROR(IF(AO119&gt;1,AO119*0.9,""),"")</f>
        <v>699.30000000000007</v>
      </c>
      <c r="AQ119" s="70">
        <v>54</v>
      </c>
      <c r="AR119" s="71">
        <f t="shared" si="522"/>
        <v>593</v>
      </c>
      <c r="AS119" s="16">
        <f t="shared" ref="AS119" si="719">IFERROR(IF((IFERROR(IF(AQ119&gt;1,(AP119-AR119)/AP119,""),(($G119*0.9)-AR119)/($G119*0.9)))&gt;1%,IFERROR(IF(AQ119&gt;1,(AP119-AR119)/AP119,""),(($G119*0.9)-AR119)/($G119*0.9)),""),"")</f>
        <v>0.1520091520091521</v>
      </c>
      <c r="AT119" s="72">
        <v>0</v>
      </c>
      <c r="AU119" s="73" t="str">
        <f t="shared" ref="AU119" si="720">IFERROR(IF(AT119&gt;1,AT119*0.9,""),"")</f>
        <v/>
      </c>
      <c r="AV119" s="73">
        <v>0</v>
      </c>
      <c r="AW119" s="74" t="str">
        <f t="shared" si="525"/>
        <v/>
      </c>
      <c r="AX119" s="18" t="str">
        <f t="shared" ref="AX119" si="721">IFERROR(IF((IFERROR(IF(AV119&gt;1,(AU119-AW119)/AU119,""),(($G119*0.9)-AW119)/($G119*0.9)))&gt;1%,IFERROR(IF(AV119&gt;1,(AU119-AW119)/AU119,""),(($G119*0.9)-AW119)/($G119*0.9)),""),"")</f>
        <v/>
      </c>
      <c r="AY119" s="69">
        <v>0</v>
      </c>
      <c r="AZ119" s="70" t="str">
        <f t="shared" ref="AZ119" si="722">IFERROR(IF(AY119&gt;1,AY119*0.9,""),"")</f>
        <v/>
      </c>
      <c r="BA119" s="70">
        <v>0</v>
      </c>
      <c r="BB119" s="71" t="str">
        <f t="shared" si="528"/>
        <v/>
      </c>
      <c r="BC119" s="16" t="str">
        <f t="shared" ref="BC119" si="723">IFERROR(IF((IFERROR(IF(BA119&gt;1,(AZ119-BB119)/AZ119,""),(($G119*0.9)-BB119)/($G119*0.9)))&gt;1%,IFERROR(IF(BA119&gt;1,(AZ119-BB119)/AZ119,""),(($G119*0.9)-BB119)/($G119*0.9)),""),"")</f>
        <v/>
      </c>
      <c r="BD119" s="72">
        <v>777</v>
      </c>
      <c r="BE119" s="73">
        <f t="shared" ref="BE119" si="724">IFERROR(IF(BD119&gt;1,BD119*0.9,""),"")</f>
        <v>699.30000000000007</v>
      </c>
      <c r="BF119" s="73">
        <v>54</v>
      </c>
      <c r="BG119" s="74">
        <f t="shared" si="531"/>
        <v>593</v>
      </c>
      <c r="BH119" s="18">
        <f t="shared" ref="BH119" si="725">IFERROR(IF((IFERROR(IF(BF119&gt;1,(BE119-BG119)/BE119,""),(($G119*0.9)-BG119)/($G119*0.9)))&gt;1%,IFERROR(IF(BF119&gt;1,(BE119-BG119)/BE119,""),(($G119*0.9)-BG119)/($G119*0.9)),""),"")</f>
        <v>0.1520091520091521</v>
      </c>
      <c r="BI119" s="69">
        <v>0</v>
      </c>
      <c r="BJ119" s="70" t="str">
        <f t="shared" ref="BJ119" si="726">IFERROR(IF(BI119&gt;1,BI119*0.9,""),"")</f>
        <v/>
      </c>
      <c r="BK119" s="70">
        <v>0</v>
      </c>
      <c r="BL119" s="71" t="str">
        <f t="shared" si="534"/>
        <v/>
      </c>
      <c r="BM119" s="16" t="str">
        <f t="shared" ref="BM119" si="727">IFERROR(IF((IFERROR(IF(BK119&gt;1,(BJ119-BL119)/BJ119,""),(($G119*0.9)-BL119)/($G119*0.9)))&gt;1%,IFERROR(IF(BK119&gt;1,(BJ119-BL119)/BJ119,""),(($G119*0.9)-BL119)/($G119*0.9)),""),"")</f>
        <v/>
      </c>
      <c r="BN119" s="72">
        <v>777</v>
      </c>
      <c r="BO119" s="73">
        <f t="shared" ref="BO119" si="728">IFERROR(IF(BN119&gt;1,BN119*0.9,""),"")</f>
        <v>699.30000000000007</v>
      </c>
      <c r="BP119" s="73">
        <v>54</v>
      </c>
      <c r="BQ119" s="74">
        <f t="shared" si="537"/>
        <v>593</v>
      </c>
      <c r="BR119" s="18">
        <f t="shared" ref="BR119" si="729">IFERROR(IF((IFERROR(IF(BP119&gt;1,(BO119-BQ119)/BO119,""),(($G119*0.9)-BQ119)/($G119*0.9)))&gt;1%,IFERROR(IF(BP119&gt;1,(BO119-BQ119)/BO119,""),(($G119*0.9)-BQ119)/($G119*0.9)),""),"")</f>
        <v>0.1520091520091521</v>
      </c>
      <c r="BS119" s="69">
        <v>777</v>
      </c>
      <c r="BT119" s="70">
        <f t="shared" ref="BT119" si="730">IFERROR(IF(BS119&gt;1,BS119*0.9,""),"")</f>
        <v>699.30000000000007</v>
      </c>
      <c r="BU119" s="70">
        <v>54</v>
      </c>
      <c r="BV119" s="71">
        <f t="shared" si="540"/>
        <v>593</v>
      </c>
      <c r="BW119" s="16">
        <f t="shared" ref="BW119" si="731">IFERROR(IF((IFERROR(IF(BU119&gt;1,(BT119-BV119)/BT119,""),(($G119*0.9)-BV119)/($G119*0.9)))&gt;1%,IFERROR(IF(BU119&gt;1,(BT119-BV119)/BT119,""),(($G119*0.9)-BV119)/($G119*0.9)),""),"")</f>
        <v>0.1520091520091521</v>
      </c>
    </row>
    <row r="120" spans="1:75" s="5" customFormat="1" ht="12.75" customHeight="1">
      <c r="A120" s="42" t="s">
        <v>357</v>
      </c>
      <c r="B120" s="39" t="s">
        <v>158</v>
      </c>
      <c r="C120" s="4"/>
      <c r="D120" s="49">
        <v>0.71</v>
      </c>
      <c r="E120" s="40" t="s">
        <v>372</v>
      </c>
      <c r="F120" s="82">
        <v>1099</v>
      </c>
      <c r="G120" s="82">
        <v>999</v>
      </c>
      <c r="H120" s="163">
        <v>750</v>
      </c>
      <c r="I120" s="163">
        <v>0</v>
      </c>
      <c r="J120" s="95">
        <f t="shared" si="623"/>
        <v>750</v>
      </c>
      <c r="K120" s="69">
        <v>832</v>
      </c>
      <c r="L120" s="70">
        <f>IFERROR(IF(K120&gt;1,K120*0.9,""),"")</f>
        <v>748.80000000000007</v>
      </c>
      <c r="M120" s="70">
        <v>124</v>
      </c>
      <c r="N120" s="71">
        <f t="shared" si="504"/>
        <v>626</v>
      </c>
      <c r="O120" s="16">
        <f>IFERROR(IF((IFERROR(IF(M120&gt;1,(L120-N120)/L120,""),(($G120*0.9)-N120)/($G120*0.9)))&gt;1%,IFERROR(IF(M120&gt;1,(L120-N120)/L120,""),(($G120*0.9)-N120)/($G120*0.9)),""),"")</f>
        <v>0.16399572649572658</v>
      </c>
      <c r="P120" s="72">
        <v>0</v>
      </c>
      <c r="Q120" s="73" t="str">
        <f>IFERROR(IF(P120&gt;1,P120*0.9,""),"")</f>
        <v/>
      </c>
      <c r="R120" s="73">
        <v>0</v>
      </c>
      <c r="S120" s="74" t="str">
        <f t="shared" si="507"/>
        <v/>
      </c>
      <c r="T120" s="18" t="str">
        <f>IFERROR(IF((IFERROR(IF(R120&gt;1,(Q120-S120)/Q120,""),(($G120*0.9)-S120)/($G120*0.9)))&gt;1%,IFERROR(IF(R120&gt;1,(Q120-S120)/Q120,""),(($G120*0.9)-S120)/($G120*0.9)),""),"")</f>
        <v/>
      </c>
      <c r="U120" s="69">
        <v>832</v>
      </c>
      <c r="V120" s="70">
        <f>IFERROR(IF(U120&gt;1,U120*0.9,""),"")</f>
        <v>748.80000000000007</v>
      </c>
      <c r="W120" s="70">
        <v>124</v>
      </c>
      <c r="X120" s="71">
        <f t="shared" si="510"/>
        <v>626</v>
      </c>
      <c r="Y120" s="16">
        <f>IFERROR(IF((IFERROR(IF(W120&gt;1,(V120-X120)/V120,""),(($G120*0.9)-X120)/($G120*0.9)))&gt;1%,IFERROR(IF(W120&gt;1,(V120-X120)/V120,""),(($G120*0.9)-X120)/($G120*0.9)),""),"")</f>
        <v>0.16399572649572658</v>
      </c>
      <c r="Z120" s="72">
        <v>832</v>
      </c>
      <c r="AA120" s="73">
        <f>IFERROR(IF(Z120&gt;1,Z120*0.9,""),"")</f>
        <v>748.80000000000007</v>
      </c>
      <c r="AB120" s="73">
        <v>124</v>
      </c>
      <c r="AC120" s="74">
        <f t="shared" si="513"/>
        <v>626</v>
      </c>
      <c r="AD120" s="18">
        <f>IFERROR(IF((IFERROR(IF(AB120&gt;1,(AA120-AC120)/AA120,""),(($G120*0.9)-AC120)/($G120*0.9)))&gt;1%,IFERROR(IF(AB120&gt;1,(AA120-AC120)/AA120,""),(($G120*0.9)-AC120)/($G120*0.9)),""),"")</f>
        <v>0.16399572649572658</v>
      </c>
      <c r="AE120" s="69">
        <v>0</v>
      </c>
      <c r="AF120" s="70" t="str">
        <f>IFERROR(IF(AE120&gt;1,AE120*0.9,""),"")</f>
        <v/>
      </c>
      <c r="AG120" s="70">
        <v>0</v>
      </c>
      <c r="AH120" s="71" t="str">
        <f t="shared" si="516"/>
        <v/>
      </c>
      <c r="AI120" s="16" t="str">
        <f>IFERROR(IF((IFERROR(IF(AG120&gt;1,(AF120-AH120)/AF120,""),(($G120*0.9)-AH120)/($G120*0.9)))&gt;1%,IFERROR(IF(AG120&gt;1,(AF120-AH120)/AF120,""),(($G120*0.9)-AH120)/($G120*0.9)),""),"")</f>
        <v/>
      </c>
      <c r="AJ120" s="72">
        <v>0</v>
      </c>
      <c r="AK120" s="73" t="str">
        <f>IFERROR(IF(AJ120&gt;1,AJ120*0.9,""),"")</f>
        <v/>
      </c>
      <c r="AL120" s="73">
        <v>0</v>
      </c>
      <c r="AM120" s="74" t="str">
        <f t="shared" si="519"/>
        <v/>
      </c>
      <c r="AN120" s="18" t="str">
        <f>IFERROR(IF((IFERROR(IF(AL120&gt;1,(AK120-AM120)/AK120,""),(($G120*0.9)-AM120)/($G120*0.9)))&gt;1%,IFERROR(IF(AL120&gt;1,(AK120-AM120)/AK120,""),(($G120*0.9)-AM120)/($G120*0.9)),""),"")</f>
        <v/>
      </c>
      <c r="AO120" s="69">
        <v>832</v>
      </c>
      <c r="AP120" s="70">
        <f>IFERROR(IF(AO120&gt;1,AO120*0.9,""),"")</f>
        <v>748.80000000000007</v>
      </c>
      <c r="AQ120" s="70">
        <v>124</v>
      </c>
      <c r="AR120" s="71">
        <f t="shared" si="522"/>
        <v>626</v>
      </c>
      <c r="AS120" s="16">
        <f>IFERROR(IF((IFERROR(IF(AQ120&gt;1,(AP120-AR120)/AP120,""),(($G120*0.9)-AR120)/($G120*0.9)))&gt;1%,IFERROR(IF(AQ120&gt;1,(AP120-AR120)/AP120,""),(($G120*0.9)-AR120)/($G120*0.9)),""),"")</f>
        <v>0.16399572649572658</v>
      </c>
      <c r="AT120" s="72">
        <v>0</v>
      </c>
      <c r="AU120" s="73" t="str">
        <f>IFERROR(IF(AT120&gt;1,AT120*0.9,""),"")</f>
        <v/>
      </c>
      <c r="AV120" s="73">
        <v>0</v>
      </c>
      <c r="AW120" s="74" t="str">
        <f t="shared" si="525"/>
        <v/>
      </c>
      <c r="AX120" s="18" t="str">
        <f t="shared" si="639"/>
        <v/>
      </c>
      <c r="AY120" s="69">
        <v>0</v>
      </c>
      <c r="AZ120" s="70" t="str">
        <f>IFERROR(IF(AY120&gt;1,AY120*0.9,""),"")</f>
        <v/>
      </c>
      <c r="BA120" s="70">
        <v>0</v>
      </c>
      <c r="BB120" s="71" t="str">
        <f t="shared" si="528"/>
        <v/>
      </c>
      <c r="BC120" s="16" t="str">
        <f>IFERROR(IF((IFERROR(IF(BA120&gt;1,(AZ120-BB120)/AZ120,""),(($G120*0.9)-BB120)/($G120*0.9)))&gt;1%,IFERROR(IF(BA120&gt;1,(AZ120-BB120)/AZ120,""),(($G120*0.9)-BB120)/($G120*0.9)),""),"")</f>
        <v/>
      </c>
      <c r="BD120" s="72">
        <v>832</v>
      </c>
      <c r="BE120" s="73">
        <f>IFERROR(IF(BD120&gt;1,BD120*0.9,""),"")</f>
        <v>748.80000000000007</v>
      </c>
      <c r="BF120" s="73">
        <v>124</v>
      </c>
      <c r="BG120" s="74">
        <f t="shared" si="531"/>
        <v>626</v>
      </c>
      <c r="BH120" s="18">
        <f>IFERROR(IF((IFERROR(IF(BF120&gt;1,(BE120-BG120)/BE120,""),(($G120*0.9)-BG120)/($G120*0.9)))&gt;1%,IFERROR(IF(BF120&gt;1,(BE120-BG120)/BE120,""),(($G120*0.9)-BG120)/($G120*0.9)),""),"")</f>
        <v>0.16399572649572658</v>
      </c>
      <c r="BI120" s="69">
        <v>0</v>
      </c>
      <c r="BJ120" s="70" t="str">
        <f>IFERROR(IF(BI120&gt;1,BI120*0.9,""),"")</f>
        <v/>
      </c>
      <c r="BK120" s="70">
        <v>0</v>
      </c>
      <c r="BL120" s="71" t="str">
        <f t="shared" si="534"/>
        <v/>
      </c>
      <c r="BM120" s="16" t="str">
        <f>IFERROR(IF((IFERROR(IF(BK120&gt;1,(BJ120-BL120)/BJ120,""),(($G120*0.9)-BL120)/($G120*0.9)))&gt;1%,IFERROR(IF(BK120&gt;1,(BJ120-BL120)/BJ120,""),(($G120*0.9)-BL120)/($G120*0.9)),""),"")</f>
        <v/>
      </c>
      <c r="BN120" s="72">
        <v>888</v>
      </c>
      <c r="BO120" s="73">
        <f>IFERROR(IF(BN120&gt;1,BN120*0.9,""),"")</f>
        <v>799.2</v>
      </c>
      <c r="BP120" s="73">
        <v>82</v>
      </c>
      <c r="BQ120" s="74">
        <f t="shared" si="537"/>
        <v>668</v>
      </c>
      <c r="BR120" s="18">
        <f>IFERROR(IF((IFERROR(IF(BP120&gt;1,(BO120-BQ120)/BO120,""),(($G120*0.9)-BQ120)/($G120*0.9)))&gt;1%,IFERROR(IF(BP120&gt;1,(BO120-BQ120)/BO120,""),(($G120*0.9)-BQ120)/($G120*0.9)),""),"")</f>
        <v>0.16416416416416421</v>
      </c>
      <c r="BS120" s="69">
        <v>832</v>
      </c>
      <c r="BT120" s="70">
        <f>IFERROR(IF(BS120&gt;1,BS120*0.9,""),"")</f>
        <v>748.80000000000007</v>
      </c>
      <c r="BU120" s="70">
        <v>124</v>
      </c>
      <c r="BV120" s="71">
        <f t="shared" si="540"/>
        <v>626</v>
      </c>
      <c r="BW120" s="16">
        <f>IFERROR(IF((IFERROR(IF(BU120&gt;1,(BT120-BV120)/BT120,""),(($G120*0.9)-BV120)/($G120*0.9)))&gt;1%,IFERROR(IF(BU120&gt;1,(BT120-BV120)/BT120,""),(($G120*0.9)-BV120)/($G120*0.9)),""),"")</f>
        <v>0.16399572649572658</v>
      </c>
    </row>
    <row r="121" spans="1:75" s="5" customFormat="1" ht="12.75" customHeight="1">
      <c r="A121" s="42" t="s">
        <v>356</v>
      </c>
      <c r="B121" s="39" t="s">
        <v>158</v>
      </c>
      <c r="C121" s="4"/>
      <c r="D121" s="49">
        <v>0.71</v>
      </c>
      <c r="E121" s="40" t="s">
        <v>372</v>
      </c>
      <c r="F121" s="82">
        <v>1154</v>
      </c>
      <c r="G121" s="82">
        <v>1049</v>
      </c>
      <c r="H121" s="163">
        <v>787</v>
      </c>
      <c r="I121" s="163">
        <v>0</v>
      </c>
      <c r="J121" s="95">
        <f t="shared" si="623"/>
        <v>787</v>
      </c>
      <c r="K121" s="69">
        <v>888</v>
      </c>
      <c r="L121" s="70">
        <f>IFERROR(IF(K121&gt;1,K121*0.9,""),"")</f>
        <v>799.2</v>
      </c>
      <c r="M121" s="70">
        <v>119</v>
      </c>
      <c r="N121" s="71">
        <f t="shared" si="504"/>
        <v>668</v>
      </c>
      <c r="O121" s="16">
        <f>IFERROR(IF((IFERROR(IF(M121&gt;1,(L121-N121)/L121,""),(($G121*0.9)-N121)/($G121*0.9)))&gt;1%,IFERROR(IF(M121&gt;1,(L121-N121)/L121,""),(($G121*0.9)-N121)/($G121*0.9)),""),"")</f>
        <v>0.16416416416416421</v>
      </c>
      <c r="P121" s="72">
        <v>0</v>
      </c>
      <c r="Q121" s="73" t="str">
        <f>IFERROR(IF(P121&gt;1,P121*0.9,""),"")</f>
        <v/>
      </c>
      <c r="R121" s="73">
        <v>0</v>
      </c>
      <c r="S121" s="74" t="str">
        <f t="shared" si="507"/>
        <v/>
      </c>
      <c r="T121" s="18" t="str">
        <f>IFERROR(IF((IFERROR(IF(R121&gt;1,(Q121-S121)/Q121,""),(($G121*0.9)-S121)/($G121*0.9)))&gt;1%,IFERROR(IF(R121&gt;1,(Q121-S121)/Q121,""),(($G121*0.9)-S121)/($G121*0.9)),""),"")</f>
        <v/>
      </c>
      <c r="U121" s="69">
        <v>888</v>
      </c>
      <c r="V121" s="70">
        <f>IFERROR(IF(U121&gt;1,U121*0.9,""),"")</f>
        <v>799.2</v>
      </c>
      <c r="W121" s="70">
        <v>119</v>
      </c>
      <c r="X121" s="71">
        <f t="shared" si="510"/>
        <v>668</v>
      </c>
      <c r="Y121" s="16">
        <f>IFERROR(IF((IFERROR(IF(W121&gt;1,(V121-X121)/V121,""),(($G121*0.9)-X121)/($G121*0.9)))&gt;1%,IFERROR(IF(W121&gt;1,(V121-X121)/V121,""),(($G121*0.9)-X121)/($G121*0.9)),""),"")</f>
        <v>0.16416416416416421</v>
      </c>
      <c r="Z121" s="72">
        <v>888</v>
      </c>
      <c r="AA121" s="73">
        <f>IFERROR(IF(Z121&gt;1,Z121*0.9,""),"")</f>
        <v>799.2</v>
      </c>
      <c r="AB121" s="73">
        <v>119</v>
      </c>
      <c r="AC121" s="74">
        <f t="shared" si="513"/>
        <v>668</v>
      </c>
      <c r="AD121" s="18">
        <f>IFERROR(IF((IFERROR(IF(AB121&gt;1,(AA121-AC121)/AA121,""),(($G121*0.9)-AC121)/($G121*0.9)))&gt;1%,IFERROR(IF(AB121&gt;1,(AA121-AC121)/AA121,""),(($G121*0.9)-AC121)/($G121*0.9)),""),"")</f>
        <v>0.16416416416416421</v>
      </c>
      <c r="AE121" s="69">
        <v>0</v>
      </c>
      <c r="AF121" s="70" t="str">
        <f>IFERROR(IF(AE121&gt;1,AE121*0.9,""),"")</f>
        <v/>
      </c>
      <c r="AG121" s="70">
        <v>0</v>
      </c>
      <c r="AH121" s="71" t="str">
        <f t="shared" si="516"/>
        <v/>
      </c>
      <c r="AI121" s="16" t="str">
        <f>IFERROR(IF((IFERROR(IF(AG121&gt;1,(AF121-AH121)/AF121,""),(($G121*0.9)-AH121)/($G121*0.9)))&gt;1%,IFERROR(IF(AG121&gt;1,(AF121-AH121)/AF121,""),(($G121*0.9)-AH121)/($G121*0.9)),""),"")</f>
        <v/>
      </c>
      <c r="AJ121" s="72">
        <v>0</v>
      </c>
      <c r="AK121" s="73" t="str">
        <f>IFERROR(IF(AJ121&gt;1,AJ121*0.9,""),"")</f>
        <v/>
      </c>
      <c r="AL121" s="73">
        <v>0</v>
      </c>
      <c r="AM121" s="74" t="str">
        <f t="shared" si="519"/>
        <v/>
      </c>
      <c r="AN121" s="18" t="str">
        <f>IFERROR(IF((IFERROR(IF(AL121&gt;1,(AK121-AM121)/AK121,""),(($G121*0.9)-AM121)/($G121*0.9)))&gt;1%,IFERROR(IF(AL121&gt;1,(AK121-AM121)/AK121,""),(($G121*0.9)-AM121)/($G121*0.9)),""),"")</f>
        <v/>
      </c>
      <c r="AO121" s="69">
        <v>888</v>
      </c>
      <c r="AP121" s="70">
        <f>IFERROR(IF(AO121&gt;1,AO121*0.9,""),"")</f>
        <v>799.2</v>
      </c>
      <c r="AQ121" s="70">
        <v>119</v>
      </c>
      <c r="AR121" s="71">
        <f t="shared" si="522"/>
        <v>668</v>
      </c>
      <c r="AS121" s="16">
        <f>IFERROR(IF((IFERROR(IF(AQ121&gt;1,(AP121-AR121)/AP121,""),(($G121*0.9)-AR121)/($G121*0.9)))&gt;1%,IFERROR(IF(AQ121&gt;1,(AP121-AR121)/AP121,""),(($G121*0.9)-AR121)/($G121*0.9)),""),"")</f>
        <v>0.16416416416416421</v>
      </c>
      <c r="AT121" s="72">
        <v>0</v>
      </c>
      <c r="AU121" s="73" t="str">
        <f>IFERROR(IF(AT121&gt;1,AT121*0.9,""),"")</f>
        <v/>
      </c>
      <c r="AV121" s="73">
        <v>0</v>
      </c>
      <c r="AW121" s="74" t="str">
        <f t="shared" si="525"/>
        <v/>
      </c>
      <c r="AX121" s="18" t="str">
        <f t="shared" si="639"/>
        <v/>
      </c>
      <c r="AY121" s="69">
        <v>0</v>
      </c>
      <c r="AZ121" s="70" t="str">
        <f>IFERROR(IF(AY121&gt;1,AY121*0.9,""),"")</f>
        <v/>
      </c>
      <c r="BA121" s="70">
        <v>0</v>
      </c>
      <c r="BB121" s="71" t="str">
        <f t="shared" si="528"/>
        <v/>
      </c>
      <c r="BC121" s="16" t="str">
        <f>IFERROR(IF((IFERROR(IF(BA121&gt;1,(AZ121-BB121)/AZ121,""),(($G121*0.9)-BB121)/($G121*0.9)))&gt;1%,IFERROR(IF(BA121&gt;1,(AZ121-BB121)/AZ121,""),(($G121*0.9)-BB121)/($G121*0.9)),""),"")</f>
        <v/>
      </c>
      <c r="BD121" s="72">
        <v>888</v>
      </c>
      <c r="BE121" s="73">
        <f>IFERROR(IF(BD121&gt;1,BD121*0.9,""),"")</f>
        <v>799.2</v>
      </c>
      <c r="BF121" s="73">
        <v>119</v>
      </c>
      <c r="BG121" s="74">
        <f t="shared" si="531"/>
        <v>668</v>
      </c>
      <c r="BH121" s="18">
        <f>IFERROR(IF((IFERROR(IF(BF121&gt;1,(BE121-BG121)/BE121,""),(($G121*0.9)-BG121)/($G121*0.9)))&gt;1%,IFERROR(IF(BF121&gt;1,(BE121-BG121)/BE121,""),(($G121*0.9)-BG121)/($G121*0.9)),""),"")</f>
        <v>0.16416416416416421</v>
      </c>
      <c r="BI121" s="69">
        <v>0</v>
      </c>
      <c r="BJ121" s="70" t="str">
        <f>IFERROR(IF(BI121&gt;1,BI121*0.9,""),"")</f>
        <v/>
      </c>
      <c r="BK121" s="70">
        <v>0</v>
      </c>
      <c r="BL121" s="71" t="str">
        <f t="shared" si="534"/>
        <v/>
      </c>
      <c r="BM121" s="16" t="str">
        <f>IFERROR(IF((IFERROR(IF(BK121&gt;1,(BJ121-BL121)/BJ121,""),(($G121*0.9)-BL121)/($G121*0.9)))&gt;1%,IFERROR(IF(BK121&gt;1,(BJ121-BL121)/BJ121,""),(($G121*0.9)-BL121)/($G121*0.9)),""),"")</f>
        <v/>
      </c>
      <c r="BN121" s="72">
        <v>943</v>
      </c>
      <c r="BO121" s="73">
        <f>IFERROR(IF(BN121&gt;1,BN121*0.9,""),"")</f>
        <v>848.7</v>
      </c>
      <c r="BP121" s="73">
        <v>78</v>
      </c>
      <c r="BQ121" s="74">
        <f t="shared" si="537"/>
        <v>709</v>
      </c>
      <c r="BR121" s="18">
        <f>IFERROR(IF((IFERROR(IF(BP121&gt;1,(BO121-BQ121)/BO121,""),(($G121*0.9)-BQ121)/($G121*0.9)))&gt;1%,IFERROR(IF(BP121&gt;1,(BO121-BQ121)/BO121,""),(($G121*0.9)-BQ121)/($G121*0.9)),""),"")</f>
        <v>0.16460468952515617</v>
      </c>
      <c r="BS121" s="69">
        <v>888</v>
      </c>
      <c r="BT121" s="70">
        <f>IFERROR(IF(BS121&gt;1,BS121*0.9,""),"")</f>
        <v>799.2</v>
      </c>
      <c r="BU121" s="70">
        <v>119</v>
      </c>
      <c r="BV121" s="71">
        <f t="shared" si="540"/>
        <v>668</v>
      </c>
      <c r="BW121" s="16">
        <f>IFERROR(IF((IFERROR(IF(BU121&gt;1,(BT121-BV121)/BT121,""),(($G121*0.9)-BV121)/($G121*0.9)))&gt;1%,IFERROR(IF(BU121&gt;1,(BT121-BV121)/BT121,""),(($G121*0.9)-BV121)/($G121*0.9)),""),"")</f>
        <v>0.16416416416416421</v>
      </c>
    </row>
    <row r="122" spans="1:75" s="5" customFormat="1" ht="12.75" customHeight="1">
      <c r="A122" s="42" t="s">
        <v>49</v>
      </c>
      <c r="B122" s="39" t="s">
        <v>158</v>
      </c>
      <c r="C122" s="4" t="s">
        <v>5</v>
      </c>
      <c r="D122" s="49">
        <v>0.71</v>
      </c>
      <c r="E122" s="40" t="s">
        <v>174</v>
      </c>
      <c r="F122" s="82">
        <v>1209</v>
      </c>
      <c r="G122" s="82">
        <v>0</v>
      </c>
      <c r="H122" s="163">
        <v>817</v>
      </c>
      <c r="I122" s="163">
        <v>0</v>
      </c>
      <c r="J122" s="95">
        <f t="shared" si="623"/>
        <v>817</v>
      </c>
      <c r="K122" s="69">
        <v>0</v>
      </c>
      <c r="L122" s="70" t="str">
        <f t="shared" si="624"/>
        <v/>
      </c>
      <c r="M122" s="70">
        <v>0</v>
      </c>
      <c r="N122" s="71" t="str">
        <f t="shared" si="504"/>
        <v/>
      </c>
      <c r="O122" s="16" t="str">
        <f t="shared" si="625"/>
        <v/>
      </c>
      <c r="P122" s="72">
        <v>0</v>
      </c>
      <c r="Q122" s="73" t="str">
        <f t="shared" si="626"/>
        <v/>
      </c>
      <c r="R122" s="73">
        <v>0</v>
      </c>
      <c r="S122" s="74" t="str">
        <f t="shared" si="507"/>
        <v/>
      </c>
      <c r="T122" s="18" t="str">
        <f t="shared" si="627"/>
        <v/>
      </c>
      <c r="U122" s="69">
        <v>0</v>
      </c>
      <c r="V122" s="70" t="str">
        <f t="shared" si="628"/>
        <v/>
      </c>
      <c r="W122" s="70">
        <v>0</v>
      </c>
      <c r="X122" s="71" t="str">
        <f t="shared" si="510"/>
        <v/>
      </c>
      <c r="Y122" s="16" t="str">
        <f t="shared" si="629"/>
        <v/>
      </c>
      <c r="Z122" s="72">
        <v>0</v>
      </c>
      <c r="AA122" s="73" t="str">
        <f t="shared" si="630"/>
        <v/>
      </c>
      <c r="AB122" s="73">
        <v>0</v>
      </c>
      <c r="AC122" s="74" t="str">
        <f t="shared" si="513"/>
        <v/>
      </c>
      <c r="AD122" s="18" t="str">
        <f t="shared" si="631"/>
        <v/>
      </c>
      <c r="AE122" s="69">
        <v>0</v>
      </c>
      <c r="AF122" s="70" t="str">
        <f t="shared" si="632"/>
        <v/>
      </c>
      <c r="AG122" s="70">
        <v>0</v>
      </c>
      <c r="AH122" s="71" t="str">
        <f t="shared" si="516"/>
        <v/>
      </c>
      <c r="AI122" s="16" t="str">
        <f t="shared" si="633"/>
        <v/>
      </c>
      <c r="AJ122" s="72">
        <v>0</v>
      </c>
      <c r="AK122" s="73" t="str">
        <f t="shared" si="634"/>
        <v/>
      </c>
      <c r="AL122" s="73">
        <v>0</v>
      </c>
      <c r="AM122" s="74" t="str">
        <f t="shared" si="519"/>
        <v/>
      </c>
      <c r="AN122" s="18" t="str">
        <f t="shared" si="635"/>
        <v/>
      </c>
      <c r="AO122" s="69">
        <v>0</v>
      </c>
      <c r="AP122" s="70" t="str">
        <f t="shared" si="636"/>
        <v/>
      </c>
      <c r="AQ122" s="70">
        <v>0</v>
      </c>
      <c r="AR122" s="71" t="str">
        <f t="shared" si="522"/>
        <v/>
      </c>
      <c r="AS122" s="16" t="str">
        <f t="shared" si="637"/>
        <v/>
      </c>
      <c r="AT122" s="72">
        <v>0</v>
      </c>
      <c r="AU122" s="73" t="str">
        <f t="shared" si="638"/>
        <v/>
      </c>
      <c r="AV122" s="73">
        <v>0</v>
      </c>
      <c r="AW122" s="74" t="str">
        <f t="shared" si="525"/>
        <v/>
      </c>
      <c r="AX122" s="18" t="str">
        <f t="shared" si="639"/>
        <v/>
      </c>
      <c r="AY122" s="69">
        <v>0</v>
      </c>
      <c r="AZ122" s="70" t="str">
        <f t="shared" si="640"/>
        <v/>
      </c>
      <c r="BA122" s="70">
        <v>0</v>
      </c>
      <c r="BB122" s="71" t="str">
        <f t="shared" si="528"/>
        <v/>
      </c>
      <c r="BC122" s="16" t="str">
        <f t="shared" si="641"/>
        <v/>
      </c>
      <c r="BD122" s="72">
        <v>0</v>
      </c>
      <c r="BE122" s="73" t="str">
        <f t="shared" si="642"/>
        <v/>
      </c>
      <c r="BF122" s="73">
        <v>0</v>
      </c>
      <c r="BG122" s="74" t="str">
        <f t="shared" si="531"/>
        <v/>
      </c>
      <c r="BH122" s="18" t="str">
        <f t="shared" si="643"/>
        <v/>
      </c>
      <c r="BI122" s="69">
        <v>0</v>
      </c>
      <c r="BJ122" s="70" t="str">
        <f t="shared" si="644"/>
        <v/>
      </c>
      <c r="BK122" s="70">
        <v>0</v>
      </c>
      <c r="BL122" s="71" t="str">
        <f t="shared" si="534"/>
        <v/>
      </c>
      <c r="BM122" s="16" t="str">
        <f t="shared" si="645"/>
        <v/>
      </c>
      <c r="BN122" s="72">
        <v>0</v>
      </c>
      <c r="BO122" s="73" t="str">
        <f t="shared" si="646"/>
        <v/>
      </c>
      <c r="BP122" s="73">
        <v>0</v>
      </c>
      <c r="BQ122" s="74" t="str">
        <f t="shared" si="537"/>
        <v/>
      </c>
      <c r="BR122" s="18" t="str">
        <f t="shared" si="647"/>
        <v/>
      </c>
      <c r="BS122" s="69">
        <v>0</v>
      </c>
      <c r="BT122" s="70" t="str">
        <f t="shared" si="648"/>
        <v/>
      </c>
      <c r="BU122" s="70">
        <v>0</v>
      </c>
      <c r="BV122" s="71" t="str">
        <f t="shared" si="540"/>
        <v/>
      </c>
      <c r="BW122" s="16" t="str">
        <f t="shared" si="649"/>
        <v/>
      </c>
    </row>
    <row r="123" spans="1:75" s="5" customFormat="1" ht="12.75" customHeight="1">
      <c r="A123" s="42" t="s">
        <v>232</v>
      </c>
      <c r="B123" s="39" t="s">
        <v>158</v>
      </c>
      <c r="C123" s="4"/>
      <c r="D123" s="49">
        <v>0.71</v>
      </c>
      <c r="E123" s="40" t="s">
        <v>239</v>
      </c>
      <c r="F123" s="82">
        <v>1319</v>
      </c>
      <c r="G123" s="82">
        <v>1199</v>
      </c>
      <c r="H123" s="163">
        <v>900</v>
      </c>
      <c r="I123" s="163">
        <v>21</v>
      </c>
      <c r="J123" s="95">
        <f t="shared" si="623"/>
        <v>879</v>
      </c>
      <c r="K123" s="69">
        <v>1110</v>
      </c>
      <c r="L123" s="70">
        <f t="shared" si="624"/>
        <v>999</v>
      </c>
      <c r="M123" s="70">
        <v>63</v>
      </c>
      <c r="N123" s="71">
        <f t="shared" si="504"/>
        <v>816</v>
      </c>
      <c r="O123" s="16">
        <f t="shared" si="625"/>
        <v>0.18318318318318319</v>
      </c>
      <c r="P123" s="72">
        <v>0</v>
      </c>
      <c r="Q123" s="73" t="str">
        <f t="shared" si="626"/>
        <v/>
      </c>
      <c r="R123" s="73">
        <v>0</v>
      </c>
      <c r="S123" s="74" t="str">
        <f t="shared" si="507"/>
        <v/>
      </c>
      <c r="T123" s="18" t="str">
        <f t="shared" si="627"/>
        <v/>
      </c>
      <c r="U123" s="69">
        <v>0</v>
      </c>
      <c r="V123" s="70" t="str">
        <f t="shared" si="628"/>
        <v/>
      </c>
      <c r="W123" s="70">
        <v>0</v>
      </c>
      <c r="X123" s="71" t="str">
        <f t="shared" si="510"/>
        <v/>
      </c>
      <c r="Y123" s="16" t="str">
        <f t="shared" si="629"/>
        <v/>
      </c>
      <c r="Z123" s="72">
        <v>1110</v>
      </c>
      <c r="AA123" s="73">
        <f t="shared" si="630"/>
        <v>999</v>
      </c>
      <c r="AB123" s="73">
        <v>63</v>
      </c>
      <c r="AC123" s="74">
        <f t="shared" si="513"/>
        <v>816</v>
      </c>
      <c r="AD123" s="18">
        <f t="shared" si="631"/>
        <v>0.18318318318318319</v>
      </c>
      <c r="AE123" s="69">
        <v>0</v>
      </c>
      <c r="AF123" s="70" t="str">
        <f t="shared" si="632"/>
        <v/>
      </c>
      <c r="AG123" s="70">
        <v>0</v>
      </c>
      <c r="AH123" s="71" t="str">
        <f t="shared" si="516"/>
        <v/>
      </c>
      <c r="AI123" s="16" t="str">
        <f t="shared" si="633"/>
        <v/>
      </c>
      <c r="AJ123" s="72" t="s">
        <v>148</v>
      </c>
      <c r="AK123" s="73" t="str">
        <f t="shared" si="634"/>
        <v/>
      </c>
      <c r="AL123" s="73">
        <v>0</v>
      </c>
      <c r="AM123" s="74" t="str">
        <f t="shared" si="519"/>
        <v/>
      </c>
      <c r="AN123" s="18" t="str">
        <f t="shared" si="635"/>
        <v/>
      </c>
      <c r="AO123" s="69">
        <v>1110</v>
      </c>
      <c r="AP123" s="70">
        <f t="shared" si="636"/>
        <v>999</v>
      </c>
      <c r="AQ123" s="70">
        <v>63</v>
      </c>
      <c r="AR123" s="71">
        <f t="shared" si="522"/>
        <v>816</v>
      </c>
      <c r="AS123" s="16">
        <f t="shared" si="637"/>
        <v>0.18318318318318319</v>
      </c>
      <c r="AT123" s="72">
        <v>0</v>
      </c>
      <c r="AU123" s="73" t="str">
        <f t="shared" si="638"/>
        <v/>
      </c>
      <c r="AV123" s="73">
        <v>0</v>
      </c>
      <c r="AW123" s="74" t="str">
        <f t="shared" si="525"/>
        <v/>
      </c>
      <c r="AX123" s="18" t="str">
        <f t="shared" si="639"/>
        <v/>
      </c>
      <c r="AY123" s="69">
        <v>0</v>
      </c>
      <c r="AZ123" s="70" t="str">
        <f t="shared" si="640"/>
        <v/>
      </c>
      <c r="BA123" s="70">
        <v>0</v>
      </c>
      <c r="BB123" s="71" t="str">
        <f t="shared" si="528"/>
        <v/>
      </c>
      <c r="BC123" s="16" t="str">
        <f t="shared" si="641"/>
        <v/>
      </c>
      <c r="BD123" s="72">
        <v>1110</v>
      </c>
      <c r="BE123" s="73">
        <f t="shared" si="642"/>
        <v>999</v>
      </c>
      <c r="BF123" s="73">
        <v>63</v>
      </c>
      <c r="BG123" s="74">
        <f t="shared" si="531"/>
        <v>816</v>
      </c>
      <c r="BH123" s="18">
        <f t="shared" si="643"/>
        <v>0.18318318318318319</v>
      </c>
      <c r="BI123" s="69">
        <v>0</v>
      </c>
      <c r="BJ123" s="70" t="str">
        <f t="shared" si="644"/>
        <v/>
      </c>
      <c r="BK123" s="70">
        <v>0</v>
      </c>
      <c r="BL123" s="71" t="str">
        <f t="shared" si="534"/>
        <v/>
      </c>
      <c r="BM123" s="16" t="str">
        <f t="shared" si="645"/>
        <v/>
      </c>
      <c r="BN123" s="72">
        <v>1166</v>
      </c>
      <c r="BO123" s="73">
        <f t="shared" si="646"/>
        <v>1049.4000000000001</v>
      </c>
      <c r="BP123" s="73">
        <v>22</v>
      </c>
      <c r="BQ123" s="74">
        <f t="shared" si="537"/>
        <v>857</v>
      </c>
      <c r="BR123" s="18">
        <f t="shared" si="647"/>
        <v>0.18334286258814567</v>
      </c>
      <c r="BS123" s="69">
        <v>1110</v>
      </c>
      <c r="BT123" s="70">
        <f t="shared" si="648"/>
        <v>999</v>
      </c>
      <c r="BU123" s="70">
        <v>63</v>
      </c>
      <c r="BV123" s="71">
        <f t="shared" si="540"/>
        <v>816</v>
      </c>
      <c r="BW123" s="16">
        <f t="shared" si="649"/>
        <v>0.18318318318318319</v>
      </c>
    </row>
    <row r="124" spans="1:75" s="5" customFormat="1" ht="12.75" customHeight="1">
      <c r="A124" s="42" t="s">
        <v>233</v>
      </c>
      <c r="B124" s="39" t="s">
        <v>158</v>
      </c>
      <c r="C124" s="4" t="s">
        <v>529</v>
      </c>
      <c r="D124" s="49">
        <v>0.71</v>
      </c>
      <c r="E124" s="40" t="s">
        <v>239</v>
      </c>
      <c r="F124" s="82">
        <v>1374</v>
      </c>
      <c r="G124" s="82">
        <v>1249</v>
      </c>
      <c r="H124" s="163">
        <v>938</v>
      </c>
      <c r="I124" s="163">
        <v>22</v>
      </c>
      <c r="J124" s="95">
        <f t="shared" si="623"/>
        <v>916</v>
      </c>
      <c r="K124" s="69">
        <v>1110</v>
      </c>
      <c r="L124" s="70">
        <f t="shared" si="624"/>
        <v>999</v>
      </c>
      <c r="M124" s="70">
        <v>100</v>
      </c>
      <c r="N124" s="71">
        <f t="shared" si="504"/>
        <v>816</v>
      </c>
      <c r="O124" s="16">
        <f t="shared" si="625"/>
        <v>0.18318318318318319</v>
      </c>
      <c r="P124" s="72">
        <v>0</v>
      </c>
      <c r="Q124" s="73" t="str">
        <f t="shared" si="626"/>
        <v/>
      </c>
      <c r="R124" s="73">
        <v>0</v>
      </c>
      <c r="S124" s="74" t="str">
        <f t="shared" si="507"/>
        <v/>
      </c>
      <c r="T124" s="18" t="str">
        <f t="shared" si="627"/>
        <v/>
      </c>
      <c r="U124" s="69">
        <v>0</v>
      </c>
      <c r="V124" s="70" t="str">
        <f t="shared" si="628"/>
        <v/>
      </c>
      <c r="W124" s="70">
        <v>0</v>
      </c>
      <c r="X124" s="71" t="str">
        <f t="shared" si="510"/>
        <v/>
      </c>
      <c r="Y124" s="16" t="str">
        <f t="shared" si="629"/>
        <v/>
      </c>
      <c r="Z124" s="72">
        <v>1110</v>
      </c>
      <c r="AA124" s="73">
        <f t="shared" si="630"/>
        <v>999</v>
      </c>
      <c r="AB124" s="73">
        <v>100</v>
      </c>
      <c r="AC124" s="74">
        <f t="shared" si="513"/>
        <v>816</v>
      </c>
      <c r="AD124" s="18">
        <f t="shared" si="631"/>
        <v>0.18318318318318319</v>
      </c>
      <c r="AE124" s="69">
        <v>0</v>
      </c>
      <c r="AF124" s="70" t="str">
        <f t="shared" si="632"/>
        <v/>
      </c>
      <c r="AG124" s="70">
        <v>0</v>
      </c>
      <c r="AH124" s="71" t="str">
        <f t="shared" si="516"/>
        <v/>
      </c>
      <c r="AI124" s="16" t="str">
        <f t="shared" si="633"/>
        <v/>
      </c>
      <c r="AJ124" s="72" t="s">
        <v>148</v>
      </c>
      <c r="AK124" s="73" t="str">
        <f t="shared" si="634"/>
        <v/>
      </c>
      <c r="AL124" s="73">
        <v>0</v>
      </c>
      <c r="AM124" s="74" t="str">
        <f t="shared" si="519"/>
        <v/>
      </c>
      <c r="AN124" s="18" t="str">
        <f t="shared" si="635"/>
        <v/>
      </c>
      <c r="AO124" s="69">
        <v>1110</v>
      </c>
      <c r="AP124" s="70">
        <f t="shared" si="636"/>
        <v>999</v>
      </c>
      <c r="AQ124" s="70">
        <v>100</v>
      </c>
      <c r="AR124" s="71">
        <f t="shared" si="522"/>
        <v>816</v>
      </c>
      <c r="AS124" s="16">
        <f t="shared" si="637"/>
        <v>0.18318318318318319</v>
      </c>
      <c r="AT124" s="72">
        <v>0</v>
      </c>
      <c r="AU124" s="73" t="str">
        <f t="shared" si="638"/>
        <v/>
      </c>
      <c r="AV124" s="73">
        <v>0</v>
      </c>
      <c r="AW124" s="74" t="str">
        <f t="shared" si="525"/>
        <v/>
      </c>
      <c r="AX124" s="18" t="str">
        <f t="shared" si="639"/>
        <v/>
      </c>
      <c r="AY124" s="69">
        <v>0</v>
      </c>
      <c r="AZ124" s="70" t="str">
        <f t="shared" si="640"/>
        <v/>
      </c>
      <c r="BA124" s="70">
        <v>0</v>
      </c>
      <c r="BB124" s="71" t="str">
        <f t="shared" si="528"/>
        <v/>
      </c>
      <c r="BC124" s="16" t="str">
        <f t="shared" si="641"/>
        <v/>
      </c>
      <c r="BD124" s="72">
        <v>1110</v>
      </c>
      <c r="BE124" s="73">
        <f t="shared" si="642"/>
        <v>999</v>
      </c>
      <c r="BF124" s="73">
        <v>100</v>
      </c>
      <c r="BG124" s="74">
        <f t="shared" si="531"/>
        <v>816</v>
      </c>
      <c r="BH124" s="18">
        <f t="shared" si="643"/>
        <v>0.18318318318318319</v>
      </c>
      <c r="BI124" s="69">
        <v>0</v>
      </c>
      <c r="BJ124" s="70" t="str">
        <f t="shared" si="644"/>
        <v/>
      </c>
      <c r="BK124" s="70">
        <v>0</v>
      </c>
      <c r="BL124" s="71" t="str">
        <f t="shared" si="534"/>
        <v/>
      </c>
      <c r="BM124" s="16" t="str">
        <f t="shared" si="645"/>
        <v/>
      </c>
      <c r="BN124" s="72">
        <v>0</v>
      </c>
      <c r="BO124" s="73" t="str">
        <f t="shared" si="646"/>
        <v/>
      </c>
      <c r="BP124" s="73">
        <v>0</v>
      </c>
      <c r="BQ124" s="74" t="str">
        <f t="shared" si="537"/>
        <v/>
      </c>
      <c r="BR124" s="18" t="str">
        <f t="shared" si="647"/>
        <v/>
      </c>
      <c r="BS124" s="69">
        <v>0</v>
      </c>
      <c r="BT124" s="70" t="str">
        <f t="shared" si="648"/>
        <v/>
      </c>
      <c r="BU124" s="70">
        <v>0</v>
      </c>
      <c r="BV124" s="71" t="str">
        <f t="shared" si="540"/>
        <v/>
      </c>
      <c r="BW124" s="16" t="str">
        <f t="shared" si="649"/>
        <v/>
      </c>
    </row>
    <row r="125" spans="1:75" s="5" customFormat="1" ht="12.75" customHeight="1" thickBot="1">
      <c r="A125" s="43" t="s">
        <v>347</v>
      </c>
      <c r="B125" s="38" t="s">
        <v>158</v>
      </c>
      <c r="C125" s="9"/>
      <c r="D125" s="50">
        <v>0.71</v>
      </c>
      <c r="E125" s="2" t="s">
        <v>239</v>
      </c>
      <c r="F125" s="83">
        <v>1264</v>
      </c>
      <c r="G125" s="83">
        <v>1149</v>
      </c>
      <c r="H125" s="75">
        <v>863</v>
      </c>
      <c r="I125" s="75">
        <v>20</v>
      </c>
      <c r="J125" s="97">
        <f t="shared" si="623"/>
        <v>843</v>
      </c>
      <c r="K125" s="76">
        <v>1054</v>
      </c>
      <c r="L125" s="77">
        <f>IFERROR(IF(K125&gt;1,K125*0.9,""),"")</f>
        <v>948.6</v>
      </c>
      <c r="M125" s="77">
        <v>68</v>
      </c>
      <c r="N125" s="78">
        <f t="shared" si="504"/>
        <v>775</v>
      </c>
      <c r="O125" s="17">
        <f>IFERROR(IF((IFERROR(IF(M125&gt;1,(L125-N125)/L125,""),(($G125*0.9)-N125)/($G125*0.9)))&gt;1%,IFERROR(IF(M125&gt;1,(L125-N125)/L125,""),(($G125*0.9)-N125)/($G125*0.9)),""),"")</f>
        <v>0.18300653594771243</v>
      </c>
      <c r="P125" s="79">
        <v>0</v>
      </c>
      <c r="Q125" s="80" t="str">
        <f>IFERROR(IF(P125&gt;1,P125*0.9,""),"")</f>
        <v/>
      </c>
      <c r="R125" s="80">
        <v>0</v>
      </c>
      <c r="S125" s="81" t="str">
        <f t="shared" si="507"/>
        <v/>
      </c>
      <c r="T125" s="19" t="str">
        <f>IFERROR(IF((IFERROR(IF(R125&gt;1,(Q125-S125)/Q125,""),(($G125*0.9)-S125)/($G125*0.9)))&gt;1%,IFERROR(IF(R125&gt;1,(Q125-S125)/Q125,""),(($G125*0.9)-S125)/($G125*0.9)),""),"")</f>
        <v/>
      </c>
      <c r="U125" s="76">
        <v>0</v>
      </c>
      <c r="V125" s="77" t="str">
        <f>IFERROR(IF(U125&gt;1,U125*0.9,""),"")</f>
        <v/>
      </c>
      <c r="W125" s="77">
        <v>0</v>
      </c>
      <c r="X125" s="78" t="str">
        <f t="shared" si="510"/>
        <v/>
      </c>
      <c r="Y125" s="17" t="str">
        <f>IFERROR(IF((IFERROR(IF(W125&gt;1,(V125-X125)/V125,""),(($G125*0.9)-X125)/($G125*0.9)))&gt;1%,IFERROR(IF(W125&gt;1,(V125-X125)/V125,""),(($G125*0.9)-X125)/($G125*0.9)),""),"")</f>
        <v/>
      </c>
      <c r="Z125" s="79">
        <v>1054</v>
      </c>
      <c r="AA125" s="80">
        <f>IFERROR(IF(Z125&gt;1,Z125*0.9,""),"")</f>
        <v>948.6</v>
      </c>
      <c r="AB125" s="80">
        <v>68</v>
      </c>
      <c r="AC125" s="81">
        <f t="shared" si="513"/>
        <v>775</v>
      </c>
      <c r="AD125" s="19">
        <f>IFERROR(IF((IFERROR(IF(AB125&gt;1,(AA125-AC125)/AA125,""),(($G125*0.9)-AC125)/($G125*0.9)))&gt;1%,IFERROR(IF(AB125&gt;1,(AA125-AC125)/AA125,""),(($G125*0.9)-AC125)/($G125*0.9)),""),"")</f>
        <v>0.18300653594771243</v>
      </c>
      <c r="AE125" s="76">
        <v>0</v>
      </c>
      <c r="AF125" s="77" t="str">
        <f>IFERROR(IF(AE125&gt;1,AE125*0.9,""),"")</f>
        <v/>
      </c>
      <c r="AG125" s="77">
        <v>0</v>
      </c>
      <c r="AH125" s="78" t="str">
        <f t="shared" si="516"/>
        <v/>
      </c>
      <c r="AI125" s="17" t="str">
        <f>IFERROR(IF((IFERROR(IF(AG125&gt;1,(AF125-AH125)/AF125,""),(($G125*0.9)-AH125)/($G125*0.9)))&gt;1%,IFERROR(IF(AG125&gt;1,(AF125-AH125)/AF125,""),(($G125*0.9)-AH125)/($G125*0.9)),""),"")</f>
        <v/>
      </c>
      <c r="AJ125" s="79" t="s">
        <v>148</v>
      </c>
      <c r="AK125" s="80" t="str">
        <f>IFERROR(IF(AJ125&gt;1,AJ125*0.9,""),"")</f>
        <v/>
      </c>
      <c r="AL125" s="80">
        <v>0</v>
      </c>
      <c r="AM125" s="81" t="str">
        <f t="shared" si="519"/>
        <v/>
      </c>
      <c r="AN125" s="19" t="str">
        <f>IFERROR(IF((IFERROR(IF(AL125&gt;1,(AK125-AM125)/AK125,""),(($G125*0.9)-AM125)/($G125*0.9)))&gt;1%,IFERROR(IF(AL125&gt;1,(AK125-AM125)/AK125,""),(($G125*0.9)-AM125)/($G125*0.9)),""),"")</f>
        <v/>
      </c>
      <c r="AO125" s="76">
        <v>1054</v>
      </c>
      <c r="AP125" s="77">
        <f>IFERROR(IF(AO125&gt;1,AO125*0.9,""),"")</f>
        <v>948.6</v>
      </c>
      <c r="AQ125" s="77">
        <v>68</v>
      </c>
      <c r="AR125" s="78">
        <f t="shared" si="522"/>
        <v>775</v>
      </c>
      <c r="AS125" s="17">
        <f>IFERROR(IF((IFERROR(IF(AQ125&gt;1,(AP125-AR125)/AP125,""),(($G125*0.9)-AR125)/($G125*0.9)))&gt;1%,IFERROR(IF(AQ125&gt;1,(AP125-AR125)/AP125,""),(($G125*0.9)-AR125)/($G125*0.9)),""),"")</f>
        <v>0.18300653594771243</v>
      </c>
      <c r="AT125" s="79">
        <v>0</v>
      </c>
      <c r="AU125" s="80" t="str">
        <f>IFERROR(IF(AT125&gt;1,AT125*0.9,""),"")</f>
        <v/>
      </c>
      <c r="AV125" s="80">
        <v>0</v>
      </c>
      <c r="AW125" s="81" t="str">
        <f t="shared" si="525"/>
        <v/>
      </c>
      <c r="AX125" s="19" t="str">
        <f t="shared" si="639"/>
        <v/>
      </c>
      <c r="AY125" s="76">
        <v>0</v>
      </c>
      <c r="AZ125" s="77" t="str">
        <f>IFERROR(IF(AY125&gt;1,AY125*0.9,""),"")</f>
        <v/>
      </c>
      <c r="BA125" s="77">
        <v>0</v>
      </c>
      <c r="BB125" s="78" t="str">
        <f t="shared" si="528"/>
        <v/>
      </c>
      <c r="BC125" s="17" t="str">
        <f>IFERROR(IF((IFERROR(IF(BA125&gt;1,(AZ125-BB125)/AZ125,""),(($G125*0.9)-BB125)/($G125*0.9)))&gt;1%,IFERROR(IF(BA125&gt;1,(AZ125-BB125)/AZ125,""),(($G125*0.9)-BB125)/($G125*0.9)),""),"")</f>
        <v/>
      </c>
      <c r="BD125" s="79">
        <v>1054</v>
      </c>
      <c r="BE125" s="80">
        <f>IFERROR(IF(BD125&gt;1,BD125*0.9,""),"")</f>
        <v>948.6</v>
      </c>
      <c r="BF125" s="80">
        <v>68</v>
      </c>
      <c r="BG125" s="81">
        <f t="shared" si="531"/>
        <v>775</v>
      </c>
      <c r="BH125" s="19">
        <f>IFERROR(IF((IFERROR(IF(BF125&gt;1,(BE125-BG125)/BE125,""),(($G125*0.9)-BG125)/($G125*0.9)))&gt;1%,IFERROR(IF(BF125&gt;1,(BE125-BG125)/BE125,""),(($G125*0.9)-BG125)/($G125*0.9)),""),"")</f>
        <v>0.18300653594771243</v>
      </c>
      <c r="BI125" s="76">
        <v>0</v>
      </c>
      <c r="BJ125" s="77" t="str">
        <f>IFERROR(IF(BI125&gt;1,BI125*0.9,""),"")</f>
        <v/>
      </c>
      <c r="BK125" s="77">
        <v>0</v>
      </c>
      <c r="BL125" s="78" t="str">
        <f t="shared" si="534"/>
        <v/>
      </c>
      <c r="BM125" s="17" t="str">
        <f>IFERROR(IF((IFERROR(IF(BK125&gt;1,(BJ125-BL125)/BJ125,""),(($G125*0.9)-BL125)/($G125*0.9)))&gt;1%,IFERROR(IF(BK125&gt;1,(BJ125-BL125)/BJ125,""),(($G125*0.9)-BL125)/($G125*0.9)),""),"")</f>
        <v/>
      </c>
      <c r="BN125" s="79">
        <v>1110</v>
      </c>
      <c r="BO125" s="80">
        <f>IFERROR(IF(BN125&gt;1,BN125*0.9,""),"")</f>
        <v>999</v>
      </c>
      <c r="BP125" s="80">
        <v>27</v>
      </c>
      <c r="BQ125" s="81">
        <f t="shared" si="537"/>
        <v>816</v>
      </c>
      <c r="BR125" s="19">
        <f>IFERROR(IF((IFERROR(IF(BP125&gt;1,(BO125-BQ125)/BO125,""),(($G125*0.9)-BQ125)/($G125*0.9)))&gt;1%,IFERROR(IF(BP125&gt;1,(BO125-BQ125)/BO125,""),(($G125*0.9)-BQ125)/($G125*0.9)),""),"")</f>
        <v>0.18318318318318319</v>
      </c>
      <c r="BS125" s="76">
        <v>1054</v>
      </c>
      <c r="BT125" s="77">
        <f>IFERROR(IF(BS125&gt;1,BS125*0.9,""),"")</f>
        <v>948.6</v>
      </c>
      <c r="BU125" s="77">
        <v>68</v>
      </c>
      <c r="BV125" s="78">
        <f t="shared" si="540"/>
        <v>775</v>
      </c>
      <c r="BW125" s="17">
        <f>IFERROR(IF((IFERROR(IF(BU125&gt;1,(BT125-BV125)/BT125,""),(($G125*0.9)-BV125)/($G125*0.9)))&gt;1%,IFERROR(IF(BU125&gt;1,(BT125-BV125)/BT125,""),(($G125*0.9)-BV125)/($G125*0.9)),""),"")</f>
        <v>0.18300653594771243</v>
      </c>
    </row>
    <row r="126" spans="1:75" s="5" customFormat="1" ht="12.75" customHeight="1">
      <c r="A126" s="42" t="s">
        <v>331</v>
      </c>
      <c r="B126" s="39" t="s">
        <v>142</v>
      </c>
      <c r="C126" s="4" t="s">
        <v>459</v>
      </c>
      <c r="D126" s="49">
        <v>0.66</v>
      </c>
      <c r="E126" s="40" t="s">
        <v>175</v>
      </c>
      <c r="F126" s="82">
        <v>1869</v>
      </c>
      <c r="G126" s="82">
        <v>1699</v>
      </c>
      <c r="H126" s="133">
        <v>1275</v>
      </c>
      <c r="I126" s="133">
        <v>0</v>
      </c>
      <c r="J126" s="95">
        <f t="shared" ref="J126:J160" si="732">IFERROR(H126-I126,H126)</f>
        <v>1275</v>
      </c>
      <c r="K126" s="186">
        <v>1554</v>
      </c>
      <c r="L126" s="187">
        <f>IFERROR(IF(K126&gt;1,K126*0.9,""),"")</f>
        <v>1398.6000000000001</v>
      </c>
      <c r="M126" s="187">
        <v>106</v>
      </c>
      <c r="N126" s="188">
        <f t="shared" si="504"/>
        <v>1169</v>
      </c>
      <c r="O126" s="189">
        <f>IFERROR(IF((IFERROR(IF(M126&gt;1,(L126-N126)/L126,""),(($G126*0.9)-N126)/($G126*0.9)))&gt;1%,IFERROR(IF(M126&gt;1,(L126-N126)/L126,""),(($G126*0.9)-N126)/($G126*0.9)),""),"")</f>
        <v>0.16416416416416424</v>
      </c>
      <c r="P126" s="191">
        <v>0</v>
      </c>
      <c r="Q126" s="192" t="str">
        <f>IFERROR(IF(P126&gt;1,P126*0.9,""),"")</f>
        <v/>
      </c>
      <c r="R126" s="192">
        <v>0</v>
      </c>
      <c r="S126" s="193" t="str">
        <f t="shared" si="507"/>
        <v/>
      </c>
      <c r="T126" s="194" t="str">
        <f>IFERROR(IF((IFERROR(IF(R126&gt;1,(Q126-S126)/Q126,""),(($G126*0.9)-S126)/($G126*0.9)))&gt;1%,IFERROR(IF(R126&gt;1,(Q126-S126)/Q126,""),(($G126*0.9)-S126)/($G126*0.9)),""),"")</f>
        <v/>
      </c>
      <c r="U126" s="186">
        <v>0</v>
      </c>
      <c r="V126" s="187" t="str">
        <f>IFERROR(IF(U126&gt;1,U126*0.9,""),"")</f>
        <v/>
      </c>
      <c r="W126" s="187">
        <v>0</v>
      </c>
      <c r="X126" s="188" t="str">
        <f t="shared" si="510"/>
        <v/>
      </c>
      <c r="Y126" s="189" t="str">
        <f>IFERROR(IF((IFERROR(IF(W126&gt;1,(V126-X126)/V126,""),(($G126*0.9)-X126)/($G126*0.9)))&gt;1%,IFERROR(IF(W126&gt;1,(V126-X126)/V126,""),(($G126*0.9)-X126)/($G126*0.9)),""),"")</f>
        <v/>
      </c>
      <c r="Z126" s="191">
        <v>1554</v>
      </c>
      <c r="AA126" s="192">
        <f>IFERROR(IF(Z126&gt;1,Z126*0.9,""),"")</f>
        <v>1398.6000000000001</v>
      </c>
      <c r="AB126" s="192">
        <v>106</v>
      </c>
      <c r="AC126" s="193">
        <f t="shared" si="513"/>
        <v>1169</v>
      </c>
      <c r="AD126" s="194">
        <f>IFERROR(IF((IFERROR(IF(AB126&gt;1,(AA126-AC126)/AA126,""),(($G126*0.9)-AC126)/($G126*0.9)))&gt;1%,IFERROR(IF(AB126&gt;1,(AA126-AC126)/AA126,""),(($G126*0.9)-AC126)/($G126*0.9)),""),"")</f>
        <v>0.16416416416416424</v>
      </c>
      <c r="AE126" s="186">
        <v>0</v>
      </c>
      <c r="AF126" s="187" t="str">
        <f>IFERROR(IF(AE126&gt;1,AE126*0.9,""),"")</f>
        <v/>
      </c>
      <c r="AG126" s="187">
        <v>0</v>
      </c>
      <c r="AH126" s="188" t="str">
        <f t="shared" si="516"/>
        <v/>
      </c>
      <c r="AI126" s="189" t="str">
        <f>IFERROR(IF((IFERROR(IF(AG126&gt;1,(AF126-AH126)/AF126,""),(($G126*0.9)-AH126)/($G126*0.9)))&gt;1%,IFERROR(IF(AG126&gt;1,(AF126-AH126)/AF126,""),(($G126*0.9)-AH126)/($G126*0.9)),""),"")</f>
        <v/>
      </c>
      <c r="AJ126" s="191">
        <v>0</v>
      </c>
      <c r="AK126" s="192" t="str">
        <f>IFERROR(IF(AJ126&gt;1,AJ126*0.9,""),"")</f>
        <v/>
      </c>
      <c r="AL126" s="192">
        <v>0</v>
      </c>
      <c r="AM126" s="193" t="str">
        <f t="shared" si="519"/>
        <v/>
      </c>
      <c r="AN126" s="194" t="str">
        <f>IFERROR(IF((IFERROR(IF(AL126&gt;1,(AK126-AM126)/AK126,""),(($G126*0.9)-AM126)/($G126*0.9)))&gt;1%,IFERROR(IF(AL126&gt;1,(AK126-AM126)/AK126,""),(($G126*0.9)-AM126)/($G126*0.9)),""),"")</f>
        <v/>
      </c>
      <c r="AO126" s="186">
        <v>1554</v>
      </c>
      <c r="AP126" s="187">
        <f>IFERROR(IF(AO126&gt;1,AO126*0.9,""),"")</f>
        <v>1398.6000000000001</v>
      </c>
      <c r="AQ126" s="187">
        <v>106</v>
      </c>
      <c r="AR126" s="188">
        <f t="shared" si="522"/>
        <v>1169</v>
      </c>
      <c r="AS126" s="189">
        <f>IFERROR(IF((IFERROR(IF(AQ126&gt;1,(AP126-AR126)/AP126,""),(($G126*0.9)-AR126)/($G126*0.9)))&gt;1%,IFERROR(IF(AQ126&gt;1,(AP126-AR126)/AP126,""),(($G126*0.9)-AR126)/($G126*0.9)),""),"")</f>
        <v>0.16416416416416424</v>
      </c>
      <c r="AT126" s="191">
        <v>0</v>
      </c>
      <c r="AU126" s="192" t="str">
        <f>IFERROR(IF(AT126&gt;1,AT126*0.9,""),"")</f>
        <v/>
      </c>
      <c r="AV126" s="192">
        <v>0</v>
      </c>
      <c r="AW126" s="193" t="str">
        <f t="shared" si="525"/>
        <v/>
      </c>
      <c r="AX126" s="194" t="str">
        <f t="shared" ref="AX126:AX159" si="733">IFERROR(IF((IFERROR(IF(AV126&gt;1,(AU126-AW126)/AU126,""),(($G126*0.9)-AW126)/($G126*0.9)))&gt;1%,IFERROR(IF(AV126&gt;1,(AU126-AW126)/AU126,""),(($G126*0.9)-AW126)/($G126*0.9)),""),"")</f>
        <v/>
      </c>
      <c r="AY126" s="186">
        <v>0</v>
      </c>
      <c r="AZ126" s="187" t="str">
        <f>IFERROR(IF(AY126&gt;1,AY126*0.9,""),"")</f>
        <v/>
      </c>
      <c r="BA126" s="187">
        <v>0</v>
      </c>
      <c r="BB126" s="188" t="str">
        <f t="shared" si="528"/>
        <v/>
      </c>
      <c r="BC126" s="189" t="str">
        <f>IFERROR(IF((IFERROR(IF(BA126&gt;1,(AZ126-BB126)/AZ126,""),(($G126*0.9)-BB126)/($G126*0.9)))&gt;1%,IFERROR(IF(BA126&gt;1,(AZ126-BB126)/AZ126,""),(($G126*0.9)-BB126)/($G126*0.9)),""),"")</f>
        <v/>
      </c>
      <c r="BD126" s="191">
        <v>1554</v>
      </c>
      <c r="BE126" s="192">
        <f>IFERROR(IF(BD126&gt;1,BD126*0.9,""),"")</f>
        <v>1398.6000000000001</v>
      </c>
      <c r="BF126" s="192">
        <v>106</v>
      </c>
      <c r="BG126" s="193">
        <f t="shared" si="531"/>
        <v>1169</v>
      </c>
      <c r="BH126" s="194">
        <f>IFERROR(IF((IFERROR(IF(BF126&gt;1,(BE126-BG126)/BE126,""),(($G126*0.9)-BG126)/($G126*0.9)))&gt;1%,IFERROR(IF(BF126&gt;1,(BE126-BG126)/BE126,""),(($G126*0.9)-BG126)/($G126*0.9)),""),"")</f>
        <v>0.16416416416416424</v>
      </c>
      <c r="BI126" s="186">
        <v>0</v>
      </c>
      <c r="BJ126" s="187" t="str">
        <f>IFERROR(IF(BI126&gt;1,BI126*0.9,""),"")</f>
        <v/>
      </c>
      <c r="BK126" s="187">
        <v>0</v>
      </c>
      <c r="BL126" s="188" t="str">
        <f t="shared" si="534"/>
        <v/>
      </c>
      <c r="BM126" s="189" t="str">
        <f>IFERROR(IF((IFERROR(IF(BK126&gt;1,(BJ126-BL126)/BJ126,""),(($G126*0.9)-BL126)/($G126*0.9)))&gt;1%,IFERROR(IF(BK126&gt;1,(BJ126-BL126)/BJ126,""),(($G126*0.9)-BL126)/($G126*0.9)),""),"")</f>
        <v/>
      </c>
      <c r="BN126" s="191">
        <v>0</v>
      </c>
      <c r="BO126" s="192" t="str">
        <f>IFERROR(IF(BN126&gt;1,BN126*0.9,""),"")</f>
        <v/>
      </c>
      <c r="BP126" s="192">
        <v>0</v>
      </c>
      <c r="BQ126" s="193" t="str">
        <f t="shared" si="537"/>
        <v/>
      </c>
      <c r="BR126" s="194" t="str">
        <f>IFERROR(IF((IFERROR(IF(BP126&gt;1,(BO126-BQ126)/BO126,""),(($G126*0.9)-BQ126)/($G126*0.9)))&gt;1%,IFERROR(IF(BP126&gt;1,(BO126-BQ126)/BO126,""),(($G126*0.9)-BQ126)/($G126*0.9)),""),"")</f>
        <v/>
      </c>
      <c r="BS126" s="186">
        <v>1554</v>
      </c>
      <c r="BT126" s="187">
        <f>IFERROR(IF(BS126&gt;1,BS126*0.9,""),"")</f>
        <v>1398.6000000000001</v>
      </c>
      <c r="BU126" s="187">
        <v>106</v>
      </c>
      <c r="BV126" s="188">
        <f t="shared" si="540"/>
        <v>1169</v>
      </c>
      <c r="BW126" s="189">
        <f>IFERROR(IF((IFERROR(IF(BU126&gt;1,(BT126-BV126)/BT126,""),(($G126*0.9)-BV126)/($G126*0.9)))&gt;1%,IFERROR(IF(BU126&gt;1,(BT126-BV126)/BT126,""),(($G126*0.9)-BV126)/($G126*0.9)),""),"")</f>
        <v>0.16416416416416424</v>
      </c>
    </row>
    <row r="127" spans="1:75" s="5" customFormat="1" ht="12.75" customHeight="1">
      <c r="A127" s="42" t="s">
        <v>483</v>
      </c>
      <c r="B127" s="39" t="s">
        <v>142</v>
      </c>
      <c r="C127" s="4" t="s">
        <v>506</v>
      </c>
      <c r="D127" s="49">
        <v>0.66</v>
      </c>
      <c r="E127" s="40" t="s">
        <v>175</v>
      </c>
      <c r="F127" s="82">
        <v>1869</v>
      </c>
      <c r="G127" s="82">
        <v>1699</v>
      </c>
      <c r="H127" s="133">
        <v>1275</v>
      </c>
      <c r="I127" s="133">
        <v>0</v>
      </c>
      <c r="J127" s="95">
        <f t="shared" ref="J127:J128" si="734">IFERROR(H127-I127,H127)</f>
        <v>1275</v>
      </c>
      <c r="K127" s="69">
        <v>0</v>
      </c>
      <c r="L127" s="70" t="str">
        <f t="shared" ref="L127:L128" si="735">IFERROR(IF(K127&gt;1,K127*0.9,""),"")</f>
        <v/>
      </c>
      <c r="M127" s="70">
        <v>0</v>
      </c>
      <c r="N127" s="71" t="str">
        <f t="shared" si="504"/>
        <v/>
      </c>
      <c r="O127" s="16" t="str">
        <f t="shared" ref="O127:O128" si="736">IFERROR(IF((IFERROR(IF(M127&gt;1,(L127-N127)/L127,""),(($G127*0.9)-N127)/($G127*0.9)))&gt;1%,IFERROR(IF(M127&gt;1,(L127-N127)/L127,""),(($G127*0.9)-N127)/($G127*0.9)),""),"")</f>
        <v/>
      </c>
      <c r="P127" s="72">
        <v>0</v>
      </c>
      <c r="Q127" s="73" t="str">
        <f t="shared" ref="Q127:Q128" si="737">IFERROR(IF(P127&gt;1,P127*0.9,""),"")</f>
        <v/>
      </c>
      <c r="R127" s="73">
        <v>0</v>
      </c>
      <c r="S127" s="74" t="str">
        <f t="shared" si="507"/>
        <v/>
      </c>
      <c r="T127" s="18" t="str">
        <f t="shared" ref="T127:T128" si="738">IFERROR(IF((IFERROR(IF(R127&gt;1,(Q127-S127)/Q127,""),(($G127*0.9)-S127)/($G127*0.9)))&gt;1%,IFERROR(IF(R127&gt;1,(Q127-S127)/Q127,""),(($G127*0.9)-S127)/($G127*0.9)),""),"")</f>
        <v/>
      </c>
      <c r="U127" s="69">
        <v>0</v>
      </c>
      <c r="V127" s="70" t="str">
        <f t="shared" ref="V127:V128" si="739">IFERROR(IF(U127&gt;1,U127*0.9,""),"")</f>
        <v/>
      </c>
      <c r="W127" s="70">
        <v>0</v>
      </c>
      <c r="X127" s="71" t="str">
        <f t="shared" si="510"/>
        <v/>
      </c>
      <c r="Y127" s="16" t="str">
        <f t="shared" ref="Y127:Y128" si="740">IFERROR(IF((IFERROR(IF(W127&gt;1,(V127-X127)/V127,""),(($G127*0.9)-X127)/($G127*0.9)))&gt;1%,IFERROR(IF(W127&gt;1,(V127-X127)/V127,""),(($G127*0.9)-X127)/($G127*0.9)),""),"")</f>
        <v/>
      </c>
      <c r="Z127" s="72">
        <v>0</v>
      </c>
      <c r="AA127" s="73" t="str">
        <f t="shared" ref="AA127:AA128" si="741">IFERROR(IF(Z127&gt;1,Z127*0.9,""),"")</f>
        <v/>
      </c>
      <c r="AB127" s="73">
        <v>0</v>
      </c>
      <c r="AC127" s="74" t="str">
        <f t="shared" si="513"/>
        <v/>
      </c>
      <c r="AD127" s="18" t="str">
        <f t="shared" ref="AD127:AD128" si="742">IFERROR(IF((IFERROR(IF(AB127&gt;1,(AA127-AC127)/AA127,""),(($G127*0.9)-AC127)/($G127*0.9)))&gt;1%,IFERROR(IF(AB127&gt;1,(AA127-AC127)/AA127,""),(($G127*0.9)-AC127)/($G127*0.9)),""),"")</f>
        <v/>
      </c>
      <c r="AE127" s="69">
        <v>0</v>
      </c>
      <c r="AF127" s="70" t="str">
        <f t="shared" ref="AF127:AF128" si="743">IFERROR(IF(AE127&gt;1,AE127*0.9,""),"")</f>
        <v/>
      </c>
      <c r="AG127" s="70">
        <v>0</v>
      </c>
      <c r="AH127" s="71" t="str">
        <f t="shared" si="516"/>
        <v/>
      </c>
      <c r="AI127" s="16" t="str">
        <f t="shared" ref="AI127:AI128" si="744">IFERROR(IF((IFERROR(IF(AG127&gt;1,(AF127-AH127)/AF127,""),(($G127*0.9)-AH127)/($G127*0.9)))&gt;1%,IFERROR(IF(AG127&gt;1,(AF127-AH127)/AF127,""),(($G127*0.9)-AH127)/($G127*0.9)),""),"")</f>
        <v/>
      </c>
      <c r="AJ127" s="72">
        <v>0</v>
      </c>
      <c r="AK127" s="73" t="str">
        <f t="shared" ref="AK127:AK128" si="745">IFERROR(IF(AJ127&gt;1,AJ127*0.9,""),"")</f>
        <v/>
      </c>
      <c r="AL127" s="73">
        <v>0</v>
      </c>
      <c r="AM127" s="74" t="str">
        <f t="shared" si="519"/>
        <v/>
      </c>
      <c r="AN127" s="18" t="str">
        <f t="shared" ref="AN127:AN128" si="746">IFERROR(IF((IFERROR(IF(AL127&gt;1,(AK127-AM127)/AK127,""),(($G127*0.9)-AM127)/($G127*0.9)))&gt;1%,IFERROR(IF(AL127&gt;1,(AK127-AM127)/AK127,""),(($G127*0.9)-AM127)/($G127*0.9)),""),"")</f>
        <v/>
      </c>
      <c r="AO127" s="69">
        <v>0</v>
      </c>
      <c r="AP127" s="70" t="str">
        <f t="shared" ref="AP127:AP128" si="747">IFERROR(IF(AO127&gt;1,AO127*0.9,""),"")</f>
        <v/>
      </c>
      <c r="AQ127" s="70">
        <v>0</v>
      </c>
      <c r="AR127" s="71" t="str">
        <f t="shared" si="522"/>
        <v/>
      </c>
      <c r="AS127" s="16" t="str">
        <f t="shared" ref="AS127:AS128" si="748">IFERROR(IF((IFERROR(IF(AQ127&gt;1,(AP127-AR127)/AP127,""),(($G127*0.9)-AR127)/($G127*0.9)))&gt;1%,IFERROR(IF(AQ127&gt;1,(AP127-AR127)/AP127,""),(($G127*0.9)-AR127)/($G127*0.9)),""),"")</f>
        <v/>
      </c>
      <c r="AT127" s="72">
        <v>0</v>
      </c>
      <c r="AU127" s="73" t="str">
        <f t="shared" ref="AU127:AU128" si="749">IFERROR(IF(AT127&gt;1,AT127*0.9,""),"")</f>
        <v/>
      </c>
      <c r="AV127" s="73">
        <v>0</v>
      </c>
      <c r="AW127" s="74" t="str">
        <f t="shared" si="525"/>
        <v/>
      </c>
      <c r="AX127" s="18" t="str">
        <f t="shared" ref="AX127:AX128" si="750">IFERROR(IF((IFERROR(IF(AV127&gt;1,(AU127-AW127)/AU127,""),(($G127*0.9)-AW127)/($G127*0.9)))&gt;1%,IFERROR(IF(AV127&gt;1,(AU127-AW127)/AU127,""),(($G127*0.9)-AW127)/($G127*0.9)),""),"")</f>
        <v/>
      </c>
      <c r="AY127" s="69">
        <v>0</v>
      </c>
      <c r="AZ127" s="70" t="str">
        <f t="shared" ref="AZ127:AZ128" si="751">IFERROR(IF(AY127&gt;1,AY127*0.9,""),"")</f>
        <v/>
      </c>
      <c r="BA127" s="70">
        <v>0</v>
      </c>
      <c r="BB127" s="71" t="str">
        <f t="shared" si="528"/>
        <v/>
      </c>
      <c r="BC127" s="16" t="str">
        <f t="shared" ref="BC127:BC128" si="752">IFERROR(IF((IFERROR(IF(BA127&gt;1,(AZ127-BB127)/AZ127,""),(($G127*0.9)-BB127)/($G127*0.9)))&gt;1%,IFERROR(IF(BA127&gt;1,(AZ127-BB127)/AZ127,""),(($G127*0.9)-BB127)/($G127*0.9)),""),"")</f>
        <v/>
      </c>
      <c r="BD127" s="72">
        <v>0</v>
      </c>
      <c r="BE127" s="73" t="str">
        <f t="shared" ref="BE127:BE128" si="753">IFERROR(IF(BD127&gt;1,BD127*0.9,""),"")</f>
        <v/>
      </c>
      <c r="BF127" s="73">
        <v>0</v>
      </c>
      <c r="BG127" s="74" t="str">
        <f t="shared" si="531"/>
        <v/>
      </c>
      <c r="BH127" s="18" t="str">
        <f t="shared" ref="BH127:BH128" si="754">IFERROR(IF((IFERROR(IF(BF127&gt;1,(BE127-BG127)/BE127,""),(($G127*0.9)-BG127)/($G127*0.9)))&gt;1%,IFERROR(IF(BF127&gt;1,(BE127-BG127)/BE127,""),(($G127*0.9)-BG127)/($G127*0.9)),""),"")</f>
        <v/>
      </c>
      <c r="BI127" s="69">
        <v>0</v>
      </c>
      <c r="BJ127" s="70" t="str">
        <f t="shared" ref="BJ127:BJ128" si="755">IFERROR(IF(BI127&gt;1,BI127*0.9,""),"")</f>
        <v/>
      </c>
      <c r="BK127" s="70">
        <v>0</v>
      </c>
      <c r="BL127" s="71" t="str">
        <f t="shared" si="534"/>
        <v/>
      </c>
      <c r="BM127" s="16" t="str">
        <f t="shared" ref="BM127:BM128" si="756">IFERROR(IF((IFERROR(IF(BK127&gt;1,(BJ127-BL127)/BJ127,""),(($G127*0.9)-BL127)/($G127*0.9)))&gt;1%,IFERROR(IF(BK127&gt;1,(BJ127-BL127)/BJ127,""),(($G127*0.9)-BL127)/($G127*0.9)),""),"")</f>
        <v/>
      </c>
      <c r="BN127" s="72">
        <v>0</v>
      </c>
      <c r="BO127" s="73" t="str">
        <f t="shared" ref="BO127:BO128" si="757">IFERROR(IF(BN127&gt;1,BN127*0.9,""),"")</f>
        <v/>
      </c>
      <c r="BP127" s="73">
        <v>0</v>
      </c>
      <c r="BQ127" s="74" t="str">
        <f t="shared" si="537"/>
        <v/>
      </c>
      <c r="BR127" s="18" t="str">
        <f t="shared" ref="BR127:BR128" si="758">IFERROR(IF((IFERROR(IF(BP127&gt;1,(BO127-BQ127)/BO127,""),(($G127*0.9)-BQ127)/($G127*0.9)))&gt;1%,IFERROR(IF(BP127&gt;1,(BO127-BQ127)/BO127,""),(($G127*0.9)-BQ127)/($G127*0.9)),""),"")</f>
        <v/>
      </c>
      <c r="BS127" s="69">
        <v>0</v>
      </c>
      <c r="BT127" s="70" t="str">
        <f t="shared" ref="BT127:BT128" si="759">IFERROR(IF(BS127&gt;1,BS127*0.9,""),"")</f>
        <v/>
      </c>
      <c r="BU127" s="70">
        <v>0</v>
      </c>
      <c r="BV127" s="71" t="str">
        <f t="shared" si="540"/>
        <v/>
      </c>
      <c r="BW127" s="16" t="str">
        <f t="shared" ref="BW127:BW128" si="760">IFERROR(IF((IFERROR(IF(BU127&gt;1,(BT127-BV127)/BT127,""),(($G127*0.9)-BV127)/($G127*0.9)))&gt;1%,IFERROR(IF(BU127&gt;1,(BT127-BV127)/BT127,""),(($G127*0.9)-BV127)/($G127*0.9)),""),"")</f>
        <v/>
      </c>
    </row>
    <row r="128" spans="1:75" s="5" customFormat="1" ht="12.75" customHeight="1">
      <c r="A128" s="42" t="s">
        <v>482</v>
      </c>
      <c r="B128" s="39" t="s">
        <v>142</v>
      </c>
      <c r="C128" s="4" t="s">
        <v>506</v>
      </c>
      <c r="D128" s="49">
        <v>0.66</v>
      </c>
      <c r="E128" s="40" t="s">
        <v>175</v>
      </c>
      <c r="F128" s="82">
        <v>1759</v>
      </c>
      <c r="G128" s="82">
        <v>1599</v>
      </c>
      <c r="H128" s="133">
        <v>1200</v>
      </c>
      <c r="I128" s="133">
        <v>0</v>
      </c>
      <c r="J128" s="95">
        <f t="shared" si="734"/>
        <v>1200</v>
      </c>
      <c r="K128" s="69">
        <v>0</v>
      </c>
      <c r="L128" s="70" t="str">
        <f t="shared" si="735"/>
        <v/>
      </c>
      <c r="M128" s="70">
        <v>0</v>
      </c>
      <c r="N128" s="71" t="str">
        <f t="shared" si="504"/>
        <v/>
      </c>
      <c r="O128" s="16" t="str">
        <f t="shared" si="736"/>
        <v/>
      </c>
      <c r="P128" s="72">
        <v>0</v>
      </c>
      <c r="Q128" s="73" t="str">
        <f t="shared" si="737"/>
        <v/>
      </c>
      <c r="R128" s="73">
        <v>0</v>
      </c>
      <c r="S128" s="74" t="str">
        <f t="shared" si="507"/>
        <v/>
      </c>
      <c r="T128" s="18" t="str">
        <f t="shared" si="738"/>
        <v/>
      </c>
      <c r="U128" s="69">
        <v>0</v>
      </c>
      <c r="V128" s="70" t="str">
        <f t="shared" si="739"/>
        <v/>
      </c>
      <c r="W128" s="70">
        <v>0</v>
      </c>
      <c r="X128" s="71" t="str">
        <f t="shared" si="510"/>
        <v/>
      </c>
      <c r="Y128" s="16" t="str">
        <f t="shared" si="740"/>
        <v/>
      </c>
      <c r="Z128" s="72">
        <v>0</v>
      </c>
      <c r="AA128" s="73" t="str">
        <f t="shared" si="741"/>
        <v/>
      </c>
      <c r="AB128" s="73">
        <v>0</v>
      </c>
      <c r="AC128" s="74" t="str">
        <f t="shared" si="513"/>
        <v/>
      </c>
      <c r="AD128" s="18" t="str">
        <f t="shared" si="742"/>
        <v/>
      </c>
      <c r="AE128" s="69">
        <v>0</v>
      </c>
      <c r="AF128" s="70" t="str">
        <f t="shared" si="743"/>
        <v/>
      </c>
      <c r="AG128" s="70">
        <v>0</v>
      </c>
      <c r="AH128" s="71" t="str">
        <f t="shared" si="516"/>
        <v/>
      </c>
      <c r="AI128" s="16" t="str">
        <f t="shared" si="744"/>
        <v/>
      </c>
      <c r="AJ128" s="72">
        <v>0</v>
      </c>
      <c r="AK128" s="73" t="str">
        <f t="shared" si="745"/>
        <v/>
      </c>
      <c r="AL128" s="73">
        <v>0</v>
      </c>
      <c r="AM128" s="74" t="str">
        <f t="shared" si="519"/>
        <v/>
      </c>
      <c r="AN128" s="18" t="str">
        <f t="shared" si="746"/>
        <v/>
      </c>
      <c r="AO128" s="69">
        <v>0</v>
      </c>
      <c r="AP128" s="70" t="str">
        <f t="shared" si="747"/>
        <v/>
      </c>
      <c r="AQ128" s="70">
        <v>0</v>
      </c>
      <c r="AR128" s="71" t="str">
        <f t="shared" si="522"/>
        <v/>
      </c>
      <c r="AS128" s="16" t="str">
        <f t="shared" si="748"/>
        <v/>
      </c>
      <c r="AT128" s="72">
        <v>0</v>
      </c>
      <c r="AU128" s="73" t="str">
        <f t="shared" si="749"/>
        <v/>
      </c>
      <c r="AV128" s="73">
        <v>0</v>
      </c>
      <c r="AW128" s="74" t="str">
        <f t="shared" si="525"/>
        <v/>
      </c>
      <c r="AX128" s="18" t="str">
        <f t="shared" si="750"/>
        <v/>
      </c>
      <c r="AY128" s="69">
        <v>0</v>
      </c>
      <c r="AZ128" s="70" t="str">
        <f t="shared" si="751"/>
        <v/>
      </c>
      <c r="BA128" s="70">
        <v>0</v>
      </c>
      <c r="BB128" s="71" t="str">
        <f t="shared" si="528"/>
        <v/>
      </c>
      <c r="BC128" s="16" t="str">
        <f t="shared" si="752"/>
        <v/>
      </c>
      <c r="BD128" s="72">
        <v>0</v>
      </c>
      <c r="BE128" s="73" t="str">
        <f t="shared" si="753"/>
        <v/>
      </c>
      <c r="BF128" s="73">
        <v>0</v>
      </c>
      <c r="BG128" s="74" t="str">
        <f t="shared" si="531"/>
        <v/>
      </c>
      <c r="BH128" s="18" t="str">
        <f t="shared" si="754"/>
        <v/>
      </c>
      <c r="BI128" s="69">
        <v>0</v>
      </c>
      <c r="BJ128" s="70" t="str">
        <f t="shared" si="755"/>
        <v/>
      </c>
      <c r="BK128" s="70">
        <v>0</v>
      </c>
      <c r="BL128" s="71" t="str">
        <f t="shared" si="534"/>
        <v/>
      </c>
      <c r="BM128" s="16" t="str">
        <f t="shared" si="756"/>
        <v/>
      </c>
      <c r="BN128" s="72">
        <v>0</v>
      </c>
      <c r="BO128" s="73" t="str">
        <f t="shared" si="757"/>
        <v/>
      </c>
      <c r="BP128" s="73">
        <v>0</v>
      </c>
      <c r="BQ128" s="74" t="str">
        <f t="shared" si="537"/>
        <v/>
      </c>
      <c r="BR128" s="18" t="str">
        <f t="shared" si="758"/>
        <v/>
      </c>
      <c r="BS128" s="69">
        <v>0</v>
      </c>
      <c r="BT128" s="70" t="str">
        <f t="shared" si="759"/>
        <v/>
      </c>
      <c r="BU128" s="70">
        <v>0</v>
      </c>
      <c r="BV128" s="71" t="str">
        <f t="shared" si="540"/>
        <v/>
      </c>
      <c r="BW128" s="16" t="str">
        <f t="shared" si="760"/>
        <v/>
      </c>
    </row>
    <row r="129" spans="1:75" s="5" customFormat="1" ht="12.75" customHeight="1">
      <c r="A129" s="42" t="s">
        <v>89</v>
      </c>
      <c r="B129" s="39" t="s">
        <v>142</v>
      </c>
      <c r="C129" s="4" t="s">
        <v>459</v>
      </c>
      <c r="D129" s="49">
        <v>0.66</v>
      </c>
      <c r="E129" s="40" t="s">
        <v>175</v>
      </c>
      <c r="F129" s="82">
        <v>1759</v>
      </c>
      <c r="G129" s="82">
        <v>1599</v>
      </c>
      <c r="H129" s="133">
        <v>1188</v>
      </c>
      <c r="I129" s="133">
        <v>0</v>
      </c>
      <c r="J129" s="95">
        <f t="shared" si="732"/>
        <v>1188</v>
      </c>
      <c r="K129" s="69">
        <v>0</v>
      </c>
      <c r="L129" s="70" t="str">
        <f>IFERROR(IF(K129&gt;1,K129*0.9,""),"")</f>
        <v/>
      </c>
      <c r="M129" s="70">
        <v>0</v>
      </c>
      <c r="N129" s="71" t="str">
        <f t="shared" si="504"/>
        <v/>
      </c>
      <c r="O129" s="16" t="str">
        <f>IFERROR(IF((IFERROR(IF(M129&gt;1,(L129-N129)/L129,""),(($G129*0.9)-N129)/($G129*0.9)))&gt;1%,IFERROR(IF(M129&gt;1,(L129-N129)/L129,""),(($G129*0.9)-N129)/($G129*0.9)),""),"")</f>
        <v/>
      </c>
      <c r="P129" s="72">
        <v>0</v>
      </c>
      <c r="Q129" s="73" t="str">
        <f>IFERROR(IF(P129&gt;1,P129*0.9,""),"")</f>
        <v/>
      </c>
      <c r="R129" s="73">
        <v>0</v>
      </c>
      <c r="S129" s="74" t="str">
        <f t="shared" si="507"/>
        <v/>
      </c>
      <c r="T129" s="18" t="str">
        <f>IFERROR(IF((IFERROR(IF(R129&gt;1,(Q129-S129)/Q129,""),(($G129*0.9)-S129)/($G129*0.9)))&gt;1%,IFERROR(IF(R129&gt;1,(Q129-S129)/Q129,""),(($G129*0.9)-S129)/($G129*0.9)),""),"")</f>
        <v/>
      </c>
      <c r="U129" s="69">
        <v>0</v>
      </c>
      <c r="V129" s="70" t="str">
        <f>IFERROR(IF(U129&gt;1,U129*0.9,""),"")</f>
        <v/>
      </c>
      <c r="W129" s="70">
        <v>0</v>
      </c>
      <c r="X129" s="71" t="str">
        <f t="shared" si="510"/>
        <v/>
      </c>
      <c r="Y129" s="16" t="str">
        <f>IFERROR(IF((IFERROR(IF(W129&gt;1,(V129-X129)/V129,""),(($G129*0.9)-X129)/($G129*0.9)))&gt;1%,IFERROR(IF(W129&gt;1,(V129-X129)/V129,""),(($G129*0.9)-X129)/($G129*0.9)),""),"")</f>
        <v/>
      </c>
      <c r="Z129" s="72">
        <v>1443</v>
      </c>
      <c r="AA129" s="73">
        <f>IFERROR(IF(Z129&gt;1,Z129*0.9,""),"")</f>
        <v>1298.7</v>
      </c>
      <c r="AB129" s="73">
        <v>114</v>
      </c>
      <c r="AC129" s="74">
        <f t="shared" si="513"/>
        <v>1074</v>
      </c>
      <c r="AD129" s="18">
        <f>IFERROR(IF((IFERROR(IF(AB129&gt;1,(AA129-AC129)/AA129,""),(($G129*0.9)-AC129)/($G129*0.9)))&gt;1%,IFERROR(IF(AB129&gt;1,(AA129-AC129)/AA129,""),(($G129*0.9)-AC129)/($G129*0.9)),""),"")</f>
        <v>0.17301917301917305</v>
      </c>
      <c r="AE129" s="69">
        <v>0</v>
      </c>
      <c r="AF129" s="70" t="str">
        <f>IFERROR(IF(AE129&gt;1,AE129*0.9,""),"")</f>
        <v/>
      </c>
      <c r="AG129" s="70">
        <v>0</v>
      </c>
      <c r="AH129" s="71" t="str">
        <f t="shared" si="516"/>
        <v/>
      </c>
      <c r="AI129" s="16" t="str">
        <f>IFERROR(IF((IFERROR(IF(AG129&gt;1,(AF129-AH129)/AF129,""),(($G129*0.9)-AH129)/($G129*0.9)))&gt;1%,IFERROR(IF(AG129&gt;1,(AF129-AH129)/AF129,""),(($G129*0.9)-AH129)/($G129*0.9)),""),"")</f>
        <v/>
      </c>
      <c r="AJ129" s="72">
        <v>0</v>
      </c>
      <c r="AK129" s="73" t="str">
        <f>IFERROR(IF(AJ129&gt;1,AJ129*0.9,""),"")</f>
        <v/>
      </c>
      <c r="AL129" s="73">
        <v>0</v>
      </c>
      <c r="AM129" s="74" t="str">
        <f t="shared" si="519"/>
        <v/>
      </c>
      <c r="AN129" s="18" t="str">
        <f>IFERROR(IF((IFERROR(IF(AL129&gt;1,(AK129-AM129)/AK129,""),(($G129*0.9)-AM129)/($G129*0.9)))&gt;1%,IFERROR(IF(AL129&gt;1,(AK129-AM129)/AK129,""),(($G129*0.9)-AM129)/($G129*0.9)),""),"")</f>
        <v/>
      </c>
      <c r="AO129" s="69">
        <v>1443</v>
      </c>
      <c r="AP129" s="70">
        <f>IFERROR(IF(AO129&gt;1,AO129*0.9,""),"")</f>
        <v>1298.7</v>
      </c>
      <c r="AQ129" s="70">
        <v>114</v>
      </c>
      <c r="AR129" s="71">
        <f t="shared" si="522"/>
        <v>1074</v>
      </c>
      <c r="AS129" s="16">
        <f>IFERROR(IF((IFERROR(IF(AQ129&gt;1,(AP129-AR129)/AP129,""),(($G129*0.9)-AR129)/($G129*0.9)))&gt;1%,IFERROR(IF(AQ129&gt;1,(AP129-AR129)/AP129,""),(($G129*0.9)-AR129)/($G129*0.9)),""),"")</f>
        <v>0.17301917301917305</v>
      </c>
      <c r="AT129" s="72">
        <v>0</v>
      </c>
      <c r="AU129" s="73" t="str">
        <f>IFERROR(IF(AT129&gt;1,AT129*0.9,""),"")</f>
        <v/>
      </c>
      <c r="AV129" s="73">
        <v>0</v>
      </c>
      <c r="AW129" s="74" t="str">
        <f t="shared" si="525"/>
        <v/>
      </c>
      <c r="AX129" s="18" t="str">
        <f t="shared" si="733"/>
        <v/>
      </c>
      <c r="AY129" s="69">
        <v>0</v>
      </c>
      <c r="AZ129" s="70" t="str">
        <f>IFERROR(IF(AY129&gt;1,AY129*0.9,""),"")</f>
        <v/>
      </c>
      <c r="BA129" s="70">
        <v>0</v>
      </c>
      <c r="BB129" s="71" t="str">
        <f t="shared" si="528"/>
        <v/>
      </c>
      <c r="BC129" s="16" t="str">
        <f>IFERROR(IF((IFERROR(IF(BA129&gt;1,(AZ129-BB129)/AZ129,""),(($G129*0.9)-BB129)/($G129*0.9)))&gt;1%,IFERROR(IF(BA129&gt;1,(AZ129-BB129)/AZ129,""),(($G129*0.9)-BB129)/($G129*0.9)),""),"")</f>
        <v/>
      </c>
      <c r="BD129" s="72">
        <v>1443</v>
      </c>
      <c r="BE129" s="73">
        <f>IFERROR(IF(BD129&gt;1,BD129*0.9,""),"")</f>
        <v>1298.7</v>
      </c>
      <c r="BF129" s="73">
        <v>114</v>
      </c>
      <c r="BG129" s="74">
        <f t="shared" si="531"/>
        <v>1074</v>
      </c>
      <c r="BH129" s="18">
        <f>IFERROR(IF((IFERROR(IF(BF129&gt;1,(BE129-BG129)/BE129,""),(($G129*0.9)-BG129)/($G129*0.9)))&gt;1%,IFERROR(IF(BF129&gt;1,(BE129-BG129)/BE129,""),(($G129*0.9)-BG129)/($G129*0.9)),""),"")</f>
        <v>0.17301917301917305</v>
      </c>
      <c r="BI129" s="69">
        <v>0</v>
      </c>
      <c r="BJ129" s="70" t="str">
        <f>IFERROR(IF(BI129&gt;1,BI129*0.9,""),"")</f>
        <v/>
      </c>
      <c r="BK129" s="70">
        <v>0</v>
      </c>
      <c r="BL129" s="71" t="str">
        <f t="shared" si="534"/>
        <v/>
      </c>
      <c r="BM129" s="16" t="str">
        <f>IFERROR(IF((IFERROR(IF(BK129&gt;1,(BJ129-BL129)/BJ129,""),(($G129*0.9)-BL129)/($G129*0.9)))&gt;1%,IFERROR(IF(BK129&gt;1,(BJ129-BL129)/BJ129,""),(($G129*0.9)-BL129)/($G129*0.9)),""),"")</f>
        <v/>
      </c>
      <c r="BN129" s="72">
        <v>0</v>
      </c>
      <c r="BO129" s="73" t="str">
        <f>IFERROR(IF(BN129&gt;1,BN129*0.9,""),"")</f>
        <v/>
      </c>
      <c r="BP129" s="73">
        <v>0</v>
      </c>
      <c r="BQ129" s="74" t="str">
        <f t="shared" si="537"/>
        <v/>
      </c>
      <c r="BR129" s="18" t="str">
        <f>IFERROR(IF((IFERROR(IF(BP129&gt;1,(BO129-BQ129)/BO129,""),(($G129*0.9)-BQ129)/($G129*0.9)))&gt;1%,IFERROR(IF(BP129&gt;1,(BO129-BQ129)/BO129,""),(($G129*0.9)-BQ129)/($G129*0.9)),""),"")</f>
        <v/>
      </c>
      <c r="BS129" s="69">
        <v>1443</v>
      </c>
      <c r="BT129" s="70">
        <f>IFERROR(IF(BS129&gt;1,BS129*0.9,""),"")</f>
        <v>1298.7</v>
      </c>
      <c r="BU129" s="70">
        <v>114</v>
      </c>
      <c r="BV129" s="71">
        <f t="shared" si="540"/>
        <v>1074</v>
      </c>
      <c r="BW129" s="16">
        <f>IFERROR(IF((IFERROR(IF(BU129&gt;1,(BT129-BV129)/BT129,""),(($G129*0.9)-BV129)/($G129*0.9)))&gt;1%,IFERROR(IF(BU129&gt;1,(BT129-BV129)/BT129,""),(($G129*0.9)-BV129)/($G129*0.9)),""),"")</f>
        <v>0.17301917301917305</v>
      </c>
    </row>
    <row r="130" spans="1:75" s="5" customFormat="1" ht="12.75" customHeight="1" thickBot="1">
      <c r="A130" s="88" t="s">
        <v>90</v>
      </c>
      <c r="B130" s="38" t="s">
        <v>142</v>
      </c>
      <c r="C130" s="9"/>
      <c r="D130" s="50">
        <v>1.1100000000000001</v>
      </c>
      <c r="E130" s="2" t="s">
        <v>176</v>
      </c>
      <c r="F130" s="83">
        <v>2199</v>
      </c>
      <c r="G130" s="83">
        <v>1999</v>
      </c>
      <c r="H130" s="134">
        <v>1485</v>
      </c>
      <c r="I130" s="134">
        <v>0</v>
      </c>
      <c r="J130" s="97">
        <f t="shared" si="732"/>
        <v>1485</v>
      </c>
      <c r="K130" s="76">
        <v>1666</v>
      </c>
      <c r="L130" s="77">
        <f>IFERROR(IF(K130&gt;1,K130*0.9,""),"")</f>
        <v>1499.4</v>
      </c>
      <c r="M130" s="77">
        <v>245</v>
      </c>
      <c r="N130" s="78">
        <f t="shared" si="504"/>
        <v>1240</v>
      </c>
      <c r="O130" s="17">
        <f>IFERROR(IF((IFERROR(IF(M130&gt;1,(L130-N130)/L130,""),(($G130*0.9)-N130)/($G130*0.9)))&gt;1%,IFERROR(IF(M130&gt;1,(L130-N130)/L130,""),(($G130*0.9)-N130)/($G130*0.9)),""),"")</f>
        <v>0.17300253434707222</v>
      </c>
      <c r="P130" s="79">
        <v>0</v>
      </c>
      <c r="Q130" s="80" t="str">
        <f>IFERROR(IF(P130&gt;1,P130*0.9,""),"")</f>
        <v/>
      </c>
      <c r="R130" s="80">
        <v>0</v>
      </c>
      <c r="S130" s="81" t="str">
        <f t="shared" si="507"/>
        <v/>
      </c>
      <c r="T130" s="19" t="str">
        <f>IFERROR(IF((IFERROR(IF(R130&gt;1,(Q130-S130)/Q130,""),(($G130*0.9)-S130)/($G130*0.9)))&gt;1%,IFERROR(IF(R130&gt;1,(Q130-S130)/Q130,""),(($G130*0.9)-S130)/($G130*0.9)),""),"")</f>
        <v/>
      </c>
      <c r="U130" s="76">
        <v>0</v>
      </c>
      <c r="V130" s="77" t="str">
        <f>IFERROR(IF(U130&gt;1,U130*0.9,""),"")</f>
        <v/>
      </c>
      <c r="W130" s="77">
        <v>0</v>
      </c>
      <c r="X130" s="78" t="str">
        <f t="shared" si="510"/>
        <v/>
      </c>
      <c r="Y130" s="17" t="str">
        <f>IFERROR(IF((IFERROR(IF(W130&gt;1,(V130-X130)/V130,""),(($G130*0.9)-X130)/($G130*0.9)))&gt;1%,IFERROR(IF(W130&gt;1,(V130-X130)/V130,""),(($G130*0.9)-X130)/($G130*0.9)),""),"")</f>
        <v/>
      </c>
      <c r="Z130" s="79">
        <v>1666</v>
      </c>
      <c r="AA130" s="80">
        <f>IFERROR(IF(Z130&gt;1,Z130*0.9,""),"")</f>
        <v>1499.4</v>
      </c>
      <c r="AB130" s="80">
        <v>245</v>
      </c>
      <c r="AC130" s="81">
        <f t="shared" si="513"/>
        <v>1240</v>
      </c>
      <c r="AD130" s="19">
        <f>IFERROR(IF((IFERROR(IF(AB130&gt;1,(AA130-AC130)/AA130,""),(($G130*0.9)-AC130)/($G130*0.9)))&gt;1%,IFERROR(IF(AB130&gt;1,(AA130-AC130)/AA130,""),(($G130*0.9)-AC130)/($G130*0.9)),""),"")</f>
        <v>0.17300253434707222</v>
      </c>
      <c r="AE130" s="76">
        <v>0</v>
      </c>
      <c r="AF130" s="77" t="str">
        <f>IFERROR(IF(AE130&gt;1,AE130*0.9,""),"")</f>
        <v/>
      </c>
      <c r="AG130" s="77">
        <v>0</v>
      </c>
      <c r="AH130" s="78" t="str">
        <f t="shared" si="516"/>
        <v/>
      </c>
      <c r="AI130" s="17" t="str">
        <f>IFERROR(IF((IFERROR(IF(AG130&gt;1,(AF130-AH130)/AF130,""),(($G130*0.9)-AH130)/($G130*0.9)))&gt;1%,IFERROR(IF(AG130&gt;1,(AF130-AH130)/AF130,""),(($G130*0.9)-AH130)/($G130*0.9)),""),"")</f>
        <v/>
      </c>
      <c r="AJ130" s="79">
        <v>0</v>
      </c>
      <c r="AK130" s="80" t="str">
        <f>IFERROR(IF(AJ130&gt;1,AJ130*0.9,""),"")</f>
        <v/>
      </c>
      <c r="AL130" s="80">
        <v>0</v>
      </c>
      <c r="AM130" s="81" t="str">
        <f t="shared" si="519"/>
        <v/>
      </c>
      <c r="AN130" s="19" t="str">
        <f>IFERROR(IF((IFERROR(IF(AL130&gt;1,(AK130-AM130)/AK130,""),(($G130*0.9)-AM130)/($G130*0.9)))&gt;1%,IFERROR(IF(AL130&gt;1,(AK130-AM130)/AK130,""),(($G130*0.9)-AM130)/($G130*0.9)),""),"")</f>
        <v/>
      </c>
      <c r="AO130" s="76">
        <v>1666</v>
      </c>
      <c r="AP130" s="77">
        <f>IFERROR(IF(AO130&gt;1,AO130*0.9,""),"")</f>
        <v>1499.4</v>
      </c>
      <c r="AQ130" s="77">
        <v>245</v>
      </c>
      <c r="AR130" s="78">
        <f t="shared" si="522"/>
        <v>1240</v>
      </c>
      <c r="AS130" s="17">
        <f>IFERROR(IF((IFERROR(IF(AQ130&gt;1,(AP130-AR130)/AP130,""),(($G130*0.9)-AR130)/($G130*0.9)))&gt;1%,IFERROR(IF(AQ130&gt;1,(AP130-AR130)/AP130,""),(($G130*0.9)-AR130)/($G130*0.9)),""),"")</f>
        <v>0.17300253434707222</v>
      </c>
      <c r="AT130" s="79">
        <v>0</v>
      </c>
      <c r="AU130" s="80" t="str">
        <f>IFERROR(IF(AT130&gt;1,AT130*0.9,""),"")</f>
        <v/>
      </c>
      <c r="AV130" s="80">
        <v>0</v>
      </c>
      <c r="AW130" s="81" t="str">
        <f t="shared" si="525"/>
        <v/>
      </c>
      <c r="AX130" s="19" t="str">
        <f t="shared" si="733"/>
        <v/>
      </c>
      <c r="AY130" s="76">
        <v>0</v>
      </c>
      <c r="AZ130" s="77" t="str">
        <f>IFERROR(IF(AY130&gt;1,AY130*0.9,""),"")</f>
        <v/>
      </c>
      <c r="BA130" s="77">
        <v>0</v>
      </c>
      <c r="BB130" s="78" t="str">
        <f t="shared" si="528"/>
        <v/>
      </c>
      <c r="BC130" s="17" t="str">
        <f>IFERROR(IF((IFERROR(IF(BA130&gt;1,(AZ130-BB130)/AZ130,""),(($G130*0.9)-BB130)/($G130*0.9)))&gt;1%,IFERROR(IF(BA130&gt;1,(AZ130-BB130)/AZ130,""),(($G130*0.9)-BB130)/($G130*0.9)),""),"")</f>
        <v/>
      </c>
      <c r="BD130" s="79">
        <v>1666</v>
      </c>
      <c r="BE130" s="80">
        <f>IFERROR(IF(BD130&gt;1,BD130*0.9,""),"")</f>
        <v>1499.4</v>
      </c>
      <c r="BF130" s="80">
        <v>245</v>
      </c>
      <c r="BG130" s="81">
        <f t="shared" si="531"/>
        <v>1240</v>
      </c>
      <c r="BH130" s="19">
        <f>IFERROR(IF((IFERROR(IF(BF130&gt;1,(BE130-BG130)/BE130,""),(($G130*0.9)-BG130)/($G130*0.9)))&gt;1%,IFERROR(IF(BF130&gt;1,(BE130-BG130)/BE130,""),(($G130*0.9)-BG130)/($G130*0.9)),""),"")</f>
        <v>0.17300253434707222</v>
      </c>
      <c r="BI130" s="76">
        <v>0</v>
      </c>
      <c r="BJ130" s="77" t="str">
        <f>IFERROR(IF(BI130&gt;1,BI130*0.9,""),"")</f>
        <v/>
      </c>
      <c r="BK130" s="77">
        <v>0</v>
      </c>
      <c r="BL130" s="78" t="str">
        <f t="shared" si="534"/>
        <v/>
      </c>
      <c r="BM130" s="17" t="str">
        <f>IFERROR(IF((IFERROR(IF(BK130&gt;1,(BJ130-BL130)/BJ130,""),(($G130*0.9)-BL130)/($G130*0.9)))&gt;1%,IFERROR(IF(BK130&gt;1,(BJ130-BL130)/BJ130,""),(($G130*0.9)-BL130)/($G130*0.9)),""),"")</f>
        <v/>
      </c>
      <c r="BN130" s="79">
        <v>0</v>
      </c>
      <c r="BO130" s="80" t="str">
        <f>IFERROR(IF(BN130&gt;1,BN130*0.9,""),"")</f>
        <v/>
      </c>
      <c r="BP130" s="80">
        <v>0</v>
      </c>
      <c r="BQ130" s="81" t="str">
        <f t="shared" si="537"/>
        <v/>
      </c>
      <c r="BR130" s="19" t="str">
        <f>IFERROR(IF((IFERROR(IF(BP130&gt;1,(BO130-BQ130)/BO130,""),(($G130*0.9)-BQ130)/($G130*0.9)))&gt;1%,IFERROR(IF(BP130&gt;1,(BO130-BQ130)/BO130,""),(($G130*0.9)-BQ130)/($G130*0.9)),""),"")</f>
        <v/>
      </c>
      <c r="BS130" s="76">
        <v>1666</v>
      </c>
      <c r="BT130" s="77">
        <f>IFERROR(IF(BS130&gt;1,BS130*0.9,""),"")</f>
        <v>1499.4</v>
      </c>
      <c r="BU130" s="77">
        <v>245</v>
      </c>
      <c r="BV130" s="78">
        <f t="shared" si="540"/>
        <v>1240</v>
      </c>
      <c r="BW130" s="17">
        <f>IFERROR(IF((IFERROR(IF(BU130&gt;1,(BT130-BV130)/BT130,""),(($G130*0.9)-BV130)/($G130*0.9)))&gt;1%,IFERROR(IF(BU130&gt;1,(BT130-BV130)/BT130,""),(($G130*0.9)-BV130)/($G130*0.9)),""),"")</f>
        <v>0.17300253434707222</v>
      </c>
    </row>
    <row r="131" spans="1:75" s="5" customFormat="1" ht="12.75" customHeight="1">
      <c r="A131" s="44" t="s">
        <v>91</v>
      </c>
      <c r="B131" s="36" t="s">
        <v>142</v>
      </c>
      <c r="C131" s="6" t="s">
        <v>459</v>
      </c>
      <c r="D131" s="51">
        <v>0.66</v>
      </c>
      <c r="E131" s="7" t="s">
        <v>177</v>
      </c>
      <c r="F131" s="84">
        <v>1099</v>
      </c>
      <c r="G131" s="84">
        <v>999</v>
      </c>
      <c r="H131" s="135">
        <v>765</v>
      </c>
      <c r="I131" s="135">
        <v>17</v>
      </c>
      <c r="J131" s="93">
        <f t="shared" si="732"/>
        <v>748</v>
      </c>
      <c r="K131" s="106">
        <v>888</v>
      </c>
      <c r="L131" s="107">
        <f t="shared" ref="L131:L163" si="761">IFERROR(IF(K131&gt;1,K131*0.9,""),"")</f>
        <v>799.2</v>
      </c>
      <c r="M131" s="107">
        <v>82</v>
      </c>
      <c r="N131" s="110">
        <f t="shared" si="504"/>
        <v>666</v>
      </c>
      <c r="O131" s="15">
        <f t="shared" ref="O131:O163" si="762">IFERROR(IF((IFERROR(IF(M131&gt;1,(L131-N131)/L131,""),(($G131*0.9)-N131)/($G131*0.9)))&gt;1%,IFERROR(IF(M131&gt;1,(L131-N131)/L131,""),(($G131*0.9)-N131)/($G131*0.9)),""),"")</f>
        <v>0.16666666666666671</v>
      </c>
      <c r="P131" s="108">
        <v>0</v>
      </c>
      <c r="Q131" s="109" t="str">
        <f t="shared" ref="Q131:Q163" si="763">IFERROR(IF(P131&gt;1,P131*0.9,""),"")</f>
        <v/>
      </c>
      <c r="R131" s="109">
        <v>0</v>
      </c>
      <c r="S131" s="111" t="str">
        <f t="shared" si="507"/>
        <v/>
      </c>
      <c r="T131" s="20" t="str">
        <f t="shared" ref="T131:T163" si="764">IFERROR(IF((IFERROR(IF(R131&gt;1,(Q131-S131)/Q131,""),(($G131*0.9)-S131)/($G131*0.9)))&gt;1%,IFERROR(IF(R131&gt;1,(Q131-S131)/Q131,""),(($G131*0.9)-S131)/($G131*0.9)),""),"")</f>
        <v/>
      </c>
      <c r="U131" s="106">
        <v>0</v>
      </c>
      <c r="V131" s="107" t="str">
        <f t="shared" ref="V131:V163" si="765">IFERROR(IF(U131&gt;1,U131*0.9,""),"")</f>
        <v/>
      </c>
      <c r="W131" s="107">
        <v>0</v>
      </c>
      <c r="X131" s="110" t="str">
        <f t="shared" si="510"/>
        <v/>
      </c>
      <c r="Y131" s="15" t="str">
        <f t="shared" ref="Y131:Y163" si="766">IFERROR(IF((IFERROR(IF(W131&gt;1,(V131-X131)/V131,""),(($G131*0.9)-X131)/($G131*0.9)))&gt;1%,IFERROR(IF(W131&gt;1,(V131-X131)/V131,""),(($G131*0.9)-X131)/($G131*0.9)),""),"")</f>
        <v/>
      </c>
      <c r="Z131" s="108">
        <v>888</v>
      </c>
      <c r="AA131" s="109">
        <f t="shared" ref="AA131:AA163" si="767">IFERROR(IF(Z131&gt;1,Z131*0.9,""),"")</f>
        <v>799.2</v>
      </c>
      <c r="AB131" s="109">
        <v>82</v>
      </c>
      <c r="AC131" s="111">
        <f t="shared" si="513"/>
        <v>666</v>
      </c>
      <c r="AD131" s="20">
        <f t="shared" ref="AD131:AD163" si="768">IFERROR(IF((IFERROR(IF(AB131&gt;1,(AA131-AC131)/AA131,""),(($G131*0.9)-AC131)/($G131*0.9)))&gt;1%,IFERROR(IF(AB131&gt;1,(AA131-AC131)/AA131,""),(($G131*0.9)-AC131)/($G131*0.9)),""),"")</f>
        <v>0.16666666666666671</v>
      </c>
      <c r="AE131" s="106">
        <v>0</v>
      </c>
      <c r="AF131" s="107" t="str">
        <f t="shared" ref="AF131:AF163" si="769">IFERROR(IF(AE131&gt;1,AE131*0.9,""),"")</f>
        <v/>
      </c>
      <c r="AG131" s="107">
        <v>0</v>
      </c>
      <c r="AH131" s="110" t="str">
        <f t="shared" si="516"/>
        <v/>
      </c>
      <c r="AI131" s="15" t="str">
        <f t="shared" ref="AI131:AI163" si="770">IFERROR(IF((IFERROR(IF(AG131&gt;1,(AF131-AH131)/AF131,""),(($G131*0.9)-AH131)/($G131*0.9)))&gt;1%,IFERROR(IF(AG131&gt;1,(AF131-AH131)/AF131,""),(($G131*0.9)-AH131)/($G131*0.9)),""),"")</f>
        <v/>
      </c>
      <c r="AJ131" s="108">
        <v>0</v>
      </c>
      <c r="AK131" s="109" t="str">
        <f t="shared" ref="AK131:AK163" si="771">IFERROR(IF(AJ131&gt;1,AJ131*0.9,""),"")</f>
        <v/>
      </c>
      <c r="AL131" s="109">
        <v>0</v>
      </c>
      <c r="AM131" s="111" t="str">
        <f t="shared" si="519"/>
        <v/>
      </c>
      <c r="AN131" s="20" t="str">
        <f t="shared" ref="AN131:AN163" si="772">IFERROR(IF((IFERROR(IF(AL131&gt;1,(AK131-AM131)/AK131,""),(($G131*0.9)-AM131)/($G131*0.9)))&gt;1%,IFERROR(IF(AL131&gt;1,(AK131-AM131)/AK131,""),(($G131*0.9)-AM131)/($G131*0.9)),""),"")</f>
        <v/>
      </c>
      <c r="AO131" s="106">
        <v>888</v>
      </c>
      <c r="AP131" s="107">
        <f t="shared" ref="AP131:AP163" si="773">IFERROR(IF(AO131&gt;1,AO131*0.9,""),"")</f>
        <v>799.2</v>
      </c>
      <c r="AQ131" s="107">
        <v>82</v>
      </c>
      <c r="AR131" s="110">
        <f t="shared" si="522"/>
        <v>666</v>
      </c>
      <c r="AS131" s="15">
        <f t="shared" ref="AS131:AS163" si="774">IFERROR(IF((IFERROR(IF(AQ131&gt;1,(AP131-AR131)/AP131,""),(($G131*0.9)-AR131)/($G131*0.9)))&gt;1%,IFERROR(IF(AQ131&gt;1,(AP131-AR131)/AP131,""),(($G131*0.9)-AR131)/($G131*0.9)),""),"")</f>
        <v>0.16666666666666671</v>
      </c>
      <c r="AT131" s="108">
        <v>0</v>
      </c>
      <c r="AU131" s="109" t="str">
        <f t="shared" ref="AU131:AU163" si="775">IFERROR(IF(AT131&gt;1,AT131*0.9,""),"")</f>
        <v/>
      </c>
      <c r="AV131" s="109">
        <v>0</v>
      </c>
      <c r="AW131" s="111" t="str">
        <f t="shared" si="525"/>
        <v/>
      </c>
      <c r="AX131" s="20" t="str">
        <f t="shared" si="733"/>
        <v/>
      </c>
      <c r="AY131" s="106">
        <v>0</v>
      </c>
      <c r="AZ131" s="107" t="str">
        <f t="shared" ref="AZ131:AZ163" si="776">IFERROR(IF(AY131&gt;1,AY131*0.9,""),"")</f>
        <v/>
      </c>
      <c r="BA131" s="107">
        <v>0</v>
      </c>
      <c r="BB131" s="110" t="str">
        <f t="shared" si="528"/>
        <v/>
      </c>
      <c r="BC131" s="15" t="str">
        <f t="shared" ref="BC131:BC163" si="777">IFERROR(IF((IFERROR(IF(BA131&gt;1,(AZ131-BB131)/AZ131,""),(($G131*0.9)-BB131)/($G131*0.9)))&gt;1%,IFERROR(IF(BA131&gt;1,(AZ131-BB131)/AZ131,""),(($G131*0.9)-BB131)/($G131*0.9)),""),"")</f>
        <v/>
      </c>
      <c r="BD131" s="108">
        <v>888</v>
      </c>
      <c r="BE131" s="109">
        <f t="shared" ref="BE131:BE163" si="778">IFERROR(IF(BD131&gt;1,BD131*0.9,""),"")</f>
        <v>799.2</v>
      </c>
      <c r="BF131" s="109">
        <v>82</v>
      </c>
      <c r="BG131" s="111">
        <f t="shared" si="531"/>
        <v>666</v>
      </c>
      <c r="BH131" s="20">
        <f t="shared" ref="BH131:BH163" si="779">IFERROR(IF((IFERROR(IF(BF131&gt;1,(BE131-BG131)/BE131,""),(($G131*0.9)-BG131)/($G131*0.9)))&gt;1%,IFERROR(IF(BF131&gt;1,(BE131-BG131)/BE131,""),(($G131*0.9)-BG131)/($G131*0.9)),""),"")</f>
        <v>0.16666666666666671</v>
      </c>
      <c r="BI131" s="106">
        <v>0</v>
      </c>
      <c r="BJ131" s="107" t="str">
        <f t="shared" ref="BJ131:BJ163" si="780">IFERROR(IF(BI131&gt;1,BI131*0.9,""),"")</f>
        <v/>
      </c>
      <c r="BK131" s="107">
        <v>0</v>
      </c>
      <c r="BL131" s="110" t="str">
        <f t="shared" si="534"/>
        <v/>
      </c>
      <c r="BM131" s="15" t="str">
        <f t="shared" ref="BM131:BM163" si="781">IFERROR(IF((IFERROR(IF(BK131&gt;1,(BJ131-BL131)/BJ131,""),(($G131*0.9)-BL131)/($G131*0.9)))&gt;1%,IFERROR(IF(BK131&gt;1,(BJ131-BL131)/BJ131,""),(($G131*0.9)-BL131)/($G131*0.9)),""),"")</f>
        <v/>
      </c>
      <c r="BN131" s="108">
        <v>0</v>
      </c>
      <c r="BO131" s="109" t="str">
        <f t="shared" ref="BO131:BO163" si="782">IFERROR(IF(BN131&gt;1,BN131*0.9,""),"")</f>
        <v/>
      </c>
      <c r="BP131" s="109">
        <v>0</v>
      </c>
      <c r="BQ131" s="111" t="str">
        <f t="shared" si="537"/>
        <v/>
      </c>
      <c r="BR131" s="20" t="str">
        <f t="shared" ref="BR131:BR163" si="783">IFERROR(IF((IFERROR(IF(BP131&gt;1,(BO131-BQ131)/BO131,""),(($G131*0.9)-BQ131)/($G131*0.9)))&gt;1%,IFERROR(IF(BP131&gt;1,(BO131-BQ131)/BO131,""),(($G131*0.9)-BQ131)/($G131*0.9)),""),"")</f>
        <v/>
      </c>
      <c r="BS131" s="106">
        <v>888</v>
      </c>
      <c r="BT131" s="107">
        <f t="shared" ref="BT131:BT163" si="784">IFERROR(IF(BS131&gt;1,BS131*0.9,""),"")</f>
        <v>799.2</v>
      </c>
      <c r="BU131" s="107">
        <v>82</v>
      </c>
      <c r="BV131" s="110">
        <f t="shared" si="540"/>
        <v>666</v>
      </c>
      <c r="BW131" s="15">
        <f t="shared" ref="BW131:BW163" si="785">IFERROR(IF((IFERROR(IF(BU131&gt;1,(BT131-BV131)/BT131,""),(($G131*0.9)-BV131)/($G131*0.9)))&gt;1%,IFERROR(IF(BU131&gt;1,(BT131-BV131)/BT131,""),(($G131*0.9)-BV131)/($G131*0.9)),""),"")</f>
        <v>0.16666666666666671</v>
      </c>
    </row>
    <row r="132" spans="1:75" s="5" customFormat="1" ht="12.75" customHeight="1">
      <c r="A132" s="45" t="s">
        <v>92</v>
      </c>
      <c r="B132" s="39" t="s">
        <v>142</v>
      </c>
      <c r="C132" s="4" t="s">
        <v>459</v>
      </c>
      <c r="D132" s="49">
        <v>0.66</v>
      </c>
      <c r="E132" s="40" t="s">
        <v>178</v>
      </c>
      <c r="F132" s="82">
        <v>1099</v>
      </c>
      <c r="G132" s="82">
        <v>999</v>
      </c>
      <c r="H132" s="133">
        <v>765</v>
      </c>
      <c r="I132" s="133">
        <v>0</v>
      </c>
      <c r="J132" s="95">
        <f t="shared" si="732"/>
        <v>765</v>
      </c>
      <c r="K132" s="69">
        <v>888</v>
      </c>
      <c r="L132" s="70">
        <f t="shared" si="761"/>
        <v>799.2</v>
      </c>
      <c r="M132" s="70">
        <v>84</v>
      </c>
      <c r="N132" s="71">
        <f t="shared" si="504"/>
        <v>681</v>
      </c>
      <c r="O132" s="16">
        <f t="shared" si="762"/>
        <v>0.14789789789789795</v>
      </c>
      <c r="P132" s="72">
        <v>0</v>
      </c>
      <c r="Q132" s="73" t="str">
        <f t="shared" si="763"/>
        <v/>
      </c>
      <c r="R132" s="73">
        <v>0</v>
      </c>
      <c r="S132" s="74" t="str">
        <f t="shared" si="507"/>
        <v/>
      </c>
      <c r="T132" s="18" t="str">
        <f t="shared" si="764"/>
        <v/>
      </c>
      <c r="U132" s="69">
        <v>0</v>
      </c>
      <c r="V132" s="70" t="str">
        <f t="shared" si="765"/>
        <v/>
      </c>
      <c r="W132" s="70">
        <v>0</v>
      </c>
      <c r="X132" s="71" t="str">
        <f t="shared" si="510"/>
        <v/>
      </c>
      <c r="Y132" s="16" t="str">
        <f t="shared" si="766"/>
        <v/>
      </c>
      <c r="Z132" s="72">
        <v>888</v>
      </c>
      <c r="AA132" s="73">
        <f t="shared" si="767"/>
        <v>799.2</v>
      </c>
      <c r="AB132" s="73">
        <v>84</v>
      </c>
      <c r="AC132" s="74">
        <f t="shared" si="513"/>
        <v>681</v>
      </c>
      <c r="AD132" s="18">
        <f t="shared" si="768"/>
        <v>0.14789789789789795</v>
      </c>
      <c r="AE132" s="69">
        <v>0</v>
      </c>
      <c r="AF132" s="70" t="str">
        <f t="shared" si="769"/>
        <v/>
      </c>
      <c r="AG132" s="70">
        <v>0</v>
      </c>
      <c r="AH132" s="71" t="str">
        <f t="shared" si="516"/>
        <v/>
      </c>
      <c r="AI132" s="16" t="str">
        <f t="shared" si="770"/>
        <v/>
      </c>
      <c r="AJ132" s="72">
        <v>0</v>
      </c>
      <c r="AK132" s="73" t="str">
        <f t="shared" si="771"/>
        <v/>
      </c>
      <c r="AL132" s="73">
        <v>0</v>
      </c>
      <c r="AM132" s="74" t="str">
        <f t="shared" si="519"/>
        <v/>
      </c>
      <c r="AN132" s="18" t="str">
        <f t="shared" si="772"/>
        <v/>
      </c>
      <c r="AO132" s="69">
        <v>888</v>
      </c>
      <c r="AP132" s="70">
        <f t="shared" si="773"/>
        <v>799.2</v>
      </c>
      <c r="AQ132" s="70">
        <v>84</v>
      </c>
      <c r="AR132" s="71">
        <f t="shared" si="522"/>
        <v>681</v>
      </c>
      <c r="AS132" s="16">
        <f t="shared" si="774"/>
        <v>0.14789789789789795</v>
      </c>
      <c r="AT132" s="72">
        <v>0</v>
      </c>
      <c r="AU132" s="73" t="str">
        <f t="shared" si="775"/>
        <v/>
      </c>
      <c r="AV132" s="73">
        <v>0</v>
      </c>
      <c r="AW132" s="74" t="str">
        <f t="shared" si="525"/>
        <v/>
      </c>
      <c r="AX132" s="18" t="str">
        <f t="shared" si="733"/>
        <v/>
      </c>
      <c r="AY132" s="69">
        <v>0</v>
      </c>
      <c r="AZ132" s="70" t="str">
        <f t="shared" si="776"/>
        <v/>
      </c>
      <c r="BA132" s="70">
        <v>0</v>
      </c>
      <c r="BB132" s="71" t="str">
        <f t="shared" si="528"/>
        <v/>
      </c>
      <c r="BC132" s="16" t="str">
        <f t="shared" si="777"/>
        <v/>
      </c>
      <c r="BD132" s="72">
        <v>888</v>
      </c>
      <c r="BE132" s="73">
        <f t="shared" si="778"/>
        <v>799.2</v>
      </c>
      <c r="BF132" s="73">
        <v>84</v>
      </c>
      <c r="BG132" s="74">
        <f t="shared" si="531"/>
        <v>681</v>
      </c>
      <c r="BH132" s="18">
        <f t="shared" si="779"/>
        <v>0.14789789789789795</v>
      </c>
      <c r="BI132" s="69">
        <v>0</v>
      </c>
      <c r="BJ132" s="70" t="str">
        <f t="shared" si="780"/>
        <v/>
      </c>
      <c r="BK132" s="70">
        <v>0</v>
      </c>
      <c r="BL132" s="71" t="str">
        <f t="shared" si="534"/>
        <v/>
      </c>
      <c r="BM132" s="16" t="str">
        <f t="shared" si="781"/>
        <v/>
      </c>
      <c r="BN132" s="72">
        <v>0</v>
      </c>
      <c r="BO132" s="73" t="str">
        <f t="shared" si="782"/>
        <v/>
      </c>
      <c r="BP132" s="73">
        <v>0</v>
      </c>
      <c r="BQ132" s="74" t="str">
        <f t="shared" si="537"/>
        <v/>
      </c>
      <c r="BR132" s="18" t="str">
        <f t="shared" si="783"/>
        <v/>
      </c>
      <c r="BS132" s="69">
        <v>888</v>
      </c>
      <c r="BT132" s="70">
        <f t="shared" si="784"/>
        <v>799.2</v>
      </c>
      <c r="BU132" s="70">
        <v>84</v>
      </c>
      <c r="BV132" s="71">
        <f t="shared" si="540"/>
        <v>681</v>
      </c>
      <c r="BW132" s="16">
        <f t="shared" si="785"/>
        <v>0.14789789789789795</v>
      </c>
    </row>
    <row r="133" spans="1:75" s="5" customFormat="1" ht="12.75" customHeight="1">
      <c r="A133" s="42" t="s">
        <v>478</v>
      </c>
      <c r="B133" s="39" t="s">
        <v>142</v>
      </c>
      <c r="C133" s="4" t="s">
        <v>506</v>
      </c>
      <c r="D133" s="49">
        <v>0.66</v>
      </c>
      <c r="E133" s="40" t="s">
        <v>177</v>
      </c>
      <c r="F133" s="82">
        <v>1209</v>
      </c>
      <c r="G133" s="82">
        <v>1099</v>
      </c>
      <c r="H133" s="133">
        <v>841</v>
      </c>
      <c r="I133" s="133">
        <v>6</v>
      </c>
      <c r="J133" s="95">
        <f t="shared" ref="J133:J139" si="786">IFERROR(H133-I133,H133)</f>
        <v>835</v>
      </c>
      <c r="K133" s="69">
        <v>0</v>
      </c>
      <c r="L133" s="70" t="str">
        <f t="shared" ref="L133:L139" si="787">IFERROR(IF(K133&gt;1,K133*0.9,""),"")</f>
        <v/>
      </c>
      <c r="M133" s="70">
        <v>0</v>
      </c>
      <c r="N133" s="71" t="str">
        <f t="shared" si="504"/>
        <v/>
      </c>
      <c r="O133" s="16" t="str">
        <f t="shared" ref="O133:O139" si="788">IFERROR(IF((IFERROR(IF(M133&gt;1,(L133-N133)/L133,""),(($G133*0.9)-N133)/($G133*0.9)))&gt;1%,IFERROR(IF(M133&gt;1,(L133-N133)/L133,""),(($G133*0.9)-N133)/($G133*0.9)),""),"")</f>
        <v/>
      </c>
      <c r="P133" s="72">
        <v>0</v>
      </c>
      <c r="Q133" s="73" t="str">
        <f t="shared" ref="Q133:Q139" si="789">IFERROR(IF(P133&gt;1,P133*0.9,""),"")</f>
        <v/>
      </c>
      <c r="R133" s="73">
        <v>0</v>
      </c>
      <c r="S133" s="74" t="str">
        <f t="shared" si="507"/>
        <v/>
      </c>
      <c r="T133" s="18" t="str">
        <f t="shared" ref="T133:T139" si="790">IFERROR(IF((IFERROR(IF(R133&gt;1,(Q133-S133)/Q133,""),(($G133*0.9)-S133)/($G133*0.9)))&gt;1%,IFERROR(IF(R133&gt;1,(Q133-S133)/Q133,""),(($G133*0.9)-S133)/($G133*0.9)),""),"")</f>
        <v/>
      </c>
      <c r="U133" s="69">
        <v>0</v>
      </c>
      <c r="V133" s="70" t="str">
        <f t="shared" ref="V133:V139" si="791">IFERROR(IF(U133&gt;1,U133*0.9,""),"")</f>
        <v/>
      </c>
      <c r="W133" s="70">
        <v>0</v>
      </c>
      <c r="X133" s="71" t="str">
        <f t="shared" si="510"/>
        <v/>
      </c>
      <c r="Y133" s="16" t="str">
        <f t="shared" ref="Y133:Y139" si="792">IFERROR(IF((IFERROR(IF(W133&gt;1,(V133-X133)/V133,""),(($G133*0.9)-X133)/($G133*0.9)))&gt;1%,IFERROR(IF(W133&gt;1,(V133-X133)/V133,""),(($G133*0.9)-X133)/($G133*0.9)),""),"")</f>
        <v/>
      </c>
      <c r="Z133" s="72">
        <v>0</v>
      </c>
      <c r="AA133" s="73" t="str">
        <f t="shared" ref="AA133:AA139" si="793">IFERROR(IF(Z133&gt;1,Z133*0.9,""),"")</f>
        <v/>
      </c>
      <c r="AB133" s="73">
        <v>0</v>
      </c>
      <c r="AC133" s="74" t="str">
        <f t="shared" si="513"/>
        <v/>
      </c>
      <c r="AD133" s="18" t="str">
        <f t="shared" ref="AD133:AD139" si="794">IFERROR(IF((IFERROR(IF(AB133&gt;1,(AA133-AC133)/AA133,""),(($G133*0.9)-AC133)/($G133*0.9)))&gt;1%,IFERROR(IF(AB133&gt;1,(AA133-AC133)/AA133,""),(($G133*0.9)-AC133)/($G133*0.9)),""),"")</f>
        <v/>
      </c>
      <c r="AE133" s="69">
        <v>0</v>
      </c>
      <c r="AF133" s="70" t="str">
        <f t="shared" ref="AF133:AF139" si="795">IFERROR(IF(AE133&gt;1,AE133*0.9,""),"")</f>
        <v/>
      </c>
      <c r="AG133" s="70">
        <v>0</v>
      </c>
      <c r="AH133" s="71" t="str">
        <f t="shared" si="516"/>
        <v/>
      </c>
      <c r="AI133" s="16" t="str">
        <f t="shared" ref="AI133:AI139" si="796">IFERROR(IF((IFERROR(IF(AG133&gt;1,(AF133-AH133)/AF133,""),(($G133*0.9)-AH133)/($G133*0.9)))&gt;1%,IFERROR(IF(AG133&gt;1,(AF133-AH133)/AF133,""),(($G133*0.9)-AH133)/($G133*0.9)),""),"")</f>
        <v/>
      </c>
      <c r="AJ133" s="72">
        <v>0</v>
      </c>
      <c r="AK133" s="73" t="str">
        <f t="shared" ref="AK133:AK139" si="797">IFERROR(IF(AJ133&gt;1,AJ133*0.9,""),"")</f>
        <v/>
      </c>
      <c r="AL133" s="73">
        <v>0</v>
      </c>
      <c r="AM133" s="74" t="str">
        <f t="shared" si="519"/>
        <v/>
      </c>
      <c r="AN133" s="18" t="str">
        <f t="shared" ref="AN133:AN139" si="798">IFERROR(IF((IFERROR(IF(AL133&gt;1,(AK133-AM133)/AK133,""),(($G133*0.9)-AM133)/($G133*0.9)))&gt;1%,IFERROR(IF(AL133&gt;1,(AK133-AM133)/AK133,""),(($G133*0.9)-AM133)/($G133*0.9)),""),"")</f>
        <v/>
      </c>
      <c r="AO133" s="69">
        <v>0</v>
      </c>
      <c r="AP133" s="70" t="str">
        <f t="shared" ref="AP133:AP139" si="799">IFERROR(IF(AO133&gt;1,AO133*0.9,""),"")</f>
        <v/>
      </c>
      <c r="AQ133" s="70">
        <v>0</v>
      </c>
      <c r="AR133" s="71" t="str">
        <f t="shared" si="522"/>
        <v/>
      </c>
      <c r="AS133" s="16" t="str">
        <f t="shared" ref="AS133:AS139" si="800">IFERROR(IF((IFERROR(IF(AQ133&gt;1,(AP133-AR133)/AP133,""),(($G133*0.9)-AR133)/($G133*0.9)))&gt;1%,IFERROR(IF(AQ133&gt;1,(AP133-AR133)/AP133,""),(($G133*0.9)-AR133)/($G133*0.9)),""),"")</f>
        <v/>
      </c>
      <c r="AT133" s="72">
        <v>0</v>
      </c>
      <c r="AU133" s="73" t="str">
        <f t="shared" ref="AU133:AU139" si="801">IFERROR(IF(AT133&gt;1,AT133*0.9,""),"")</f>
        <v/>
      </c>
      <c r="AV133" s="73">
        <v>0</v>
      </c>
      <c r="AW133" s="74" t="str">
        <f t="shared" si="525"/>
        <v/>
      </c>
      <c r="AX133" s="18" t="str">
        <f t="shared" ref="AX133:AX139" si="802">IFERROR(IF((IFERROR(IF(AV133&gt;1,(AU133-AW133)/AU133,""),(($G133*0.9)-AW133)/($G133*0.9)))&gt;1%,IFERROR(IF(AV133&gt;1,(AU133-AW133)/AU133,""),(($G133*0.9)-AW133)/($G133*0.9)),""),"")</f>
        <v/>
      </c>
      <c r="AY133" s="69">
        <v>0</v>
      </c>
      <c r="AZ133" s="70" t="str">
        <f t="shared" ref="AZ133:AZ139" si="803">IFERROR(IF(AY133&gt;1,AY133*0.9,""),"")</f>
        <v/>
      </c>
      <c r="BA133" s="70">
        <v>0</v>
      </c>
      <c r="BB133" s="71" t="str">
        <f t="shared" si="528"/>
        <v/>
      </c>
      <c r="BC133" s="16" t="str">
        <f t="shared" ref="BC133:BC139" si="804">IFERROR(IF((IFERROR(IF(BA133&gt;1,(AZ133-BB133)/AZ133,""),(($G133*0.9)-BB133)/($G133*0.9)))&gt;1%,IFERROR(IF(BA133&gt;1,(AZ133-BB133)/AZ133,""),(($G133*0.9)-BB133)/($G133*0.9)),""),"")</f>
        <v/>
      </c>
      <c r="BD133" s="72">
        <v>0</v>
      </c>
      <c r="BE133" s="73" t="str">
        <f t="shared" ref="BE133:BE139" si="805">IFERROR(IF(BD133&gt;1,BD133*0.9,""),"")</f>
        <v/>
      </c>
      <c r="BF133" s="73">
        <v>0</v>
      </c>
      <c r="BG133" s="74" t="str">
        <f t="shared" si="531"/>
        <v/>
      </c>
      <c r="BH133" s="18" t="str">
        <f t="shared" ref="BH133:BH139" si="806">IFERROR(IF((IFERROR(IF(BF133&gt;1,(BE133-BG133)/BE133,""),(($G133*0.9)-BG133)/($G133*0.9)))&gt;1%,IFERROR(IF(BF133&gt;1,(BE133-BG133)/BE133,""),(($G133*0.9)-BG133)/($G133*0.9)),""),"")</f>
        <v/>
      </c>
      <c r="BI133" s="69">
        <v>0</v>
      </c>
      <c r="BJ133" s="70" t="str">
        <f t="shared" ref="BJ133:BJ139" si="807">IFERROR(IF(BI133&gt;1,BI133*0.9,""),"")</f>
        <v/>
      </c>
      <c r="BK133" s="70">
        <v>0</v>
      </c>
      <c r="BL133" s="71" t="str">
        <f t="shared" si="534"/>
        <v/>
      </c>
      <c r="BM133" s="16" t="str">
        <f t="shared" ref="BM133:BM139" si="808">IFERROR(IF((IFERROR(IF(BK133&gt;1,(BJ133-BL133)/BJ133,""),(($G133*0.9)-BL133)/($G133*0.9)))&gt;1%,IFERROR(IF(BK133&gt;1,(BJ133-BL133)/BJ133,""),(($G133*0.9)-BL133)/($G133*0.9)),""),"")</f>
        <v/>
      </c>
      <c r="BN133" s="72">
        <v>0</v>
      </c>
      <c r="BO133" s="73" t="str">
        <f t="shared" ref="BO133:BO139" si="809">IFERROR(IF(BN133&gt;1,BN133*0.9,""),"")</f>
        <v/>
      </c>
      <c r="BP133" s="73">
        <v>0</v>
      </c>
      <c r="BQ133" s="74" t="str">
        <f t="shared" si="537"/>
        <v/>
      </c>
      <c r="BR133" s="18" t="str">
        <f t="shared" ref="BR133:BR139" si="810">IFERROR(IF((IFERROR(IF(BP133&gt;1,(BO133-BQ133)/BO133,""),(($G133*0.9)-BQ133)/($G133*0.9)))&gt;1%,IFERROR(IF(BP133&gt;1,(BO133-BQ133)/BO133,""),(($G133*0.9)-BQ133)/($G133*0.9)),""),"")</f>
        <v/>
      </c>
      <c r="BS133" s="69">
        <v>0</v>
      </c>
      <c r="BT133" s="70" t="str">
        <f t="shared" ref="BT133:BT139" si="811">IFERROR(IF(BS133&gt;1,BS133*0.9,""),"")</f>
        <v/>
      </c>
      <c r="BU133" s="70">
        <v>0</v>
      </c>
      <c r="BV133" s="71" t="str">
        <f t="shared" si="540"/>
        <v/>
      </c>
      <c r="BW133" s="16" t="str">
        <f t="shared" ref="BW133:BW139" si="812">IFERROR(IF((IFERROR(IF(BU133&gt;1,(BT133-BV133)/BT133,""),(($G133*0.9)-BV133)/($G133*0.9)))&gt;1%,IFERROR(IF(BU133&gt;1,(BT133-BV133)/BT133,""),(($G133*0.9)-BV133)/($G133*0.9)),""),"")</f>
        <v/>
      </c>
    </row>
    <row r="134" spans="1:75" s="5" customFormat="1" ht="12.75" customHeight="1">
      <c r="A134" s="45" t="s">
        <v>479</v>
      </c>
      <c r="B134" s="39" t="s">
        <v>142</v>
      </c>
      <c r="C134" s="4" t="s">
        <v>506</v>
      </c>
      <c r="D134" s="49">
        <v>0.66</v>
      </c>
      <c r="E134" s="40" t="s">
        <v>178</v>
      </c>
      <c r="F134" s="82">
        <v>1209</v>
      </c>
      <c r="G134" s="82">
        <v>1099</v>
      </c>
      <c r="H134" s="133">
        <v>841</v>
      </c>
      <c r="I134" s="133">
        <v>6</v>
      </c>
      <c r="J134" s="95">
        <f t="shared" si="786"/>
        <v>835</v>
      </c>
      <c r="K134" s="69">
        <v>0</v>
      </c>
      <c r="L134" s="70" t="str">
        <f t="shared" si="787"/>
        <v/>
      </c>
      <c r="M134" s="70">
        <v>0</v>
      </c>
      <c r="N134" s="71" t="str">
        <f t="shared" si="504"/>
        <v/>
      </c>
      <c r="O134" s="16" t="str">
        <f t="shared" si="788"/>
        <v/>
      </c>
      <c r="P134" s="72">
        <v>0</v>
      </c>
      <c r="Q134" s="73" t="str">
        <f t="shared" si="789"/>
        <v/>
      </c>
      <c r="R134" s="73">
        <v>0</v>
      </c>
      <c r="S134" s="74" t="str">
        <f t="shared" si="507"/>
        <v/>
      </c>
      <c r="T134" s="18" t="str">
        <f t="shared" si="790"/>
        <v/>
      </c>
      <c r="U134" s="69">
        <v>0</v>
      </c>
      <c r="V134" s="70" t="str">
        <f t="shared" si="791"/>
        <v/>
      </c>
      <c r="W134" s="70">
        <v>0</v>
      </c>
      <c r="X134" s="71" t="str">
        <f t="shared" si="510"/>
        <v/>
      </c>
      <c r="Y134" s="16" t="str">
        <f t="shared" si="792"/>
        <v/>
      </c>
      <c r="Z134" s="72">
        <v>0</v>
      </c>
      <c r="AA134" s="73" t="str">
        <f t="shared" si="793"/>
        <v/>
      </c>
      <c r="AB134" s="73">
        <v>0</v>
      </c>
      <c r="AC134" s="74" t="str">
        <f t="shared" si="513"/>
        <v/>
      </c>
      <c r="AD134" s="18" t="str">
        <f t="shared" si="794"/>
        <v/>
      </c>
      <c r="AE134" s="69">
        <v>0</v>
      </c>
      <c r="AF134" s="70" t="str">
        <f t="shared" si="795"/>
        <v/>
      </c>
      <c r="AG134" s="70">
        <v>0</v>
      </c>
      <c r="AH134" s="71" t="str">
        <f t="shared" si="516"/>
        <v/>
      </c>
      <c r="AI134" s="16" t="str">
        <f t="shared" si="796"/>
        <v/>
      </c>
      <c r="AJ134" s="72">
        <v>0</v>
      </c>
      <c r="AK134" s="73" t="str">
        <f t="shared" si="797"/>
        <v/>
      </c>
      <c r="AL134" s="73">
        <v>0</v>
      </c>
      <c r="AM134" s="74" t="str">
        <f t="shared" si="519"/>
        <v/>
      </c>
      <c r="AN134" s="18" t="str">
        <f t="shared" si="798"/>
        <v/>
      </c>
      <c r="AO134" s="69">
        <v>0</v>
      </c>
      <c r="AP134" s="70" t="str">
        <f t="shared" si="799"/>
        <v/>
      </c>
      <c r="AQ134" s="70">
        <v>0</v>
      </c>
      <c r="AR134" s="71" t="str">
        <f t="shared" si="522"/>
        <v/>
      </c>
      <c r="AS134" s="16" t="str">
        <f t="shared" si="800"/>
        <v/>
      </c>
      <c r="AT134" s="72">
        <v>0</v>
      </c>
      <c r="AU134" s="73" t="str">
        <f t="shared" si="801"/>
        <v/>
      </c>
      <c r="AV134" s="73">
        <v>0</v>
      </c>
      <c r="AW134" s="74" t="str">
        <f t="shared" si="525"/>
        <v/>
      </c>
      <c r="AX134" s="18" t="str">
        <f t="shared" si="802"/>
        <v/>
      </c>
      <c r="AY134" s="69">
        <v>0</v>
      </c>
      <c r="AZ134" s="70" t="str">
        <f t="shared" si="803"/>
        <v/>
      </c>
      <c r="BA134" s="70">
        <v>0</v>
      </c>
      <c r="BB134" s="71" t="str">
        <f t="shared" si="528"/>
        <v/>
      </c>
      <c r="BC134" s="16" t="str">
        <f t="shared" si="804"/>
        <v/>
      </c>
      <c r="BD134" s="72">
        <v>0</v>
      </c>
      <c r="BE134" s="73" t="str">
        <f t="shared" si="805"/>
        <v/>
      </c>
      <c r="BF134" s="73">
        <v>0</v>
      </c>
      <c r="BG134" s="74" t="str">
        <f t="shared" si="531"/>
        <v/>
      </c>
      <c r="BH134" s="18" t="str">
        <f t="shared" si="806"/>
        <v/>
      </c>
      <c r="BI134" s="69">
        <v>0</v>
      </c>
      <c r="BJ134" s="70" t="str">
        <f t="shared" si="807"/>
        <v/>
      </c>
      <c r="BK134" s="70">
        <v>0</v>
      </c>
      <c r="BL134" s="71" t="str">
        <f t="shared" si="534"/>
        <v/>
      </c>
      <c r="BM134" s="16" t="str">
        <f t="shared" si="808"/>
        <v/>
      </c>
      <c r="BN134" s="72">
        <v>0</v>
      </c>
      <c r="BO134" s="73" t="str">
        <f t="shared" si="809"/>
        <v/>
      </c>
      <c r="BP134" s="73">
        <v>0</v>
      </c>
      <c r="BQ134" s="74" t="str">
        <f t="shared" si="537"/>
        <v/>
      </c>
      <c r="BR134" s="18" t="str">
        <f t="shared" si="810"/>
        <v/>
      </c>
      <c r="BS134" s="69">
        <v>0</v>
      </c>
      <c r="BT134" s="70" t="str">
        <f t="shared" si="811"/>
        <v/>
      </c>
      <c r="BU134" s="70">
        <v>0</v>
      </c>
      <c r="BV134" s="71" t="str">
        <f t="shared" si="540"/>
        <v/>
      </c>
      <c r="BW134" s="16" t="str">
        <f t="shared" si="812"/>
        <v/>
      </c>
    </row>
    <row r="135" spans="1:75" s="5" customFormat="1" ht="12.75" customHeight="1">
      <c r="A135" s="42" t="s">
        <v>480</v>
      </c>
      <c r="B135" s="39" t="s">
        <v>142</v>
      </c>
      <c r="C135" s="4" t="s">
        <v>506</v>
      </c>
      <c r="D135" s="49">
        <v>0.66</v>
      </c>
      <c r="E135" s="40" t="s">
        <v>177</v>
      </c>
      <c r="F135" s="82">
        <v>1319</v>
      </c>
      <c r="G135" s="82">
        <v>1199</v>
      </c>
      <c r="H135" s="133">
        <v>918</v>
      </c>
      <c r="I135" s="133">
        <v>0</v>
      </c>
      <c r="J135" s="95">
        <f t="shared" si="786"/>
        <v>918</v>
      </c>
      <c r="K135" s="69">
        <v>0</v>
      </c>
      <c r="L135" s="70" t="str">
        <f t="shared" si="787"/>
        <v/>
      </c>
      <c r="M135" s="70">
        <v>0</v>
      </c>
      <c r="N135" s="71" t="str">
        <f t="shared" si="504"/>
        <v/>
      </c>
      <c r="O135" s="16" t="str">
        <f t="shared" si="788"/>
        <v/>
      </c>
      <c r="P135" s="72">
        <v>0</v>
      </c>
      <c r="Q135" s="73" t="str">
        <f t="shared" si="789"/>
        <v/>
      </c>
      <c r="R135" s="73">
        <v>0</v>
      </c>
      <c r="S135" s="74" t="str">
        <f t="shared" si="507"/>
        <v/>
      </c>
      <c r="T135" s="18" t="str">
        <f t="shared" si="790"/>
        <v/>
      </c>
      <c r="U135" s="69">
        <v>0</v>
      </c>
      <c r="V135" s="70" t="str">
        <f t="shared" si="791"/>
        <v/>
      </c>
      <c r="W135" s="70">
        <v>0</v>
      </c>
      <c r="X135" s="71" t="str">
        <f t="shared" si="510"/>
        <v/>
      </c>
      <c r="Y135" s="16" t="str">
        <f t="shared" si="792"/>
        <v/>
      </c>
      <c r="Z135" s="72">
        <v>0</v>
      </c>
      <c r="AA135" s="73" t="str">
        <f t="shared" si="793"/>
        <v/>
      </c>
      <c r="AB135" s="73">
        <v>0</v>
      </c>
      <c r="AC135" s="74" t="str">
        <f t="shared" si="513"/>
        <v/>
      </c>
      <c r="AD135" s="18" t="str">
        <f t="shared" si="794"/>
        <v/>
      </c>
      <c r="AE135" s="69">
        <v>0</v>
      </c>
      <c r="AF135" s="70" t="str">
        <f t="shared" si="795"/>
        <v/>
      </c>
      <c r="AG135" s="70">
        <v>0</v>
      </c>
      <c r="AH135" s="71" t="str">
        <f t="shared" si="516"/>
        <v/>
      </c>
      <c r="AI135" s="16" t="str">
        <f t="shared" si="796"/>
        <v/>
      </c>
      <c r="AJ135" s="72">
        <v>0</v>
      </c>
      <c r="AK135" s="73" t="str">
        <f t="shared" si="797"/>
        <v/>
      </c>
      <c r="AL135" s="73">
        <v>0</v>
      </c>
      <c r="AM135" s="74" t="str">
        <f t="shared" si="519"/>
        <v/>
      </c>
      <c r="AN135" s="18" t="str">
        <f t="shared" si="798"/>
        <v/>
      </c>
      <c r="AO135" s="69">
        <v>0</v>
      </c>
      <c r="AP135" s="70" t="str">
        <f t="shared" si="799"/>
        <v/>
      </c>
      <c r="AQ135" s="70">
        <v>0</v>
      </c>
      <c r="AR135" s="71" t="str">
        <f t="shared" si="522"/>
        <v/>
      </c>
      <c r="AS135" s="16" t="str">
        <f t="shared" si="800"/>
        <v/>
      </c>
      <c r="AT135" s="72">
        <v>0</v>
      </c>
      <c r="AU135" s="73" t="str">
        <f t="shared" si="801"/>
        <v/>
      </c>
      <c r="AV135" s="73">
        <v>0</v>
      </c>
      <c r="AW135" s="74" t="str">
        <f t="shared" si="525"/>
        <v/>
      </c>
      <c r="AX135" s="18" t="str">
        <f t="shared" si="802"/>
        <v/>
      </c>
      <c r="AY135" s="69">
        <v>0</v>
      </c>
      <c r="AZ135" s="70" t="str">
        <f t="shared" si="803"/>
        <v/>
      </c>
      <c r="BA135" s="70">
        <v>0</v>
      </c>
      <c r="BB135" s="71" t="str">
        <f t="shared" si="528"/>
        <v/>
      </c>
      <c r="BC135" s="16" t="str">
        <f t="shared" si="804"/>
        <v/>
      </c>
      <c r="BD135" s="72">
        <v>0</v>
      </c>
      <c r="BE135" s="73" t="str">
        <f t="shared" si="805"/>
        <v/>
      </c>
      <c r="BF135" s="73">
        <v>0</v>
      </c>
      <c r="BG135" s="74" t="str">
        <f t="shared" si="531"/>
        <v/>
      </c>
      <c r="BH135" s="18" t="str">
        <f t="shared" si="806"/>
        <v/>
      </c>
      <c r="BI135" s="69">
        <v>0</v>
      </c>
      <c r="BJ135" s="70" t="str">
        <f t="shared" si="807"/>
        <v/>
      </c>
      <c r="BK135" s="70">
        <v>0</v>
      </c>
      <c r="BL135" s="71" t="str">
        <f t="shared" si="534"/>
        <v/>
      </c>
      <c r="BM135" s="16" t="str">
        <f t="shared" si="808"/>
        <v/>
      </c>
      <c r="BN135" s="72">
        <v>0</v>
      </c>
      <c r="BO135" s="73" t="str">
        <f t="shared" si="809"/>
        <v/>
      </c>
      <c r="BP135" s="73">
        <v>0</v>
      </c>
      <c r="BQ135" s="74" t="str">
        <f t="shared" si="537"/>
        <v/>
      </c>
      <c r="BR135" s="18" t="str">
        <f t="shared" si="810"/>
        <v/>
      </c>
      <c r="BS135" s="69">
        <v>0</v>
      </c>
      <c r="BT135" s="70" t="str">
        <f t="shared" si="811"/>
        <v/>
      </c>
      <c r="BU135" s="70">
        <v>0</v>
      </c>
      <c r="BV135" s="71" t="str">
        <f t="shared" si="540"/>
        <v/>
      </c>
      <c r="BW135" s="16" t="str">
        <f t="shared" si="812"/>
        <v/>
      </c>
    </row>
    <row r="136" spans="1:75" s="5" customFormat="1" ht="12.75" customHeight="1" thickBot="1">
      <c r="A136" s="46" t="s">
        <v>481</v>
      </c>
      <c r="B136" s="38" t="s">
        <v>142</v>
      </c>
      <c r="C136" s="9" t="s">
        <v>506</v>
      </c>
      <c r="D136" s="50">
        <v>0.66</v>
      </c>
      <c r="E136" s="2" t="s">
        <v>178</v>
      </c>
      <c r="F136" s="83">
        <v>1319</v>
      </c>
      <c r="G136" s="83">
        <v>1199</v>
      </c>
      <c r="H136" s="134">
        <v>918</v>
      </c>
      <c r="I136" s="134">
        <v>0</v>
      </c>
      <c r="J136" s="97">
        <f t="shared" si="786"/>
        <v>918</v>
      </c>
      <c r="K136" s="76">
        <v>0</v>
      </c>
      <c r="L136" s="77" t="str">
        <f t="shared" si="787"/>
        <v/>
      </c>
      <c r="M136" s="77">
        <v>0</v>
      </c>
      <c r="N136" s="78" t="str">
        <f t="shared" ref="N136:N199" si="813">IFERROR(IF(M136&gt;1,($J136-M136),""),"")</f>
        <v/>
      </c>
      <c r="O136" s="17" t="str">
        <f t="shared" si="788"/>
        <v/>
      </c>
      <c r="P136" s="79">
        <v>0</v>
      </c>
      <c r="Q136" s="80" t="str">
        <f t="shared" si="789"/>
        <v/>
      </c>
      <c r="R136" s="80">
        <v>0</v>
      </c>
      <c r="S136" s="81" t="str">
        <f t="shared" ref="S136:S199" si="814">IFERROR(IF(R136&gt;1,($J136-R136),""),"")</f>
        <v/>
      </c>
      <c r="T136" s="19" t="str">
        <f t="shared" si="790"/>
        <v/>
      </c>
      <c r="U136" s="76">
        <v>0</v>
      </c>
      <c r="V136" s="77" t="str">
        <f t="shared" si="791"/>
        <v/>
      </c>
      <c r="W136" s="77">
        <v>0</v>
      </c>
      <c r="X136" s="78" t="str">
        <f t="shared" ref="X136:X199" si="815">IFERROR(IF(W136&gt;1,($J136-W136),""),"")</f>
        <v/>
      </c>
      <c r="Y136" s="17" t="str">
        <f t="shared" si="792"/>
        <v/>
      </c>
      <c r="Z136" s="79">
        <v>0</v>
      </c>
      <c r="AA136" s="80" t="str">
        <f t="shared" si="793"/>
        <v/>
      </c>
      <c r="AB136" s="80">
        <v>0</v>
      </c>
      <c r="AC136" s="81" t="str">
        <f t="shared" ref="AC136:AC199" si="816">IFERROR(IF(AB136&gt;1,($J136-AB136),""),"")</f>
        <v/>
      </c>
      <c r="AD136" s="19" t="str">
        <f t="shared" si="794"/>
        <v/>
      </c>
      <c r="AE136" s="76">
        <v>0</v>
      </c>
      <c r="AF136" s="77" t="str">
        <f t="shared" si="795"/>
        <v/>
      </c>
      <c r="AG136" s="77">
        <v>0</v>
      </c>
      <c r="AH136" s="78" t="str">
        <f t="shared" ref="AH136:AH199" si="817">IFERROR(IF(AG136&gt;1,($J136-AG136),""),"")</f>
        <v/>
      </c>
      <c r="AI136" s="17" t="str">
        <f t="shared" si="796"/>
        <v/>
      </c>
      <c r="AJ136" s="79">
        <v>0</v>
      </c>
      <c r="AK136" s="80" t="str">
        <f t="shared" si="797"/>
        <v/>
      </c>
      <c r="AL136" s="80">
        <v>0</v>
      </c>
      <c r="AM136" s="81" t="str">
        <f t="shared" ref="AM136:AM199" si="818">IFERROR(IF(AL136&gt;1,($J136-AL136),""),"")</f>
        <v/>
      </c>
      <c r="AN136" s="19" t="str">
        <f t="shared" si="798"/>
        <v/>
      </c>
      <c r="AO136" s="76">
        <v>0</v>
      </c>
      <c r="AP136" s="77" t="str">
        <f t="shared" si="799"/>
        <v/>
      </c>
      <c r="AQ136" s="77">
        <v>0</v>
      </c>
      <c r="AR136" s="78" t="str">
        <f t="shared" ref="AR136:AR199" si="819">IFERROR(IF(AQ136&gt;1,($J136-AQ136),""),"")</f>
        <v/>
      </c>
      <c r="AS136" s="17" t="str">
        <f t="shared" si="800"/>
        <v/>
      </c>
      <c r="AT136" s="79">
        <v>0</v>
      </c>
      <c r="AU136" s="80" t="str">
        <f t="shared" si="801"/>
        <v/>
      </c>
      <c r="AV136" s="80">
        <v>0</v>
      </c>
      <c r="AW136" s="81" t="str">
        <f t="shared" ref="AW136:AW199" si="820">IFERROR(IF(AV136&gt;1,($J136-AV136),""),"")</f>
        <v/>
      </c>
      <c r="AX136" s="19" t="str">
        <f t="shared" si="802"/>
        <v/>
      </c>
      <c r="AY136" s="76">
        <v>0</v>
      </c>
      <c r="AZ136" s="77" t="str">
        <f t="shared" si="803"/>
        <v/>
      </c>
      <c r="BA136" s="77">
        <v>0</v>
      </c>
      <c r="BB136" s="78" t="str">
        <f t="shared" ref="BB136:BB199" si="821">IFERROR(IF(BA136&gt;1,($J136-BA136),""),"")</f>
        <v/>
      </c>
      <c r="BC136" s="17" t="str">
        <f t="shared" si="804"/>
        <v/>
      </c>
      <c r="BD136" s="79">
        <v>0</v>
      </c>
      <c r="BE136" s="80" t="str">
        <f t="shared" si="805"/>
        <v/>
      </c>
      <c r="BF136" s="80">
        <v>0</v>
      </c>
      <c r="BG136" s="81" t="str">
        <f t="shared" ref="BG136:BG199" si="822">IFERROR(IF(BF136&gt;1,($J136-BF136),""),"")</f>
        <v/>
      </c>
      <c r="BH136" s="19" t="str">
        <f t="shared" si="806"/>
        <v/>
      </c>
      <c r="BI136" s="76">
        <v>0</v>
      </c>
      <c r="BJ136" s="77" t="str">
        <f t="shared" si="807"/>
        <v/>
      </c>
      <c r="BK136" s="77">
        <v>0</v>
      </c>
      <c r="BL136" s="78" t="str">
        <f t="shared" ref="BL136:BL199" si="823">IFERROR(IF(BK136&gt;1,($J136-BK136),""),"")</f>
        <v/>
      </c>
      <c r="BM136" s="17" t="str">
        <f t="shared" si="808"/>
        <v/>
      </c>
      <c r="BN136" s="79">
        <v>0</v>
      </c>
      <c r="BO136" s="80" t="str">
        <f t="shared" si="809"/>
        <v/>
      </c>
      <c r="BP136" s="80">
        <v>0</v>
      </c>
      <c r="BQ136" s="81" t="str">
        <f t="shared" ref="BQ136:BQ199" si="824">IFERROR(IF(BP136&gt;1,($J136-BP136),""),"")</f>
        <v/>
      </c>
      <c r="BR136" s="19" t="str">
        <f t="shared" si="810"/>
        <v/>
      </c>
      <c r="BS136" s="76">
        <v>0</v>
      </c>
      <c r="BT136" s="77" t="str">
        <f t="shared" si="811"/>
        <v/>
      </c>
      <c r="BU136" s="77">
        <v>0</v>
      </c>
      <c r="BV136" s="78" t="str">
        <f t="shared" ref="BV136:BV199" si="825">IFERROR(IF(BU136&gt;1,($J136-BU136),""),"")</f>
        <v/>
      </c>
      <c r="BW136" s="17" t="str">
        <f t="shared" si="812"/>
        <v/>
      </c>
    </row>
    <row r="137" spans="1:75" s="5" customFormat="1" ht="12.75" customHeight="1">
      <c r="A137" s="44" t="s">
        <v>484</v>
      </c>
      <c r="B137" s="36" t="s">
        <v>142</v>
      </c>
      <c r="C137" s="6" t="s">
        <v>506</v>
      </c>
      <c r="D137" s="51">
        <v>0.83</v>
      </c>
      <c r="E137" s="7" t="s">
        <v>440</v>
      </c>
      <c r="F137" s="84">
        <v>879</v>
      </c>
      <c r="G137" s="84">
        <v>799</v>
      </c>
      <c r="H137" s="135">
        <v>650</v>
      </c>
      <c r="I137" s="135">
        <v>0</v>
      </c>
      <c r="J137" s="93">
        <f t="shared" si="786"/>
        <v>650</v>
      </c>
      <c r="K137" s="106">
        <v>0</v>
      </c>
      <c r="L137" s="107" t="str">
        <f t="shared" si="787"/>
        <v/>
      </c>
      <c r="M137" s="107">
        <v>0</v>
      </c>
      <c r="N137" s="110" t="str">
        <f t="shared" si="813"/>
        <v/>
      </c>
      <c r="O137" s="15" t="str">
        <f t="shared" si="788"/>
        <v/>
      </c>
      <c r="P137" s="108">
        <v>0</v>
      </c>
      <c r="Q137" s="109" t="str">
        <f t="shared" si="789"/>
        <v/>
      </c>
      <c r="R137" s="109">
        <v>0</v>
      </c>
      <c r="S137" s="111" t="str">
        <f t="shared" si="814"/>
        <v/>
      </c>
      <c r="T137" s="20" t="str">
        <f t="shared" si="790"/>
        <v/>
      </c>
      <c r="U137" s="106">
        <v>0</v>
      </c>
      <c r="V137" s="107" t="str">
        <f t="shared" si="791"/>
        <v/>
      </c>
      <c r="W137" s="107">
        <v>0</v>
      </c>
      <c r="X137" s="110" t="str">
        <f t="shared" si="815"/>
        <v/>
      </c>
      <c r="Y137" s="15" t="str">
        <f t="shared" si="792"/>
        <v/>
      </c>
      <c r="Z137" s="108">
        <v>0</v>
      </c>
      <c r="AA137" s="109" t="str">
        <f t="shared" si="793"/>
        <v/>
      </c>
      <c r="AB137" s="109">
        <v>0</v>
      </c>
      <c r="AC137" s="111" t="str">
        <f t="shared" si="816"/>
        <v/>
      </c>
      <c r="AD137" s="20" t="str">
        <f t="shared" si="794"/>
        <v/>
      </c>
      <c r="AE137" s="106">
        <v>0</v>
      </c>
      <c r="AF137" s="107" t="str">
        <f t="shared" si="795"/>
        <v/>
      </c>
      <c r="AG137" s="107">
        <v>0</v>
      </c>
      <c r="AH137" s="110" t="str">
        <f t="shared" si="817"/>
        <v/>
      </c>
      <c r="AI137" s="15" t="str">
        <f t="shared" si="796"/>
        <v/>
      </c>
      <c r="AJ137" s="108">
        <v>0</v>
      </c>
      <c r="AK137" s="109" t="str">
        <f t="shared" si="797"/>
        <v/>
      </c>
      <c r="AL137" s="109">
        <v>0</v>
      </c>
      <c r="AM137" s="111" t="str">
        <f t="shared" si="818"/>
        <v/>
      </c>
      <c r="AN137" s="20" t="str">
        <f t="shared" si="798"/>
        <v/>
      </c>
      <c r="AO137" s="106">
        <v>0</v>
      </c>
      <c r="AP137" s="107" t="str">
        <f t="shared" si="799"/>
        <v/>
      </c>
      <c r="AQ137" s="107">
        <v>0</v>
      </c>
      <c r="AR137" s="110" t="str">
        <f t="shared" si="819"/>
        <v/>
      </c>
      <c r="AS137" s="15" t="str">
        <f t="shared" si="800"/>
        <v/>
      </c>
      <c r="AT137" s="108">
        <v>0</v>
      </c>
      <c r="AU137" s="109" t="str">
        <f t="shared" si="801"/>
        <v/>
      </c>
      <c r="AV137" s="109">
        <v>0</v>
      </c>
      <c r="AW137" s="111" t="str">
        <f t="shared" si="820"/>
        <v/>
      </c>
      <c r="AX137" s="20" t="str">
        <f t="shared" si="802"/>
        <v/>
      </c>
      <c r="AY137" s="106">
        <v>0</v>
      </c>
      <c r="AZ137" s="107" t="str">
        <f t="shared" si="803"/>
        <v/>
      </c>
      <c r="BA137" s="107">
        <v>0</v>
      </c>
      <c r="BB137" s="110" t="str">
        <f t="shared" si="821"/>
        <v/>
      </c>
      <c r="BC137" s="15" t="str">
        <f t="shared" si="804"/>
        <v/>
      </c>
      <c r="BD137" s="108">
        <v>666</v>
      </c>
      <c r="BE137" s="109">
        <f t="shared" si="805"/>
        <v>599.4</v>
      </c>
      <c r="BF137" s="109">
        <v>107</v>
      </c>
      <c r="BG137" s="111">
        <f t="shared" si="822"/>
        <v>543</v>
      </c>
      <c r="BH137" s="20">
        <f t="shared" si="806"/>
        <v>9.4094094094094055E-2</v>
      </c>
      <c r="BI137" s="106">
        <v>0</v>
      </c>
      <c r="BJ137" s="107" t="str">
        <f t="shared" si="807"/>
        <v/>
      </c>
      <c r="BK137" s="107">
        <v>0</v>
      </c>
      <c r="BL137" s="110" t="str">
        <f t="shared" si="823"/>
        <v/>
      </c>
      <c r="BM137" s="15" t="str">
        <f t="shared" si="808"/>
        <v/>
      </c>
      <c r="BN137" s="108">
        <v>0</v>
      </c>
      <c r="BO137" s="109" t="str">
        <f t="shared" si="809"/>
        <v/>
      </c>
      <c r="BP137" s="109">
        <v>0</v>
      </c>
      <c r="BQ137" s="111" t="str">
        <f t="shared" si="824"/>
        <v/>
      </c>
      <c r="BR137" s="20" t="str">
        <f t="shared" si="810"/>
        <v/>
      </c>
      <c r="BS137" s="106">
        <v>643</v>
      </c>
      <c r="BT137" s="107">
        <f t="shared" si="811"/>
        <v>578.70000000000005</v>
      </c>
      <c r="BU137" s="107">
        <v>126</v>
      </c>
      <c r="BV137" s="110">
        <f t="shared" si="825"/>
        <v>524</v>
      </c>
      <c r="BW137" s="15">
        <f t="shared" si="812"/>
        <v>9.4522204942111707E-2</v>
      </c>
    </row>
    <row r="138" spans="1:75" s="5" customFormat="1" ht="12.75" customHeight="1">
      <c r="A138" s="45" t="s">
        <v>485</v>
      </c>
      <c r="B138" s="39" t="s">
        <v>142</v>
      </c>
      <c r="C138" s="4" t="s">
        <v>506</v>
      </c>
      <c r="D138" s="49">
        <v>1.1100000000000001</v>
      </c>
      <c r="E138" s="40" t="s">
        <v>441</v>
      </c>
      <c r="F138" s="82">
        <v>879</v>
      </c>
      <c r="G138" s="82">
        <v>799</v>
      </c>
      <c r="H138" s="133">
        <v>650</v>
      </c>
      <c r="I138" s="133">
        <v>0</v>
      </c>
      <c r="J138" s="95">
        <f t="shared" si="786"/>
        <v>650</v>
      </c>
      <c r="K138" s="69">
        <v>0</v>
      </c>
      <c r="L138" s="70" t="str">
        <f t="shared" si="787"/>
        <v/>
      </c>
      <c r="M138" s="70">
        <v>0</v>
      </c>
      <c r="N138" s="71" t="str">
        <f t="shared" si="813"/>
        <v/>
      </c>
      <c r="O138" s="16" t="str">
        <f t="shared" si="788"/>
        <v/>
      </c>
      <c r="P138" s="72">
        <v>0</v>
      </c>
      <c r="Q138" s="73" t="str">
        <f t="shared" si="789"/>
        <v/>
      </c>
      <c r="R138" s="73">
        <v>0</v>
      </c>
      <c r="S138" s="74" t="str">
        <f t="shared" si="814"/>
        <v/>
      </c>
      <c r="T138" s="18" t="str">
        <f t="shared" si="790"/>
        <v/>
      </c>
      <c r="U138" s="69">
        <v>0</v>
      </c>
      <c r="V138" s="70" t="str">
        <f t="shared" si="791"/>
        <v/>
      </c>
      <c r="W138" s="70">
        <v>0</v>
      </c>
      <c r="X138" s="71" t="str">
        <f t="shared" si="815"/>
        <v/>
      </c>
      <c r="Y138" s="16" t="str">
        <f t="shared" si="792"/>
        <v/>
      </c>
      <c r="Z138" s="72">
        <v>0</v>
      </c>
      <c r="AA138" s="73" t="str">
        <f t="shared" si="793"/>
        <v/>
      </c>
      <c r="AB138" s="73">
        <v>0</v>
      </c>
      <c r="AC138" s="74" t="str">
        <f t="shared" si="816"/>
        <v/>
      </c>
      <c r="AD138" s="18" t="str">
        <f t="shared" si="794"/>
        <v/>
      </c>
      <c r="AE138" s="69">
        <v>0</v>
      </c>
      <c r="AF138" s="70" t="str">
        <f t="shared" si="795"/>
        <v/>
      </c>
      <c r="AG138" s="70">
        <v>0</v>
      </c>
      <c r="AH138" s="71" t="str">
        <f t="shared" si="817"/>
        <v/>
      </c>
      <c r="AI138" s="16" t="str">
        <f t="shared" si="796"/>
        <v/>
      </c>
      <c r="AJ138" s="72">
        <v>0</v>
      </c>
      <c r="AK138" s="73" t="str">
        <f t="shared" si="797"/>
        <v/>
      </c>
      <c r="AL138" s="73">
        <v>0</v>
      </c>
      <c r="AM138" s="74" t="str">
        <f t="shared" si="818"/>
        <v/>
      </c>
      <c r="AN138" s="18" t="str">
        <f t="shared" si="798"/>
        <v/>
      </c>
      <c r="AO138" s="69">
        <v>0</v>
      </c>
      <c r="AP138" s="70" t="str">
        <f t="shared" si="799"/>
        <v/>
      </c>
      <c r="AQ138" s="70">
        <v>0</v>
      </c>
      <c r="AR138" s="71" t="str">
        <f t="shared" si="819"/>
        <v/>
      </c>
      <c r="AS138" s="16" t="str">
        <f t="shared" si="800"/>
        <v/>
      </c>
      <c r="AT138" s="72">
        <v>0</v>
      </c>
      <c r="AU138" s="73" t="str">
        <f t="shared" si="801"/>
        <v/>
      </c>
      <c r="AV138" s="73">
        <v>0</v>
      </c>
      <c r="AW138" s="74" t="str">
        <f t="shared" si="820"/>
        <v/>
      </c>
      <c r="AX138" s="18" t="str">
        <f t="shared" si="802"/>
        <v/>
      </c>
      <c r="AY138" s="69">
        <v>0</v>
      </c>
      <c r="AZ138" s="70" t="str">
        <f t="shared" si="803"/>
        <v/>
      </c>
      <c r="BA138" s="70">
        <v>0</v>
      </c>
      <c r="BB138" s="71" t="str">
        <f t="shared" si="821"/>
        <v/>
      </c>
      <c r="BC138" s="16" t="str">
        <f t="shared" si="804"/>
        <v/>
      </c>
      <c r="BD138" s="72">
        <v>666</v>
      </c>
      <c r="BE138" s="73">
        <f t="shared" si="805"/>
        <v>599.4</v>
      </c>
      <c r="BF138" s="73">
        <v>107</v>
      </c>
      <c r="BG138" s="74">
        <f t="shared" si="822"/>
        <v>543</v>
      </c>
      <c r="BH138" s="18">
        <f t="shared" si="806"/>
        <v>9.4094094094094055E-2</v>
      </c>
      <c r="BI138" s="69">
        <v>0</v>
      </c>
      <c r="BJ138" s="70" t="str">
        <f t="shared" si="807"/>
        <v/>
      </c>
      <c r="BK138" s="70">
        <v>0</v>
      </c>
      <c r="BL138" s="71" t="str">
        <f t="shared" si="823"/>
        <v/>
      </c>
      <c r="BM138" s="16" t="str">
        <f t="shared" si="808"/>
        <v/>
      </c>
      <c r="BN138" s="72">
        <v>0</v>
      </c>
      <c r="BO138" s="73" t="str">
        <f t="shared" si="809"/>
        <v/>
      </c>
      <c r="BP138" s="73">
        <v>0</v>
      </c>
      <c r="BQ138" s="74" t="str">
        <f t="shared" si="824"/>
        <v/>
      </c>
      <c r="BR138" s="18" t="str">
        <f t="shared" si="810"/>
        <v/>
      </c>
      <c r="BS138" s="69">
        <v>643</v>
      </c>
      <c r="BT138" s="70">
        <f t="shared" si="811"/>
        <v>578.70000000000005</v>
      </c>
      <c r="BU138" s="70">
        <v>126</v>
      </c>
      <c r="BV138" s="71">
        <f t="shared" si="825"/>
        <v>524</v>
      </c>
      <c r="BW138" s="16">
        <f t="shared" si="812"/>
        <v>9.4522204942111707E-2</v>
      </c>
    </row>
    <row r="139" spans="1:75" s="5" customFormat="1" ht="12.75" customHeight="1">
      <c r="A139" s="45" t="s">
        <v>486</v>
      </c>
      <c r="B139" s="39" t="s">
        <v>142</v>
      </c>
      <c r="C139" s="4" t="s">
        <v>506</v>
      </c>
      <c r="D139" s="49">
        <v>1.1100000000000001</v>
      </c>
      <c r="E139" s="40" t="s">
        <v>442</v>
      </c>
      <c r="F139" s="82">
        <v>989</v>
      </c>
      <c r="G139" s="82">
        <v>899</v>
      </c>
      <c r="H139" s="133">
        <v>731</v>
      </c>
      <c r="I139" s="133">
        <v>0</v>
      </c>
      <c r="J139" s="95">
        <f t="shared" si="786"/>
        <v>731</v>
      </c>
      <c r="K139" s="69">
        <v>0</v>
      </c>
      <c r="L139" s="70" t="str">
        <f t="shared" si="787"/>
        <v/>
      </c>
      <c r="M139" s="70">
        <v>0</v>
      </c>
      <c r="N139" s="71" t="str">
        <f t="shared" si="813"/>
        <v/>
      </c>
      <c r="O139" s="16" t="str">
        <f t="shared" si="788"/>
        <v/>
      </c>
      <c r="P139" s="72">
        <v>0</v>
      </c>
      <c r="Q139" s="73" t="str">
        <f t="shared" si="789"/>
        <v/>
      </c>
      <c r="R139" s="73">
        <v>0</v>
      </c>
      <c r="S139" s="74" t="str">
        <f t="shared" si="814"/>
        <v/>
      </c>
      <c r="T139" s="18" t="str">
        <f t="shared" si="790"/>
        <v/>
      </c>
      <c r="U139" s="69">
        <v>0</v>
      </c>
      <c r="V139" s="70" t="str">
        <f t="shared" si="791"/>
        <v/>
      </c>
      <c r="W139" s="70">
        <v>0</v>
      </c>
      <c r="X139" s="71" t="str">
        <f t="shared" si="815"/>
        <v/>
      </c>
      <c r="Y139" s="16" t="str">
        <f t="shared" si="792"/>
        <v/>
      </c>
      <c r="Z139" s="72">
        <v>0</v>
      </c>
      <c r="AA139" s="73" t="str">
        <f t="shared" si="793"/>
        <v/>
      </c>
      <c r="AB139" s="73">
        <v>0</v>
      </c>
      <c r="AC139" s="74" t="str">
        <f t="shared" si="816"/>
        <v/>
      </c>
      <c r="AD139" s="18" t="str">
        <f t="shared" si="794"/>
        <v/>
      </c>
      <c r="AE139" s="69">
        <v>0</v>
      </c>
      <c r="AF139" s="70" t="str">
        <f t="shared" si="795"/>
        <v/>
      </c>
      <c r="AG139" s="70">
        <v>0</v>
      </c>
      <c r="AH139" s="71" t="str">
        <f t="shared" si="817"/>
        <v/>
      </c>
      <c r="AI139" s="16" t="str">
        <f t="shared" si="796"/>
        <v/>
      </c>
      <c r="AJ139" s="72">
        <v>0</v>
      </c>
      <c r="AK139" s="73" t="str">
        <f t="shared" si="797"/>
        <v/>
      </c>
      <c r="AL139" s="73">
        <v>0</v>
      </c>
      <c r="AM139" s="74" t="str">
        <f t="shared" si="818"/>
        <v/>
      </c>
      <c r="AN139" s="18" t="str">
        <f t="shared" si="798"/>
        <v/>
      </c>
      <c r="AO139" s="69">
        <v>0</v>
      </c>
      <c r="AP139" s="70" t="str">
        <f t="shared" si="799"/>
        <v/>
      </c>
      <c r="AQ139" s="70">
        <v>0</v>
      </c>
      <c r="AR139" s="71" t="str">
        <f t="shared" si="819"/>
        <v/>
      </c>
      <c r="AS139" s="16" t="str">
        <f t="shared" si="800"/>
        <v/>
      </c>
      <c r="AT139" s="72">
        <v>0</v>
      </c>
      <c r="AU139" s="73" t="str">
        <f t="shared" si="801"/>
        <v/>
      </c>
      <c r="AV139" s="73">
        <v>0</v>
      </c>
      <c r="AW139" s="74" t="str">
        <f t="shared" si="820"/>
        <v/>
      </c>
      <c r="AX139" s="18" t="str">
        <f t="shared" si="802"/>
        <v/>
      </c>
      <c r="AY139" s="69">
        <v>0</v>
      </c>
      <c r="AZ139" s="70" t="str">
        <f t="shared" si="803"/>
        <v/>
      </c>
      <c r="BA139" s="70">
        <v>0</v>
      </c>
      <c r="BB139" s="71" t="str">
        <f t="shared" si="821"/>
        <v/>
      </c>
      <c r="BC139" s="16" t="str">
        <f t="shared" si="804"/>
        <v/>
      </c>
      <c r="BD139" s="72">
        <v>777</v>
      </c>
      <c r="BE139" s="73">
        <f t="shared" si="805"/>
        <v>699.30000000000007</v>
      </c>
      <c r="BF139" s="73">
        <v>98</v>
      </c>
      <c r="BG139" s="74">
        <f t="shared" si="822"/>
        <v>633</v>
      </c>
      <c r="BH139" s="18">
        <f t="shared" si="806"/>
        <v>9.4809094809094899E-2</v>
      </c>
      <c r="BI139" s="69">
        <v>0</v>
      </c>
      <c r="BJ139" s="70" t="str">
        <f t="shared" si="807"/>
        <v/>
      </c>
      <c r="BK139" s="70">
        <v>0</v>
      </c>
      <c r="BL139" s="71" t="str">
        <f t="shared" si="823"/>
        <v/>
      </c>
      <c r="BM139" s="16" t="str">
        <f t="shared" si="808"/>
        <v/>
      </c>
      <c r="BN139" s="72">
        <v>0</v>
      </c>
      <c r="BO139" s="73" t="str">
        <f t="shared" si="809"/>
        <v/>
      </c>
      <c r="BP139" s="73">
        <v>0</v>
      </c>
      <c r="BQ139" s="74" t="str">
        <f t="shared" si="824"/>
        <v/>
      </c>
      <c r="BR139" s="18" t="str">
        <f t="shared" si="810"/>
        <v/>
      </c>
      <c r="BS139" s="69">
        <v>754</v>
      </c>
      <c r="BT139" s="70">
        <f t="shared" si="811"/>
        <v>678.6</v>
      </c>
      <c r="BU139" s="70">
        <v>117</v>
      </c>
      <c r="BV139" s="71">
        <f t="shared" si="825"/>
        <v>614</v>
      </c>
      <c r="BW139" s="16">
        <f t="shared" si="812"/>
        <v>9.5195991747715911E-2</v>
      </c>
    </row>
    <row r="140" spans="1:75" s="5" customFormat="1" ht="12.75" customHeight="1">
      <c r="A140" s="44" t="s">
        <v>252</v>
      </c>
      <c r="B140" s="36" t="s">
        <v>142</v>
      </c>
      <c r="C140" s="6" t="s">
        <v>501</v>
      </c>
      <c r="D140" s="51">
        <v>0.83</v>
      </c>
      <c r="E140" s="7" t="s">
        <v>440</v>
      </c>
      <c r="F140" s="84">
        <v>989</v>
      </c>
      <c r="G140" s="84">
        <v>899</v>
      </c>
      <c r="H140" s="135">
        <v>712</v>
      </c>
      <c r="I140" s="135">
        <v>24</v>
      </c>
      <c r="J140" s="93">
        <f t="shared" si="732"/>
        <v>688</v>
      </c>
      <c r="K140" s="106">
        <v>0</v>
      </c>
      <c r="L140" s="107" t="str">
        <f t="shared" si="761"/>
        <v/>
      </c>
      <c r="M140" s="107">
        <v>0</v>
      </c>
      <c r="N140" s="110" t="str">
        <f t="shared" si="813"/>
        <v/>
      </c>
      <c r="O140" s="15" t="str">
        <f t="shared" si="762"/>
        <v/>
      </c>
      <c r="P140" s="108">
        <v>0</v>
      </c>
      <c r="Q140" s="109" t="str">
        <f t="shared" si="763"/>
        <v/>
      </c>
      <c r="R140" s="109">
        <v>0</v>
      </c>
      <c r="S140" s="111" t="str">
        <f t="shared" si="814"/>
        <v/>
      </c>
      <c r="T140" s="20" t="str">
        <f t="shared" si="764"/>
        <v/>
      </c>
      <c r="U140" s="106">
        <v>0</v>
      </c>
      <c r="V140" s="107" t="str">
        <f t="shared" si="765"/>
        <v/>
      </c>
      <c r="W140" s="107">
        <v>0</v>
      </c>
      <c r="X140" s="110" t="str">
        <f t="shared" si="815"/>
        <v/>
      </c>
      <c r="Y140" s="15" t="str">
        <f t="shared" si="766"/>
        <v/>
      </c>
      <c r="Z140" s="108">
        <v>721</v>
      </c>
      <c r="AA140" s="109">
        <f t="shared" si="767"/>
        <v>648.9</v>
      </c>
      <c r="AB140" s="109">
        <v>135</v>
      </c>
      <c r="AC140" s="111">
        <f t="shared" si="816"/>
        <v>553</v>
      </c>
      <c r="AD140" s="20">
        <f t="shared" si="768"/>
        <v>0.1477885652642934</v>
      </c>
      <c r="AE140" s="106">
        <v>0</v>
      </c>
      <c r="AF140" s="107" t="str">
        <f t="shared" si="769"/>
        <v/>
      </c>
      <c r="AG140" s="107">
        <v>0</v>
      </c>
      <c r="AH140" s="110" t="str">
        <f t="shared" si="817"/>
        <v/>
      </c>
      <c r="AI140" s="15" t="str">
        <f t="shared" si="770"/>
        <v/>
      </c>
      <c r="AJ140" s="108">
        <v>0</v>
      </c>
      <c r="AK140" s="109" t="str">
        <f t="shared" si="771"/>
        <v/>
      </c>
      <c r="AL140" s="109">
        <v>0</v>
      </c>
      <c r="AM140" s="111" t="str">
        <f t="shared" si="818"/>
        <v/>
      </c>
      <c r="AN140" s="20" t="str">
        <f t="shared" si="772"/>
        <v/>
      </c>
      <c r="AO140" s="106">
        <v>721</v>
      </c>
      <c r="AP140" s="107">
        <f t="shared" si="773"/>
        <v>648.9</v>
      </c>
      <c r="AQ140" s="107">
        <v>135</v>
      </c>
      <c r="AR140" s="110">
        <f t="shared" si="819"/>
        <v>553</v>
      </c>
      <c r="AS140" s="15">
        <f t="shared" si="774"/>
        <v>0.1477885652642934</v>
      </c>
      <c r="AT140" s="108">
        <v>0</v>
      </c>
      <c r="AU140" s="109" t="str">
        <f t="shared" si="775"/>
        <v/>
      </c>
      <c r="AV140" s="109">
        <v>0</v>
      </c>
      <c r="AW140" s="111" t="str">
        <f t="shared" si="820"/>
        <v/>
      </c>
      <c r="AX140" s="20" t="str">
        <f t="shared" si="733"/>
        <v/>
      </c>
      <c r="AY140" s="106">
        <v>777</v>
      </c>
      <c r="AZ140" s="107">
        <f t="shared" si="776"/>
        <v>699.30000000000007</v>
      </c>
      <c r="BA140" s="107">
        <v>92</v>
      </c>
      <c r="BB140" s="110">
        <f t="shared" si="821"/>
        <v>596</v>
      </c>
      <c r="BC140" s="15">
        <f t="shared" si="777"/>
        <v>0.14771914771914779</v>
      </c>
      <c r="BD140" s="108">
        <v>0</v>
      </c>
      <c r="BE140" s="109" t="str">
        <f t="shared" si="778"/>
        <v/>
      </c>
      <c r="BF140" s="109">
        <v>0</v>
      </c>
      <c r="BG140" s="111" t="str">
        <f t="shared" si="822"/>
        <v/>
      </c>
      <c r="BH140" s="20" t="str">
        <f t="shared" si="779"/>
        <v/>
      </c>
      <c r="BI140" s="106">
        <v>777</v>
      </c>
      <c r="BJ140" s="107">
        <f t="shared" si="780"/>
        <v>699.30000000000007</v>
      </c>
      <c r="BK140" s="107">
        <v>92</v>
      </c>
      <c r="BL140" s="110">
        <f t="shared" si="823"/>
        <v>596</v>
      </c>
      <c r="BM140" s="15">
        <f t="shared" si="781"/>
        <v>0.14771914771914779</v>
      </c>
      <c r="BN140" s="108">
        <v>0</v>
      </c>
      <c r="BO140" s="109" t="str">
        <f t="shared" si="782"/>
        <v/>
      </c>
      <c r="BP140" s="109">
        <v>0</v>
      </c>
      <c r="BQ140" s="111" t="str">
        <f t="shared" si="824"/>
        <v/>
      </c>
      <c r="BR140" s="20" t="str">
        <f t="shared" si="783"/>
        <v/>
      </c>
      <c r="BS140" s="106">
        <v>777</v>
      </c>
      <c r="BT140" s="107">
        <f t="shared" si="784"/>
        <v>699.30000000000007</v>
      </c>
      <c r="BU140" s="107">
        <v>92</v>
      </c>
      <c r="BV140" s="110">
        <f t="shared" si="825"/>
        <v>596</v>
      </c>
      <c r="BW140" s="15">
        <f t="shared" si="785"/>
        <v>0.14771914771914779</v>
      </c>
    </row>
    <row r="141" spans="1:75" s="5" customFormat="1" ht="12.75" customHeight="1">
      <c r="A141" s="45" t="s">
        <v>257</v>
      </c>
      <c r="B141" s="39" t="s">
        <v>142</v>
      </c>
      <c r="C141" s="4" t="s">
        <v>501</v>
      </c>
      <c r="D141" s="49">
        <v>1.1100000000000001</v>
      </c>
      <c r="E141" s="40" t="s">
        <v>441</v>
      </c>
      <c r="F141" s="82">
        <v>989</v>
      </c>
      <c r="G141" s="82">
        <v>899</v>
      </c>
      <c r="H141" s="133">
        <v>712</v>
      </c>
      <c r="I141" s="133">
        <v>24</v>
      </c>
      <c r="J141" s="95">
        <f t="shared" si="732"/>
        <v>688</v>
      </c>
      <c r="K141" s="69">
        <v>0</v>
      </c>
      <c r="L141" s="70" t="str">
        <f t="shared" si="761"/>
        <v/>
      </c>
      <c r="M141" s="70">
        <v>0</v>
      </c>
      <c r="N141" s="71" t="str">
        <f t="shared" si="813"/>
        <v/>
      </c>
      <c r="O141" s="16" t="str">
        <f t="shared" si="762"/>
        <v/>
      </c>
      <c r="P141" s="72">
        <v>0</v>
      </c>
      <c r="Q141" s="73" t="str">
        <f t="shared" si="763"/>
        <v/>
      </c>
      <c r="R141" s="73">
        <v>0</v>
      </c>
      <c r="S141" s="74" t="str">
        <f t="shared" si="814"/>
        <v/>
      </c>
      <c r="T141" s="18" t="str">
        <f t="shared" si="764"/>
        <v/>
      </c>
      <c r="U141" s="69">
        <v>0</v>
      </c>
      <c r="V141" s="70" t="str">
        <f t="shared" si="765"/>
        <v/>
      </c>
      <c r="W141" s="70">
        <v>0</v>
      </c>
      <c r="X141" s="71" t="str">
        <f t="shared" si="815"/>
        <v/>
      </c>
      <c r="Y141" s="16" t="str">
        <f t="shared" si="766"/>
        <v/>
      </c>
      <c r="Z141" s="72">
        <v>721</v>
      </c>
      <c r="AA141" s="73">
        <f t="shared" si="767"/>
        <v>648.9</v>
      </c>
      <c r="AB141" s="73">
        <v>135</v>
      </c>
      <c r="AC141" s="74">
        <f t="shared" si="816"/>
        <v>553</v>
      </c>
      <c r="AD141" s="18">
        <f t="shared" si="768"/>
        <v>0.1477885652642934</v>
      </c>
      <c r="AE141" s="69">
        <v>0</v>
      </c>
      <c r="AF141" s="70" t="str">
        <f t="shared" si="769"/>
        <v/>
      </c>
      <c r="AG141" s="70">
        <v>0</v>
      </c>
      <c r="AH141" s="71" t="str">
        <f t="shared" si="817"/>
        <v/>
      </c>
      <c r="AI141" s="16" t="str">
        <f t="shared" si="770"/>
        <v/>
      </c>
      <c r="AJ141" s="72">
        <v>0</v>
      </c>
      <c r="AK141" s="73" t="str">
        <f t="shared" si="771"/>
        <v/>
      </c>
      <c r="AL141" s="73">
        <v>0</v>
      </c>
      <c r="AM141" s="74" t="str">
        <f t="shared" si="818"/>
        <v/>
      </c>
      <c r="AN141" s="18" t="str">
        <f t="shared" si="772"/>
        <v/>
      </c>
      <c r="AO141" s="69">
        <v>721</v>
      </c>
      <c r="AP141" s="70">
        <f t="shared" si="773"/>
        <v>648.9</v>
      </c>
      <c r="AQ141" s="70">
        <v>135</v>
      </c>
      <c r="AR141" s="71">
        <f t="shared" si="819"/>
        <v>553</v>
      </c>
      <c r="AS141" s="16">
        <f t="shared" si="774"/>
        <v>0.1477885652642934</v>
      </c>
      <c r="AT141" s="72">
        <v>0</v>
      </c>
      <c r="AU141" s="73" t="str">
        <f t="shared" si="775"/>
        <v/>
      </c>
      <c r="AV141" s="73">
        <v>0</v>
      </c>
      <c r="AW141" s="74" t="str">
        <f t="shared" si="820"/>
        <v/>
      </c>
      <c r="AX141" s="18" t="str">
        <f t="shared" si="733"/>
        <v/>
      </c>
      <c r="AY141" s="69">
        <v>777</v>
      </c>
      <c r="AZ141" s="70">
        <f t="shared" si="776"/>
        <v>699.30000000000007</v>
      </c>
      <c r="BA141" s="70">
        <v>92</v>
      </c>
      <c r="BB141" s="71">
        <f t="shared" si="821"/>
        <v>596</v>
      </c>
      <c r="BC141" s="16">
        <f t="shared" si="777"/>
        <v>0.14771914771914779</v>
      </c>
      <c r="BD141" s="72">
        <v>0</v>
      </c>
      <c r="BE141" s="73" t="str">
        <f t="shared" si="778"/>
        <v/>
      </c>
      <c r="BF141" s="73">
        <v>0</v>
      </c>
      <c r="BG141" s="74" t="str">
        <f t="shared" si="822"/>
        <v/>
      </c>
      <c r="BH141" s="18" t="str">
        <f t="shared" si="779"/>
        <v/>
      </c>
      <c r="BI141" s="69">
        <v>777</v>
      </c>
      <c r="BJ141" s="70">
        <f t="shared" si="780"/>
        <v>699.30000000000007</v>
      </c>
      <c r="BK141" s="70">
        <v>92</v>
      </c>
      <c r="BL141" s="71">
        <f t="shared" si="823"/>
        <v>596</v>
      </c>
      <c r="BM141" s="16">
        <f t="shared" si="781"/>
        <v>0.14771914771914779</v>
      </c>
      <c r="BN141" s="72">
        <v>0</v>
      </c>
      <c r="BO141" s="73" t="str">
        <f t="shared" si="782"/>
        <v/>
      </c>
      <c r="BP141" s="73">
        <v>0</v>
      </c>
      <c r="BQ141" s="74" t="str">
        <f t="shared" si="824"/>
        <v/>
      </c>
      <c r="BR141" s="18" t="str">
        <f t="shared" si="783"/>
        <v/>
      </c>
      <c r="BS141" s="69">
        <v>777</v>
      </c>
      <c r="BT141" s="70">
        <f t="shared" si="784"/>
        <v>699.30000000000007</v>
      </c>
      <c r="BU141" s="70">
        <v>92</v>
      </c>
      <c r="BV141" s="71">
        <f t="shared" si="825"/>
        <v>596</v>
      </c>
      <c r="BW141" s="16">
        <f t="shared" si="785"/>
        <v>0.14771914771914779</v>
      </c>
    </row>
    <row r="142" spans="1:75" s="5" customFormat="1" ht="12.75" customHeight="1">
      <c r="A142" s="45" t="s">
        <v>258</v>
      </c>
      <c r="B142" s="39" t="s">
        <v>142</v>
      </c>
      <c r="C142" s="4" t="s">
        <v>501</v>
      </c>
      <c r="D142" s="49">
        <v>1.1100000000000001</v>
      </c>
      <c r="E142" s="40" t="s">
        <v>442</v>
      </c>
      <c r="F142" s="82">
        <v>1099</v>
      </c>
      <c r="G142" s="82">
        <v>999</v>
      </c>
      <c r="H142" s="133">
        <v>791</v>
      </c>
      <c r="I142" s="133">
        <v>27</v>
      </c>
      <c r="J142" s="95">
        <f t="shared" si="732"/>
        <v>764</v>
      </c>
      <c r="K142" s="69">
        <v>0</v>
      </c>
      <c r="L142" s="70" t="str">
        <f t="shared" si="761"/>
        <v/>
      </c>
      <c r="M142" s="70">
        <v>0</v>
      </c>
      <c r="N142" s="71" t="str">
        <f t="shared" si="813"/>
        <v/>
      </c>
      <c r="O142" s="16" t="str">
        <f t="shared" si="762"/>
        <v/>
      </c>
      <c r="P142" s="72">
        <v>0</v>
      </c>
      <c r="Q142" s="73" t="str">
        <f t="shared" si="763"/>
        <v/>
      </c>
      <c r="R142" s="73">
        <v>0</v>
      </c>
      <c r="S142" s="74" t="str">
        <f t="shared" si="814"/>
        <v/>
      </c>
      <c r="T142" s="18" t="str">
        <f t="shared" si="764"/>
        <v/>
      </c>
      <c r="U142" s="69">
        <v>0</v>
      </c>
      <c r="V142" s="70" t="str">
        <f t="shared" si="765"/>
        <v/>
      </c>
      <c r="W142" s="70">
        <v>0</v>
      </c>
      <c r="X142" s="71" t="str">
        <f t="shared" si="815"/>
        <v/>
      </c>
      <c r="Y142" s="16" t="str">
        <f t="shared" si="766"/>
        <v/>
      </c>
      <c r="Z142" s="72">
        <v>832</v>
      </c>
      <c r="AA142" s="73">
        <f t="shared" si="767"/>
        <v>748.80000000000007</v>
      </c>
      <c r="AB142" s="73">
        <v>127</v>
      </c>
      <c r="AC142" s="74">
        <f t="shared" si="816"/>
        <v>637</v>
      </c>
      <c r="AD142" s="18">
        <f t="shared" si="768"/>
        <v>0.14930555555555564</v>
      </c>
      <c r="AE142" s="69">
        <v>0</v>
      </c>
      <c r="AF142" s="70" t="str">
        <f t="shared" si="769"/>
        <v/>
      </c>
      <c r="AG142" s="70">
        <v>0</v>
      </c>
      <c r="AH142" s="71" t="str">
        <f t="shared" si="817"/>
        <v/>
      </c>
      <c r="AI142" s="16" t="str">
        <f t="shared" si="770"/>
        <v/>
      </c>
      <c r="AJ142" s="72">
        <v>0</v>
      </c>
      <c r="AK142" s="73" t="str">
        <f t="shared" si="771"/>
        <v/>
      </c>
      <c r="AL142" s="73">
        <v>0</v>
      </c>
      <c r="AM142" s="74" t="str">
        <f t="shared" si="818"/>
        <v/>
      </c>
      <c r="AN142" s="18" t="str">
        <f t="shared" si="772"/>
        <v/>
      </c>
      <c r="AO142" s="69">
        <v>832</v>
      </c>
      <c r="AP142" s="70">
        <f t="shared" si="773"/>
        <v>748.80000000000007</v>
      </c>
      <c r="AQ142" s="70">
        <v>127</v>
      </c>
      <c r="AR142" s="71">
        <f t="shared" si="819"/>
        <v>637</v>
      </c>
      <c r="AS142" s="16">
        <f t="shared" si="774"/>
        <v>0.14930555555555564</v>
      </c>
      <c r="AT142" s="72">
        <v>0</v>
      </c>
      <c r="AU142" s="73" t="str">
        <f t="shared" si="775"/>
        <v/>
      </c>
      <c r="AV142" s="73">
        <v>0</v>
      </c>
      <c r="AW142" s="74" t="str">
        <f t="shared" si="820"/>
        <v/>
      </c>
      <c r="AX142" s="18" t="str">
        <f t="shared" si="733"/>
        <v/>
      </c>
      <c r="AY142" s="69">
        <v>888</v>
      </c>
      <c r="AZ142" s="70">
        <f t="shared" si="776"/>
        <v>799.2</v>
      </c>
      <c r="BA142" s="70">
        <v>84</v>
      </c>
      <c r="BB142" s="71">
        <f t="shared" si="821"/>
        <v>680</v>
      </c>
      <c r="BC142" s="16">
        <f t="shared" si="777"/>
        <v>0.1491491491491492</v>
      </c>
      <c r="BD142" s="72">
        <v>0</v>
      </c>
      <c r="BE142" s="73" t="str">
        <f t="shared" si="778"/>
        <v/>
      </c>
      <c r="BF142" s="73">
        <v>0</v>
      </c>
      <c r="BG142" s="74" t="str">
        <f t="shared" si="822"/>
        <v/>
      </c>
      <c r="BH142" s="18" t="str">
        <f t="shared" si="779"/>
        <v/>
      </c>
      <c r="BI142" s="69">
        <v>888</v>
      </c>
      <c r="BJ142" s="70">
        <f t="shared" si="780"/>
        <v>799.2</v>
      </c>
      <c r="BK142" s="70">
        <v>84</v>
      </c>
      <c r="BL142" s="71">
        <f t="shared" si="823"/>
        <v>680</v>
      </c>
      <c r="BM142" s="16">
        <f t="shared" si="781"/>
        <v>0.1491491491491492</v>
      </c>
      <c r="BN142" s="72">
        <v>0</v>
      </c>
      <c r="BO142" s="73" t="str">
        <f t="shared" si="782"/>
        <v/>
      </c>
      <c r="BP142" s="73">
        <v>0</v>
      </c>
      <c r="BQ142" s="74" t="str">
        <f t="shared" si="824"/>
        <v/>
      </c>
      <c r="BR142" s="18" t="str">
        <f t="shared" si="783"/>
        <v/>
      </c>
      <c r="BS142" s="69">
        <v>888</v>
      </c>
      <c r="BT142" s="70">
        <f t="shared" si="784"/>
        <v>799.2</v>
      </c>
      <c r="BU142" s="70">
        <v>84</v>
      </c>
      <c r="BV142" s="71">
        <f t="shared" si="825"/>
        <v>680</v>
      </c>
      <c r="BW142" s="16">
        <f t="shared" si="785"/>
        <v>0.1491491491491492</v>
      </c>
    </row>
    <row r="143" spans="1:75" s="5" customFormat="1" ht="12.75" customHeight="1">
      <c r="A143" s="42" t="s">
        <v>250</v>
      </c>
      <c r="B143" s="39" t="s">
        <v>142</v>
      </c>
      <c r="C143" s="4" t="s">
        <v>501</v>
      </c>
      <c r="D143" s="49">
        <v>0.83</v>
      </c>
      <c r="E143" s="40" t="s">
        <v>443</v>
      </c>
      <c r="F143" s="82">
        <v>1209</v>
      </c>
      <c r="G143" s="82">
        <v>1099</v>
      </c>
      <c r="H143" s="133">
        <v>854</v>
      </c>
      <c r="I143" s="133">
        <v>24</v>
      </c>
      <c r="J143" s="95">
        <f t="shared" si="732"/>
        <v>830</v>
      </c>
      <c r="K143" s="69">
        <v>888</v>
      </c>
      <c r="L143" s="70">
        <f t="shared" si="761"/>
        <v>799.2</v>
      </c>
      <c r="M143" s="70">
        <v>158</v>
      </c>
      <c r="N143" s="71">
        <f t="shared" si="813"/>
        <v>672</v>
      </c>
      <c r="O143" s="16">
        <f t="shared" si="762"/>
        <v>0.15915915915915921</v>
      </c>
      <c r="P143" s="72">
        <v>0</v>
      </c>
      <c r="Q143" s="73" t="str">
        <f t="shared" si="763"/>
        <v/>
      </c>
      <c r="R143" s="73">
        <v>0</v>
      </c>
      <c r="S143" s="74" t="str">
        <f t="shared" si="814"/>
        <v/>
      </c>
      <c r="T143" s="18" t="str">
        <f t="shared" si="764"/>
        <v/>
      </c>
      <c r="U143" s="69">
        <v>0</v>
      </c>
      <c r="V143" s="70" t="str">
        <f t="shared" si="765"/>
        <v/>
      </c>
      <c r="W143" s="70">
        <v>0</v>
      </c>
      <c r="X143" s="71" t="str">
        <f t="shared" si="815"/>
        <v/>
      </c>
      <c r="Y143" s="16" t="str">
        <f t="shared" si="766"/>
        <v/>
      </c>
      <c r="Z143" s="72">
        <v>888</v>
      </c>
      <c r="AA143" s="73">
        <f t="shared" si="767"/>
        <v>799.2</v>
      </c>
      <c r="AB143" s="73">
        <v>158</v>
      </c>
      <c r="AC143" s="74">
        <f t="shared" si="816"/>
        <v>672</v>
      </c>
      <c r="AD143" s="18">
        <f t="shared" si="768"/>
        <v>0.15915915915915921</v>
      </c>
      <c r="AE143" s="69">
        <v>888</v>
      </c>
      <c r="AF143" s="70">
        <f t="shared" si="769"/>
        <v>799.2</v>
      </c>
      <c r="AG143" s="70">
        <v>158</v>
      </c>
      <c r="AH143" s="71">
        <f t="shared" si="817"/>
        <v>672</v>
      </c>
      <c r="AI143" s="16">
        <f t="shared" si="770"/>
        <v>0.15915915915915921</v>
      </c>
      <c r="AJ143" s="72">
        <v>0</v>
      </c>
      <c r="AK143" s="73" t="str">
        <f t="shared" si="771"/>
        <v/>
      </c>
      <c r="AL143" s="73">
        <v>0</v>
      </c>
      <c r="AM143" s="74" t="str">
        <f t="shared" si="818"/>
        <v/>
      </c>
      <c r="AN143" s="18" t="str">
        <f t="shared" si="772"/>
        <v/>
      </c>
      <c r="AO143" s="69">
        <v>888</v>
      </c>
      <c r="AP143" s="70">
        <f t="shared" si="773"/>
        <v>799.2</v>
      </c>
      <c r="AQ143" s="70">
        <v>158</v>
      </c>
      <c r="AR143" s="71">
        <f t="shared" si="819"/>
        <v>672</v>
      </c>
      <c r="AS143" s="16">
        <f t="shared" si="774"/>
        <v>0.15915915915915921</v>
      </c>
      <c r="AT143" s="72">
        <v>0</v>
      </c>
      <c r="AU143" s="73" t="str">
        <f t="shared" si="775"/>
        <v/>
      </c>
      <c r="AV143" s="73">
        <v>0</v>
      </c>
      <c r="AW143" s="74" t="str">
        <f t="shared" si="820"/>
        <v/>
      </c>
      <c r="AX143" s="18" t="str">
        <f t="shared" si="733"/>
        <v/>
      </c>
      <c r="AY143" s="69">
        <v>0</v>
      </c>
      <c r="AZ143" s="70" t="str">
        <f t="shared" si="776"/>
        <v/>
      </c>
      <c r="BA143" s="70">
        <v>0</v>
      </c>
      <c r="BB143" s="71" t="str">
        <f t="shared" si="821"/>
        <v/>
      </c>
      <c r="BC143" s="16" t="str">
        <f t="shared" si="777"/>
        <v/>
      </c>
      <c r="BD143" s="72">
        <v>921</v>
      </c>
      <c r="BE143" s="73">
        <f t="shared" si="778"/>
        <v>828.9</v>
      </c>
      <c r="BF143" s="73">
        <v>133</v>
      </c>
      <c r="BG143" s="74">
        <f t="shared" si="822"/>
        <v>697</v>
      </c>
      <c r="BH143" s="18">
        <f t="shared" si="779"/>
        <v>0.15912655326336106</v>
      </c>
      <c r="BI143" s="69">
        <v>0</v>
      </c>
      <c r="BJ143" s="70" t="str">
        <f t="shared" si="780"/>
        <v/>
      </c>
      <c r="BK143" s="70">
        <v>0</v>
      </c>
      <c r="BL143" s="71" t="str">
        <f t="shared" si="823"/>
        <v/>
      </c>
      <c r="BM143" s="16" t="str">
        <f t="shared" si="781"/>
        <v/>
      </c>
      <c r="BN143" s="72">
        <v>0</v>
      </c>
      <c r="BO143" s="73" t="str">
        <f t="shared" si="782"/>
        <v/>
      </c>
      <c r="BP143" s="73">
        <v>0</v>
      </c>
      <c r="BQ143" s="74" t="str">
        <f t="shared" si="824"/>
        <v/>
      </c>
      <c r="BR143" s="18" t="str">
        <f t="shared" si="783"/>
        <v/>
      </c>
      <c r="BS143" s="69">
        <v>888</v>
      </c>
      <c r="BT143" s="70">
        <f t="shared" si="784"/>
        <v>799.2</v>
      </c>
      <c r="BU143" s="70">
        <v>158</v>
      </c>
      <c r="BV143" s="71">
        <f t="shared" si="825"/>
        <v>672</v>
      </c>
      <c r="BW143" s="16">
        <f t="shared" si="785"/>
        <v>0.15915915915915921</v>
      </c>
    </row>
    <row r="144" spans="1:75" s="5" customFormat="1" ht="12.75" customHeight="1">
      <c r="A144" s="45" t="s">
        <v>253</v>
      </c>
      <c r="B144" s="39" t="s">
        <v>142</v>
      </c>
      <c r="C144" s="4" t="s">
        <v>501</v>
      </c>
      <c r="D144" s="49">
        <v>1.1100000000000001</v>
      </c>
      <c r="E144" s="40" t="s">
        <v>444</v>
      </c>
      <c r="F144" s="82">
        <v>1209</v>
      </c>
      <c r="G144" s="82">
        <v>1099</v>
      </c>
      <c r="H144" s="133">
        <v>854</v>
      </c>
      <c r="I144" s="133">
        <v>20</v>
      </c>
      <c r="J144" s="95">
        <f t="shared" si="732"/>
        <v>834</v>
      </c>
      <c r="K144" s="69">
        <v>888</v>
      </c>
      <c r="L144" s="70">
        <f t="shared" si="761"/>
        <v>799.2</v>
      </c>
      <c r="M144" s="70">
        <v>159</v>
      </c>
      <c r="N144" s="71">
        <f t="shared" si="813"/>
        <v>675</v>
      </c>
      <c r="O144" s="16">
        <f t="shared" si="762"/>
        <v>0.15540540540540546</v>
      </c>
      <c r="P144" s="72">
        <v>0</v>
      </c>
      <c r="Q144" s="73" t="str">
        <f t="shared" si="763"/>
        <v/>
      </c>
      <c r="R144" s="73">
        <v>0</v>
      </c>
      <c r="S144" s="74" t="str">
        <f t="shared" si="814"/>
        <v/>
      </c>
      <c r="T144" s="18" t="str">
        <f t="shared" si="764"/>
        <v/>
      </c>
      <c r="U144" s="69">
        <v>0</v>
      </c>
      <c r="V144" s="70" t="str">
        <f t="shared" si="765"/>
        <v/>
      </c>
      <c r="W144" s="70">
        <v>0</v>
      </c>
      <c r="X144" s="71" t="str">
        <f t="shared" si="815"/>
        <v/>
      </c>
      <c r="Y144" s="16" t="str">
        <f t="shared" si="766"/>
        <v/>
      </c>
      <c r="Z144" s="72">
        <v>888</v>
      </c>
      <c r="AA144" s="73">
        <f t="shared" si="767"/>
        <v>799.2</v>
      </c>
      <c r="AB144" s="73">
        <v>159</v>
      </c>
      <c r="AC144" s="74">
        <f t="shared" si="816"/>
        <v>675</v>
      </c>
      <c r="AD144" s="18">
        <f t="shared" si="768"/>
        <v>0.15540540540540546</v>
      </c>
      <c r="AE144" s="69">
        <v>888</v>
      </c>
      <c r="AF144" s="70">
        <f t="shared" si="769"/>
        <v>799.2</v>
      </c>
      <c r="AG144" s="70">
        <v>159</v>
      </c>
      <c r="AH144" s="71">
        <f t="shared" si="817"/>
        <v>675</v>
      </c>
      <c r="AI144" s="16">
        <f t="shared" si="770"/>
        <v>0.15540540540540546</v>
      </c>
      <c r="AJ144" s="72">
        <v>0</v>
      </c>
      <c r="AK144" s="73" t="str">
        <f t="shared" si="771"/>
        <v/>
      </c>
      <c r="AL144" s="73">
        <v>0</v>
      </c>
      <c r="AM144" s="74" t="str">
        <f t="shared" si="818"/>
        <v/>
      </c>
      <c r="AN144" s="18" t="str">
        <f t="shared" si="772"/>
        <v/>
      </c>
      <c r="AO144" s="69">
        <v>888</v>
      </c>
      <c r="AP144" s="70">
        <f t="shared" si="773"/>
        <v>799.2</v>
      </c>
      <c r="AQ144" s="70">
        <v>159</v>
      </c>
      <c r="AR144" s="71">
        <f t="shared" si="819"/>
        <v>675</v>
      </c>
      <c r="AS144" s="16">
        <f t="shared" si="774"/>
        <v>0.15540540540540546</v>
      </c>
      <c r="AT144" s="72">
        <v>0</v>
      </c>
      <c r="AU144" s="73" t="str">
        <f t="shared" si="775"/>
        <v/>
      </c>
      <c r="AV144" s="73">
        <v>0</v>
      </c>
      <c r="AW144" s="74" t="str">
        <f t="shared" si="820"/>
        <v/>
      </c>
      <c r="AX144" s="18" t="str">
        <f t="shared" si="733"/>
        <v/>
      </c>
      <c r="AY144" s="69">
        <v>0</v>
      </c>
      <c r="AZ144" s="70" t="str">
        <f t="shared" si="776"/>
        <v/>
      </c>
      <c r="BA144" s="70">
        <v>0</v>
      </c>
      <c r="BB144" s="71" t="str">
        <f t="shared" si="821"/>
        <v/>
      </c>
      <c r="BC144" s="16" t="str">
        <f t="shared" si="777"/>
        <v/>
      </c>
      <c r="BD144" s="72">
        <v>921</v>
      </c>
      <c r="BE144" s="73">
        <f t="shared" si="778"/>
        <v>828.9</v>
      </c>
      <c r="BF144" s="73">
        <v>134</v>
      </c>
      <c r="BG144" s="74">
        <f t="shared" si="822"/>
        <v>700</v>
      </c>
      <c r="BH144" s="18">
        <f t="shared" si="779"/>
        <v>0.15550729882977438</v>
      </c>
      <c r="BI144" s="69">
        <v>0</v>
      </c>
      <c r="BJ144" s="70" t="str">
        <f t="shared" si="780"/>
        <v/>
      </c>
      <c r="BK144" s="70">
        <v>0</v>
      </c>
      <c r="BL144" s="71" t="str">
        <f t="shared" si="823"/>
        <v/>
      </c>
      <c r="BM144" s="16" t="str">
        <f t="shared" si="781"/>
        <v/>
      </c>
      <c r="BN144" s="72">
        <v>0</v>
      </c>
      <c r="BO144" s="73" t="str">
        <f t="shared" si="782"/>
        <v/>
      </c>
      <c r="BP144" s="73">
        <v>0</v>
      </c>
      <c r="BQ144" s="74" t="str">
        <f t="shared" si="824"/>
        <v/>
      </c>
      <c r="BR144" s="18" t="str">
        <f t="shared" si="783"/>
        <v/>
      </c>
      <c r="BS144" s="69">
        <v>888</v>
      </c>
      <c r="BT144" s="70">
        <f t="shared" si="784"/>
        <v>799.2</v>
      </c>
      <c r="BU144" s="70">
        <v>159</v>
      </c>
      <c r="BV144" s="71">
        <f t="shared" si="825"/>
        <v>675</v>
      </c>
      <c r="BW144" s="16">
        <f t="shared" si="785"/>
        <v>0.15540540540540546</v>
      </c>
    </row>
    <row r="145" spans="1:75" s="5" customFormat="1" ht="12.75" customHeight="1">
      <c r="A145" s="45" t="s">
        <v>254</v>
      </c>
      <c r="B145" s="39" t="s">
        <v>142</v>
      </c>
      <c r="C145" s="4" t="s">
        <v>501</v>
      </c>
      <c r="D145" s="49">
        <v>1.1100000000000001</v>
      </c>
      <c r="E145" s="40" t="s">
        <v>445</v>
      </c>
      <c r="F145" s="82">
        <v>1319</v>
      </c>
      <c r="G145" s="82">
        <v>1199</v>
      </c>
      <c r="H145" s="133">
        <v>932</v>
      </c>
      <c r="I145" s="133">
        <v>26</v>
      </c>
      <c r="J145" s="95">
        <f t="shared" si="732"/>
        <v>906</v>
      </c>
      <c r="K145" s="69">
        <v>999</v>
      </c>
      <c r="L145" s="70">
        <f t="shared" si="761"/>
        <v>899.1</v>
      </c>
      <c r="M145" s="70">
        <v>150</v>
      </c>
      <c r="N145" s="71">
        <f t="shared" si="813"/>
        <v>756</v>
      </c>
      <c r="O145" s="16">
        <f t="shared" si="762"/>
        <v>0.15915915915915918</v>
      </c>
      <c r="P145" s="72">
        <v>0</v>
      </c>
      <c r="Q145" s="73" t="str">
        <f t="shared" si="763"/>
        <v/>
      </c>
      <c r="R145" s="73">
        <v>0</v>
      </c>
      <c r="S145" s="74" t="str">
        <f t="shared" si="814"/>
        <v/>
      </c>
      <c r="T145" s="18" t="str">
        <f t="shared" si="764"/>
        <v/>
      </c>
      <c r="U145" s="69">
        <v>0</v>
      </c>
      <c r="V145" s="70" t="str">
        <f t="shared" si="765"/>
        <v/>
      </c>
      <c r="W145" s="70">
        <v>0</v>
      </c>
      <c r="X145" s="71" t="str">
        <f t="shared" si="815"/>
        <v/>
      </c>
      <c r="Y145" s="16" t="str">
        <f t="shared" si="766"/>
        <v/>
      </c>
      <c r="Z145" s="72">
        <v>999</v>
      </c>
      <c r="AA145" s="73">
        <f t="shared" si="767"/>
        <v>899.1</v>
      </c>
      <c r="AB145" s="73">
        <v>150</v>
      </c>
      <c r="AC145" s="74">
        <f t="shared" si="816"/>
        <v>756</v>
      </c>
      <c r="AD145" s="18">
        <f t="shared" si="768"/>
        <v>0.15915915915915918</v>
      </c>
      <c r="AE145" s="69">
        <v>999</v>
      </c>
      <c r="AF145" s="70">
        <f t="shared" si="769"/>
        <v>899.1</v>
      </c>
      <c r="AG145" s="70">
        <v>150</v>
      </c>
      <c r="AH145" s="71">
        <f t="shared" si="817"/>
        <v>756</v>
      </c>
      <c r="AI145" s="16">
        <f t="shared" si="770"/>
        <v>0.15915915915915918</v>
      </c>
      <c r="AJ145" s="72">
        <v>0</v>
      </c>
      <c r="AK145" s="73" t="str">
        <f t="shared" si="771"/>
        <v/>
      </c>
      <c r="AL145" s="73">
        <v>0</v>
      </c>
      <c r="AM145" s="74" t="str">
        <f t="shared" si="818"/>
        <v/>
      </c>
      <c r="AN145" s="18" t="str">
        <f t="shared" si="772"/>
        <v/>
      </c>
      <c r="AO145" s="69">
        <v>999</v>
      </c>
      <c r="AP145" s="70">
        <f t="shared" si="773"/>
        <v>899.1</v>
      </c>
      <c r="AQ145" s="70">
        <v>150</v>
      </c>
      <c r="AR145" s="71">
        <f t="shared" si="819"/>
        <v>756</v>
      </c>
      <c r="AS145" s="16">
        <f t="shared" si="774"/>
        <v>0.15915915915915918</v>
      </c>
      <c r="AT145" s="72">
        <v>0</v>
      </c>
      <c r="AU145" s="73" t="str">
        <f t="shared" si="775"/>
        <v/>
      </c>
      <c r="AV145" s="73">
        <v>0</v>
      </c>
      <c r="AW145" s="74" t="str">
        <f t="shared" si="820"/>
        <v/>
      </c>
      <c r="AX145" s="18" t="str">
        <f t="shared" si="733"/>
        <v/>
      </c>
      <c r="AY145" s="69">
        <v>0</v>
      </c>
      <c r="AZ145" s="70" t="str">
        <f t="shared" si="776"/>
        <v/>
      </c>
      <c r="BA145" s="70">
        <v>0</v>
      </c>
      <c r="BB145" s="71" t="str">
        <f t="shared" si="821"/>
        <v/>
      </c>
      <c r="BC145" s="16" t="str">
        <f t="shared" si="777"/>
        <v/>
      </c>
      <c r="BD145" s="72">
        <v>1032</v>
      </c>
      <c r="BE145" s="73">
        <f t="shared" si="778"/>
        <v>928.80000000000007</v>
      </c>
      <c r="BF145" s="73">
        <v>125</v>
      </c>
      <c r="BG145" s="74">
        <f t="shared" si="822"/>
        <v>781</v>
      </c>
      <c r="BH145" s="18">
        <f t="shared" si="779"/>
        <v>0.15913006029285104</v>
      </c>
      <c r="BI145" s="69">
        <v>0</v>
      </c>
      <c r="BJ145" s="70" t="str">
        <f t="shared" si="780"/>
        <v/>
      </c>
      <c r="BK145" s="70">
        <v>0</v>
      </c>
      <c r="BL145" s="71" t="str">
        <f t="shared" si="823"/>
        <v/>
      </c>
      <c r="BM145" s="16" t="str">
        <f t="shared" si="781"/>
        <v/>
      </c>
      <c r="BN145" s="72">
        <v>0</v>
      </c>
      <c r="BO145" s="73" t="str">
        <f t="shared" si="782"/>
        <v/>
      </c>
      <c r="BP145" s="73">
        <v>0</v>
      </c>
      <c r="BQ145" s="74" t="str">
        <f t="shared" si="824"/>
        <v/>
      </c>
      <c r="BR145" s="18" t="str">
        <f t="shared" si="783"/>
        <v/>
      </c>
      <c r="BS145" s="69">
        <v>999</v>
      </c>
      <c r="BT145" s="70">
        <f t="shared" si="784"/>
        <v>899.1</v>
      </c>
      <c r="BU145" s="70">
        <v>150</v>
      </c>
      <c r="BV145" s="71">
        <f t="shared" si="825"/>
        <v>756</v>
      </c>
      <c r="BW145" s="16">
        <f t="shared" si="785"/>
        <v>0.15915915915915918</v>
      </c>
    </row>
    <row r="146" spans="1:75" s="5" customFormat="1" ht="12.75" customHeight="1">
      <c r="A146" s="42" t="s">
        <v>251</v>
      </c>
      <c r="B146" s="39" t="s">
        <v>142</v>
      </c>
      <c r="C146" s="4" t="s">
        <v>501</v>
      </c>
      <c r="D146" s="49">
        <v>0.83</v>
      </c>
      <c r="E146" s="40" t="s">
        <v>443</v>
      </c>
      <c r="F146" s="82">
        <v>1099</v>
      </c>
      <c r="G146" s="82">
        <v>999</v>
      </c>
      <c r="H146" s="133">
        <v>776</v>
      </c>
      <c r="I146" s="133">
        <v>21</v>
      </c>
      <c r="J146" s="95">
        <f t="shared" si="732"/>
        <v>755</v>
      </c>
      <c r="K146" s="69">
        <v>832</v>
      </c>
      <c r="L146" s="70">
        <f t="shared" si="761"/>
        <v>748.80000000000007</v>
      </c>
      <c r="M146" s="70">
        <v>125</v>
      </c>
      <c r="N146" s="71">
        <f t="shared" si="813"/>
        <v>630</v>
      </c>
      <c r="O146" s="16">
        <f t="shared" si="762"/>
        <v>0.15865384615384623</v>
      </c>
      <c r="P146" s="72">
        <v>0</v>
      </c>
      <c r="Q146" s="73" t="str">
        <f t="shared" si="763"/>
        <v/>
      </c>
      <c r="R146" s="73">
        <v>0</v>
      </c>
      <c r="S146" s="74" t="str">
        <f t="shared" si="814"/>
        <v/>
      </c>
      <c r="T146" s="18" t="str">
        <f t="shared" si="764"/>
        <v/>
      </c>
      <c r="U146" s="69">
        <v>0</v>
      </c>
      <c r="V146" s="70" t="str">
        <f t="shared" si="765"/>
        <v/>
      </c>
      <c r="W146" s="70">
        <v>0</v>
      </c>
      <c r="X146" s="71" t="str">
        <f t="shared" si="815"/>
        <v/>
      </c>
      <c r="Y146" s="16" t="str">
        <f t="shared" si="766"/>
        <v/>
      </c>
      <c r="Z146" s="72">
        <v>832</v>
      </c>
      <c r="AA146" s="73">
        <f t="shared" si="767"/>
        <v>748.80000000000007</v>
      </c>
      <c r="AB146" s="73">
        <v>125</v>
      </c>
      <c r="AC146" s="74">
        <f t="shared" si="816"/>
        <v>630</v>
      </c>
      <c r="AD146" s="18">
        <f t="shared" si="768"/>
        <v>0.15865384615384623</v>
      </c>
      <c r="AE146" s="69">
        <v>832</v>
      </c>
      <c r="AF146" s="70">
        <f t="shared" si="769"/>
        <v>748.80000000000007</v>
      </c>
      <c r="AG146" s="70">
        <v>125</v>
      </c>
      <c r="AH146" s="71">
        <f t="shared" si="817"/>
        <v>630</v>
      </c>
      <c r="AI146" s="16">
        <f t="shared" si="770"/>
        <v>0.15865384615384623</v>
      </c>
      <c r="AJ146" s="72">
        <v>0</v>
      </c>
      <c r="AK146" s="73" t="str">
        <f t="shared" si="771"/>
        <v/>
      </c>
      <c r="AL146" s="73">
        <v>0</v>
      </c>
      <c r="AM146" s="74" t="str">
        <f t="shared" si="818"/>
        <v/>
      </c>
      <c r="AN146" s="18" t="str">
        <f t="shared" si="772"/>
        <v/>
      </c>
      <c r="AO146" s="69">
        <v>832</v>
      </c>
      <c r="AP146" s="70">
        <f t="shared" si="773"/>
        <v>748.80000000000007</v>
      </c>
      <c r="AQ146" s="70">
        <v>125</v>
      </c>
      <c r="AR146" s="71">
        <f t="shared" si="819"/>
        <v>630</v>
      </c>
      <c r="AS146" s="16">
        <f t="shared" si="774"/>
        <v>0.15865384615384623</v>
      </c>
      <c r="AT146" s="72">
        <v>0</v>
      </c>
      <c r="AU146" s="73" t="str">
        <f t="shared" si="775"/>
        <v/>
      </c>
      <c r="AV146" s="73">
        <v>0</v>
      </c>
      <c r="AW146" s="74" t="str">
        <f t="shared" si="820"/>
        <v/>
      </c>
      <c r="AX146" s="18" t="str">
        <f t="shared" si="733"/>
        <v/>
      </c>
      <c r="AY146" s="69">
        <v>0</v>
      </c>
      <c r="AZ146" s="70" t="str">
        <f t="shared" si="776"/>
        <v/>
      </c>
      <c r="BA146" s="70">
        <v>0</v>
      </c>
      <c r="BB146" s="71" t="str">
        <f t="shared" si="821"/>
        <v/>
      </c>
      <c r="BC146" s="16" t="str">
        <f t="shared" si="777"/>
        <v/>
      </c>
      <c r="BD146" s="72">
        <v>866</v>
      </c>
      <c r="BE146" s="73">
        <f t="shared" si="778"/>
        <v>779.4</v>
      </c>
      <c r="BF146" s="73">
        <v>99</v>
      </c>
      <c r="BG146" s="74">
        <f t="shared" si="822"/>
        <v>656</v>
      </c>
      <c r="BH146" s="18">
        <f t="shared" si="779"/>
        <v>0.1583269181421606</v>
      </c>
      <c r="BI146" s="69">
        <v>0</v>
      </c>
      <c r="BJ146" s="70" t="str">
        <f t="shared" si="780"/>
        <v/>
      </c>
      <c r="BK146" s="70">
        <v>0</v>
      </c>
      <c r="BL146" s="71" t="str">
        <f t="shared" si="823"/>
        <v/>
      </c>
      <c r="BM146" s="16" t="str">
        <f t="shared" si="781"/>
        <v/>
      </c>
      <c r="BN146" s="72">
        <v>0</v>
      </c>
      <c r="BO146" s="73" t="str">
        <f t="shared" si="782"/>
        <v/>
      </c>
      <c r="BP146" s="73">
        <v>0</v>
      </c>
      <c r="BQ146" s="74" t="str">
        <f t="shared" si="824"/>
        <v/>
      </c>
      <c r="BR146" s="18" t="str">
        <f t="shared" si="783"/>
        <v/>
      </c>
      <c r="BS146" s="69">
        <v>832</v>
      </c>
      <c r="BT146" s="70">
        <f t="shared" si="784"/>
        <v>748.80000000000007</v>
      </c>
      <c r="BU146" s="70">
        <v>125</v>
      </c>
      <c r="BV146" s="71">
        <f t="shared" si="825"/>
        <v>630</v>
      </c>
      <c r="BW146" s="16">
        <f t="shared" si="785"/>
        <v>0.15865384615384623</v>
      </c>
    </row>
    <row r="147" spans="1:75" s="5" customFormat="1" ht="12.75" customHeight="1">
      <c r="A147" s="45" t="s">
        <v>255</v>
      </c>
      <c r="B147" s="39" t="s">
        <v>142</v>
      </c>
      <c r="C147" s="4" t="s">
        <v>501</v>
      </c>
      <c r="D147" s="49">
        <v>1.1100000000000001</v>
      </c>
      <c r="E147" s="40" t="s">
        <v>444</v>
      </c>
      <c r="F147" s="82">
        <v>1099</v>
      </c>
      <c r="G147" s="82">
        <v>999</v>
      </c>
      <c r="H147" s="133">
        <v>776</v>
      </c>
      <c r="I147" s="133">
        <v>15</v>
      </c>
      <c r="J147" s="95">
        <f t="shared" si="732"/>
        <v>761</v>
      </c>
      <c r="K147" s="69">
        <v>832</v>
      </c>
      <c r="L147" s="70">
        <f t="shared" si="761"/>
        <v>748.80000000000007</v>
      </c>
      <c r="M147" s="70">
        <v>126</v>
      </c>
      <c r="N147" s="71">
        <f t="shared" si="813"/>
        <v>635</v>
      </c>
      <c r="O147" s="16">
        <f t="shared" si="762"/>
        <v>0.1519764957264958</v>
      </c>
      <c r="P147" s="72">
        <v>0</v>
      </c>
      <c r="Q147" s="73" t="str">
        <f t="shared" si="763"/>
        <v/>
      </c>
      <c r="R147" s="73">
        <v>0</v>
      </c>
      <c r="S147" s="74" t="str">
        <f t="shared" si="814"/>
        <v/>
      </c>
      <c r="T147" s="18" t="str">
        <f t="shared" si="764"/>
        <v/>
      </c>
      <c r="U147" s="69">
        <v>0</v>
      </c>
      <c r="V147" s="70" t="str">
        <f t="shared" si="765"/>
        <v/>
      </c>
      <c r="W147" s="70">
        <v>0</v>
      </c>
      <c r="X147" s="71" t="str">
        <f t="shared" si="815"/>
        <v/>
      </c>
      <c r="Y147" s="16" t="str">
        <f t="shared" si="766"/>
        <v/>
      </c>
      <c r="Z147" s="72">
        <v>832</v>
      </c>
      <c r="AA147" s="73">
        <f t="shared" si="767"/>
        <v>748.80000000000007</v>
      </c>
      <c r="AB147" s="73">
        <v>126</v>
      </c>
      <c r="AC147" s="74">
        <f t="shared" si="816"/>
        <v>635</v>
      </c>
      <c r="AD147" s="18">
        <f t="shared" si="768"/>
        <v>0.1519764957264958</v>
      </c>
      <c r="AE147" s="69">
        <v>832</v>
      </c>
      <c r="AF147" s="70">
        <f t="shared" si="769"/>
        <v>748.80000000000007</v>
      </c>
      <c r="AG147" s="70">
        <v>126</v>
      </c>
      <c r="AH147" s="71">
        <f t="shared" si="817"/>
        <v>635</v>
      </c>
      <c r="AI147" s="16">
        <f t="shared" si="770"/>
        <v>0.1519764957264958</v>
      </c>
      <c r="AJ147" s="72">
        <v>0</v>
      </c>
      <c r="AK147" s="73" t="str">
        <f t="shared" si="771"/>
        <v/>
      </c>
      <c r="AL147" s="73">
        <v>0</v>
      </c>
      <c r="AM147" s="74" t="str">
        <f t="shared" si="818"/>
        <v/>
      </c>
      <c r="AN147" s="18" t="str">
        <f t="shared" si="772"/>
        <v/>
      </c>
      <c r="AO147" s="69">
        <v>832</v>
      </c>
      <c r="AP147" s="70">
        <f t="shared" si="773"/>
        <v>748.80000000000007</v>
      </c>
      <c r="AQ147" s="70">
        <v>126</v>
      </c>
      <c r="AR147" s="71">
        <f t="shared" si="819"/>
        <v>635</v>
      </c>
      <c r="AS147" s="16">
        <f t="shared" si="774"/>
        <v>0.1519764957264958</v>
      </c>
      <c r="AT147" s="72">
        <v>0</v>
      </c>
      <c r="AU147" s="73" t="str">
        <f t="shared" si="775"/>
        <v/>
      </c>
      <c r="AV147" s="73">
        <v>0</v>
      </c>
      <c r="AW147" s="74" t="str">
        <f t="shared" si="820"/>
        <v/>
      </c>
      <c r="AX147" s="18" t="str">
        <f t="shared" si="733"/>
        <v/>
      </c>
      <c r="AY147" s="69">
        <v>0</v>
      </c>
      <c r="AZ147" s="70" t="str">
        <f t="shared" si="776"/>
        <v/>
      </c>
      <c r="BA147" s="70">
        <v>0</v>
      </c>
      <c r="BB147" s="71" t="str">
        <f t="shared" si="821"/>
        <v/>
      </c>
      <c r="BC147" s="16" t="str">
        <f t="shared" si="777"/>
        <v/>
      </c>
      <c r="BD147" s="72">
        <v>866</v>
      </c>
      <c r="BE147" s="73">
        <f t="shared" si="778"/>
        <v>779.4</v>
      </c>
      <c r="BF147" s="73">
        <v>100</v>
      </c>
      <c r="BG147" s="74">
        <f t="shared" si="822"/>
        <v>661</v>
      </c>
      <c r="BH147" s="18">
        <f t="shared" si="779"/>
        <v>0.15191172696946367</v>
      </c>
      <c r="BI147" s="69">
        <v>0</v>
      </c>
      <c r="BJ147" s="70" t="str">
        <f t="shared" si="780"/>
        <v/>
      </c>
      <c r="BK147" s="70">
        <v>0</v>
      </c>
      <c r="BL147" s="71" t="str">
        <f t="shared" si="823"/>
        <v/>
      </c>
      <c r="BM147" s="16" t="str">
        <f t="shared" si="781"/>
        <v/>
      </c>
      <c r="BN147" s="72">
        <v>0</v>
      </c>
      <c r="BO147" s="73" t="str">
        <f t="shared" si="782"/>
        <v/>
      </c>
      <c r="BP147" s="73">
        <v>0</v>
      </c>
      <c r="BQ147" s="74" t="str">
        <f t="shared" si="824"/>
        <v/>
      </c>
      <c r="BR147" s="18" t="str">
        <f t="shared" si="783"/>
        <v/>
      </c>
      <c r="BS147" s="69">
        <v>832</v>
      </c>
      <c r="BT147" s="70">
        <f t="shared" si="784"/>
        <v>748.80000000000007</v>
      </c>
      <c r="BU147" s="70">
        <v>126</v>
      </c>
      <c r="BV147" s="71">
        <f t="shared" si="825"/>
        <v>635</v>
      </c>
      <c r="BW147" s="16">
        <f t="shared" si="785"/>
        <v>0.1519764957264958</v>
      </c>
    </row>
    <row r="148" spans="1:75" s="5" customFormat="1" ht="12.75" customHeight="1">
      <c r="A148" s="45" t="s">
        <v>256</v>
      </c>
      <c r="B148" s="39" t="s">
        <v>142</v>
      </c>
      <c r="C148" s="4" t="s">
        <v>501</v>
      </c>
      <c r="D148" s="49">
        <v>1.1100000000000001</v>
      </c>
      <c r="E148" s="40" t="s">
        <v>445</v>
      </c>
      <c r="F148" s="82">
        <v>1209</v>
      </c>
      <c r="G148" s="82">
        <v>1099</v>
      </c>
      <c r="H148" s="133">
        <v>854</v>
      </c>
      <c r="I148" s="133">
        <v>24</v>
      </c>
      <c r="J148" s="95">
        <f t="shared" si="732"/>
        <v>830</v>
      </c>
      <c r="K148" s="69">
        <v>943</v>
      </c>
      <c r="L148" s="70">
        <f t="shared" si="761"/>
        <v>848.7</v>
      </c>
      <c r="M148" s="70">
        <v>116</v>
      </c>
      <c r="N148" s="71">
        <f t="shared" si="813"/>
        <v>714</v>
      </c>
      <c r="O148" s="16">
        <f t="shared" si="762"/>
        <v>0.15871332626369747</v>
      </c>
      <c r="P148" s="72">
        <v>0</v>
      </c>
      <c r="Q148" s="73" t="str">
        <f t="shared" si="763"/>
        <v/>
      </c>
      <c r="R148" s="73">
        <v>0</v>
      </c>
      <c r="S148" s="74" t="str">
        <f t="shared" si="814"/>
        <v/>
      </c>
      <c r="T148" s="18" t="str">
        <f t="shared" si="764"/>
        <v/>
      </c>
      <c r="U148" s="69">
        <v>0</v>
      </c>
      <c r="V148" s="70" t="str">
        <f t="shared" si="765"/>
        <v/>
      </c>
      <c r="W148" s="70">
        <v>0</v>
      </c>
      <c r="X148" s="71" t="str">
        <f t="shared" si="815"/>
        <v/>
      </c>
      <c r="Y148" s="16" t="str">
        <f t="shared" si="766"/>
        <v/>
      </c>
      <c r="Z148" s="72">
        <v>943</v>
      </c>
      <c r="AA148" s="73">
        <f t="shared" si="767"/>
        <v>848.7</v>
      </c>
      <c r="AB148" s="73">
        <v>116</v>
      </c>
      <c r="AC148" s="74">
        <f t="shared" si="816"/>
        <v>714</v>
      </c>
      <c r="AD148" s="18">
        <f t="shared" si="768"/>
        <v>0.15871332626369747</v>
      </c>
      <c r="AE148" s="69">
        <v>943</v>
      </c>
      <c r="AF148" s="70">
        <f t="shared" si="769"/>
        <v>848.7</v>
      </c>
      <c r="AG148" s="70">
        <v>116</v>
      </c>
      <c r="AH148" s="71">
        <f t="shared" si="817"/>
        <v>714</v>
      </c>
      <c r="AI148" s="16">
        <f t="shared" si="770"/>
        <v>0.15871332626369747</v>
      </c>
      <c r="AJ148" s="72">
        <v>0</v>
      </c>
      <c r="AK148" s="73" t="str">
        <f t="shared" si="771"/>
        <v/>
      </c>
      <c r="AL148" s="73">
        <v>0</v>
      </c>
      <c r="AM148" s="74" t="str">
        <f t="shared" si="818"/>
        <v/>
      </c>
      <c r="AN148" s="18" t="str">
        <f t="shared" si="772"/>
        <v/>
      </c>
      <c r="AO148" s="69">
        <v>943</v>
      </c>
      <c r="AP148" s="70">
        <f t="shared" si="773"/>
        <v>848.7</v>
      </c>
      <c r="AQ148" s="70">
        <v>116</v>
      </c>
      <c r="AR148" s="71">
        <f t="shared" si="819"/>
        <v>714</v>
      </c>
      <c r="AS148" s="16">
        <f t="shared" si="774"/>
        <v>0.15871332626369747</v>
      </c>
      <c r="AT148" s="72">
        <v>0</v>
      </c>
      <c r="AU148" s="73" t="str">
        <f t="shared" si="775"/>
        <v/>
      </c>
      <c r="AV148" s="73">
        <v>0</v>
      </c>
      <c r="AW148" s="74" t="str">
        <f t="shared" si="820"/>
        <v/>
      </c>
      <c r="AX148" s="18" t="str">
        <f t="shared" si="733"/>
        <v/>
      </c>
      <c r="AY148" s="69">
        <v>0</v>
      </c>
      <c r="AZ148" s="70" t="str">
        <f t="shared" si="776"/>
        <v/>
      </c>
      <c r="BA148" s="70">
        <v>0</v>
      </c>
      <c r="BB148" s="71" t="str">
        <f t="shared" si="821"/>
        <v/>
      </c>
      <c r="BC148" s="16" t="str">
        <f t="shared" si="777"/>
        <v/>
      </c>
      <c r="BD148" s="72">
        <v>977</v>
      </c>
      <c r="BE148" s="73">
        <f t="shared" si="778"/>
        <v>879.30000000000007</v>
      </c>
      <c r="BF148" s="73">
        <v>91</v>
      </c>
      <c r="BG148" s="74">
        <f t="shared" si="822"/>
        <v>739</v>
      </c>
      <c r="BH148" s="18">
        <f t="shared" si="779"/>
        <v>0.15955873990674407</v>
      </c>
      <c r="BI148" s="69">
        <v>0</v>
      </c>
      <c r="BJ148" s="70" t="str">
        <f t="shared" si="780"/>
        <v/>
      </c>
      <c r="BK148" s="70">
        <v>0</v>
      </c>
      <c r="BL148" s="71" t="str">
        <f t="shared" si="823"/>
        <v/>
      </c>
      <c r="BM148" s="16" t="str">
        <f t="shared" si="781"/>
        <v/>
      </c>
      <c r="BN148" s="72">
        <v>0</v>
      </c>
      <c r="BO148" s="73" t="str">
        <f t="shared" si="782"/>
        <v/>
      </c>
      <c r="BP148" s="73">
        <v>0</v>
      </c>
      <c r="BQ148" s="74" t="str">
        <f t="shared" si="824"/>
        <v/>
      </c>
      <c r="BR148" s="18" t="str">
        <f t="shared" si="783"/>
        <v/>
      </c>
      <c r="BS148" s="69">
        <v>943</v>
      </c>
      <c r="BT148" s="70">
        <f t="shared" si="784"/>
        <v>848.7</v>
      </c>
      <c r="BU148" s="70">
        <v>116</v>
      </c>
      <c r="BV148" s="71">
        <f t="shared" si="825"/>
        <v>714</v>
      </c>
      <c r="BW148" s="16">
        <f t="shared" si="785"/>
        <v>0.15871332626369747</v>
      </c>
    </row>
    <row r="149" spans="1:75" s="5" customFormat="1" ht="12.75" customHeight="1">
      <c r="A149" s="142" t="s">
        <v>332</v>
      </c>
      <c r="B149" s="39" t="s">
        <v>142</v>
      </c>
      <c r="C149" s="4" t="s">
        <v>501</v>
      </c>
      <c r="D149" s="49">
        <v>0.83</v>
      </c>
      <c r="E149" s="40" t="s">
        <v>259</v>
      </c>
      <c r="F149" s="82">
        <v>1319</v>
      </c>
      <c r="G149" s="82">
        <v>1199</v>
      </c>
      <c r="H149" s="133">
        <v>932</v>
      </c>
      <c r="I149" s="133">
        <v>31</v>
      </c>
      <c r="J149" s="95">
        <f t="shared" si="732"/>
        <v>901</v>
      </c>
      <c r="K149" s="69">
        <v>999</v>
      </c>
      <c r="L149" s="70">
        <f t="shared" ref="L149:L154" si="826">IFERROR(IF(K149&gt;1,K149*0.9,""),"")</f>
        <v>899.1</v>
      </c>
      <c r="M149" s="70">
        <v>149</v>
      </c>
      <c r="N149" s="71">
        <f t="shared" si="813"/>
        <v>752</v>
      </c>
      <c r="O149" s="16">
        <f t="shared" si="762"/>
        <v>0.16360805249694141</v>
      </c>
      <c r="P149" s="72">
        <v>999</v>
      </c>
      <c r="Q149" s="73">
        <f t="shared" ref="Q149:Q154" si="827">IFERROR(IF(P149&gt;1,P149*0.9,""),"")</f>
        <v>899.1</v>
      </c>
      <c r="R149" s="73">
        <v>149</v>
      </c>
      <c r="S149" s="74">
        <f t="shared" si="814"/>
        <v>752</v>
      </c>
      <c r="T149" s="18">
        <f t="shared" si="764"/>
        <v>0.16360805249694141</v>
      </c>
      <c r="U149" s="69">
        <v>0</v>
      </c>
      <c r="V149" s="70" t="str">
        <f t="shared" ref="V149:V154" si="828">IFERROR(IF(U149&gt;1,U149*0.9,""),"")</f>
        <v/>
      </c>
      <c r="W149" s="70">
        <v>0</v>
      </c>
      <c r="X149" s="71" t="str">
        <f t="shared" si="815"/>
        <v/>
      </c>
      <c r="Y149" s="16" t="str">
        <f t="shared" si="766"/>
        <v/>
      </c>
      <c r="Z149" s="72">
        <v>999</v>
      </c>
      <c r="AA149" s="73">
        <f t="shared" ref="AA149:AA154" si="829">IFERROR(IF(Z149&gt;1,Z149*0.9,""),"")</f>
        <v>899.1</v>
      </c>
      <c r="AB149" s="73">
        <v>149</v>
      </c>
      <c r="AC149" s="74">
        <f t="shared" si="816"/>
        <v>752</v>
      </c>
      <c r="AD149" s="18">
        <f t="shared" si="768"/>
        <v>0.16360805249694141</v>
      </c>
      <c r="AE149" s="69">
        <v>0</v>
      </c>
      <c r="AF149" s="70" t="str">
        <f t="shared" ref="AF149:AF154" si="830">IFERROR(IF(AE149&gt;1,AE149*0.9,""),"")</f>
        <v/>
      </c>
      <c r="AG149" s="70">
        <v>0</v>
      </c>
      <c r="AH149" s="71" t="str">
        <f t="shared" si="817"/>
        <v/>
      </c>
      <c r="AI149" s="16" t="str">
        <f t="shared" si="770"/>
        <v/>
      </c>
      <c r="AJ149" s="72">
        <v>0</v>
      </c>
      <c r="AK149" s="73" t="str">
        <f t="shared" ref="AK149:AK154" si="831">IFERROR(IF(AJ149&gt;1,AJ149*0.9,""),"")</f>
        <v/>
      </c>
      <c r="AL149" s="73">
        <v>0</v>
      </c>
      <c r="AM149" s="74" t="str">
        <f t="shared" si="818"/>
        <v/>
      </c>
      <c r="AN149" s="18" t="str">
        <f t="shared" si="772"/>
        <v/>
      </c>
      <c r="AO149" s="69">
        <v>0</v>
      </c>
      <c r="AP149" s="70" t="str">
        <f t="shared" ref="AP149:AP154" si="832">IFERROR(IF(AO149&gt;1,AO149*0.9,""),"")</f>
        <v/>
      </c>
      <c r="AQ149" s="70">
        <v>0</v>
      </c>
      <c r="AR149" s="71" t="str">
        <f t="shared" si="819"/>
        <v/>
      </c>
      <c r="AS149" s="16" t="str">
        <f t="shared" si="774"/>
        <v/>
      </c>
      <c r="AT149" s="72">
        <v>977</v>
      </c>
      <c r="AU149" s="73">
        <f t="shared" ref="AU149:AU154" si="833">IFERROR(IF(AT149&gt;1,AT149*0.9,""),"")</f>
        <v>879.30000000000007</v>
      </c>
      <c r="AV149" s="73">
        <v>165</v>
      </c>
      <c r="AW149" s="74">
        <f t="shared" si="820"/>
        <v>736</v>
      </c>
      <c r="AX149" s="18">
        <f t="shared" si="733"/>
        <v>0.16297054475150693</v>
      </c>
      <c r="AY149" s="69">
        <v>0</v>
      </c>
      <c r="AZ149" s="70" t="str">
        <f t="shared" ref="AZ149:AZ154" si="834">IFERROR(IF(AY149&gt;1,AY149*0.9,""),"")</f>
        <v/>
      </c>
      <c r="BA149" s="70">
        <v>0</v>
      </c>
      <c r="BB149" s="71" t="str">
        <f t="shared" si="821"/>
        <v/>
      </c>
      <c r="BC149" s="16" t="str">
        <f t="shared" si="777"/>
        <v/>
      </c>
      <c r="BD149" s="72">
        <v>999</v>
      </c>
      <c r="BE149" s="73">
        <f t="shared" ref="BE149:BE154" si="835">IFERROR(IF(BD149&gt;1,BD149*0.9,""),"")</f>
        <v>899.1</v>
      </c>
      <c r="BF149" s="73">
        <v>149</v>
      </c>
      <c r="BG149" s="74">
        <f t="shared" si="822"/>
        <v>752</v>
      </c>
      <c r="BH149" s="18">
        <f t="shared" si="779"/>
        <v>0.16360805249694141</v>
      </c>
      <c r="BI149" s="69">
        <v>0</v>
      </c>
      <c r="BJ149" s="70" t="str">
        <f t="shared" ref="BJ149:BJ154" si="836">IFERROR(IF(BI149&gt;1,BI149*0.9,""),"")</f>
        <v/>
      </c>
      <c r="BK149" s="70">
        <v>0</v>
      </c>
      <c r="BL149" s="71" t="str">
        <f t="shared" si="823"/>
        <v/>
      </c>
      <c r="BM149" s="16" t="str">
        <f t="shared" si="781"/>
        <v/>
      </c>
      <c r="BN149" s="72">
        <v>0</v>
      </c>
      <c r="BO149" s="73" t="str">
        <f t="shared" ref="BO149:BO154" si="837">IFERROR(IF(BN149&gt;1,BN149*0.9,""),"")</f>
        <v/>
      </c>
      <c r="BP149" s="73">
        <v>0</v>
      </c>
      <c r="BQ149" s="74" t="str">
        <f t="shared" si="824"/>
        <v/>
      </c>
      <c r="BR149" s="18" t="str">
        <f t="shared" si="783"/>
        <v/>
      </c>
      <c r="BS149" s="69">
        <v>943</v>
      </c>
      <c r="BT149" s="70">
        <f t="shared" ref="BT149:BT154" si="838">IFERROR(IF(BS149&gt;1,BS149*0.9,""),"")</f>
        <v>848.7</v>
      </c>
      <c r="BU149" s="70">
        <v>191</v>
      </c>
      <c r="BV149" s="71">
        <f t="shared" si="825"/>
        <v>710</v>
      </c>
      <c r="BW149" s="16">
        <f t="shared" si="785"/>
        <v>0.16342641687286444</v>
      </c>
    </row>
    <row r="150" spans="1:75" s="5" customFormat="1" ht="12.75" customHeight="1">
      <c r="A150" s="45" t="s">
        <v>333</v>
      </c>
      <c r="B150" s="39" t="s">
        <v>142</v>
      </c>
      <c r="C150" s="4" t="s">
        <v>501</v>
      </c>
      <c r="D150" s="49">
        <v>1.1100000000000001</v>
      </c>
      <c r="E150" s="40" t="s">
        <v>446</v>
      </c>
      <c r="F150" s="82">
        <v>1319</v>
      </c>
      <c r="G150" s="82">
        <v>1199</v>
      </c>
      <c r="H150" s="133">
        <v>932</v>
      </c>
      <c r="I150" s="133">
        <v>26</v>
      </c>
      <c r="J150" s="95">
        <f t="shared" si="732"/>
        <v>906</v>
      </c>
      <c r="K150" s="69">
        <v>999</v>
      </c>
      <c r="L150" s="70">
        <f t="shared" si="826"/>
        <v>899.1</v>
      </c>
      <c r="M150" s="70">
        <v>150</v>
      </c>
      <c r="N150" s="71">
        <f t="shared" si="813"/>
        <v>756</v>
      </c>
      <c r="O150" s="16">
        <f t="shared" si="762"/>
        <v>0.15915915915915918</v>
      </c>
      <c r="P150" s="72">
        <v>999</v>
      </c>
      <c r="Q150" s="73">
        <f t="shared" si="827"/>
        <v>899.1</v>
      </c>
      <c r="R150" s="73">
        <v>150</v>
      </c>
      <c r="S150" s="74">
        <f t="shared" si="814"/>
        <v>756</v>
      </c>
      <c r="T150" s="18">
        <f t="shared" si="764"/>
        <v>0.15915915915915918</v>
      </c>
      <c r="U150" s="69">
        <v>0</v>
      </c>
      <c r="V150" s="70" t="str">
        <f t="shared" si="828"/>
        <v/>
      </c>
      <c r="W150" s="70">
        <v>0</v>
      </c>
      <c r="X150" s="71" t="str">
        <f t="shared" si="815"/>
        <v/>
      </c>
      <c r="Y150" s="16" t="str">
        <f t="shared" si="766"/>
        <v/>
      </c>
      <c r="Z150" s="72">
        <v>999</v>
      </c>
      <c r="AA150" s="73">
        <f t="shared" si="829"/>
        <v>899.1</v>
      </c>
      <c r="AB150" s="73">
        <v>150</v>
      </c>
      <c r="AC150" s="74">
        <f t="shared" si="816"/>
        <v>756</v>
      </c>
      <c r="AD150" s="18">
        <f t="shared" si="768"/>
        <v>0.15915915915915918</v>
      </c>
      <c r="AE150" s="69">
        <v>0</v>
      </c>
      <c r="AF150" s="70" t="str">
        <f t="shared" si="830"/>
        <v/>
      </c>
      <c r="AG150" s="70">
        <v>0</v>
      </c>
      <c r="AH150" s="71" t="str">
        <f t="shared" si="817"/>
        <v/>
      </c>
      <c r="AI150" s="16" t="str">
        <f t="shared" si="770"/>
        <v/>
      </c>
      <c r="AJ150" s="72">
        <v>0</v>
      </c>
      <c r="AK150" s="73" t="str">
        <f t="shared" si="831"/>
        <v/>
      </c>
      <c r="AL150" s="73">
        <v>0</v>
      </c>
      <c r="AM150" s="74" t="str">
        <f t="shared" si="818"/>
        <v/>
      </c>
      <c r="AN150" s="18" t="str">
        <f t="shared" si="772"/>
        <v/>
      </c>
      <c r="AO150" s="69">
        <v>0</v>
      </c>
      <c r="AP150" s="70" t="str">
        <f t="shared" si="832"/>
        <v/>
      </c>
      <c r="AQ150" s="70">
        <v>0</v>
      </c>
      <c r="AR150" s="71" t="str">
        <f t="shared" si="819"/>
        <v/>
      </c>
      <c r="AS150" s="16" t="str">
        <f t="shared" si="774"/>
        <v/>
      </c>
      <c r="AT150" s="72">
        <v>977</v>
      </c>
      <c r="AU150" s="73">
        <f t="shared" si="833"/>
        <v>879.30000000000007</v>
      </c>
      <c r="AV150" s="73">
        <v>166</v>
      </c>
      <c r="AW150" s="74">
        <f t="shared" si="820"/>
        <v>740</v>
      </c>
      <c r="AX150" s="18">
        <f t="shared" si="733"/>
        <v>0.15842147162515643</v>
      </c>
      <c r="AY150" s="69">
        <v>0</v>
      </c>
      <c r="AZ150" s="70" t="str">
        <f t="shared" si="834"/>
        <v/>
      </c>
      <c r="BA150" s="70">
        <v>0</v>
      </c>
      <c r="BB150" s="71" t="str">
        <f t="shared" si="821"/>
        <v/>
      </c>
      <c r="BC150" s="16" t="str">
        <f t="shared" si="777"/>
        <v/>
      </c>
      <c r="BD150" s="72">
        <v>999</v>
      </c>
      <c r="BE150" s="73">
        <f t="shared" si="835"/>
        <v>899.1</v>
      </c>
      <c r="BF150" s="73">
        <v>150</v>
      </c>
      <c r="BG150" s="74">
        <f t="shared" si="822"/>
        <v>756</v>
      </c>
      <c r="BH150" s="18">
        <f t="shared" si="779"/>
        <v>0.15915915915915918</v>
      </c>
      <c r="BI150" s="69">
        <v>0</v>
      </c>
      <c r="BJ150" s="70" t="str">
        <f t="shared" si="836"/>
        <v/>
      </c>
      <c r="BK150" s="70">
        <v>0</v>
      </c>
      <c r="BL150" s="71" t="str">
        <f t="shared" si="823"/>
        <v/>
      </c>
      <c r="BM150" s="16" t="str">
        <f t="shared" si="781"/>
        <v/>
      </c>
      <c r="BN150" s="72">
        <v>0</v>
      </c>
      <c r="BO150" s="73" t="str">
        <f t="shared" si="837"/>
        <v/>
      </c>
      <c r="BP150" s="73">
        <v>0</v>
      </c>
      <c r="BQ150" s="74" t="str">
        <f t="shared" si="824"/>
        <v/>
      </c>
      <c r="BR150" s="18" t="str">
        <f t="shared" si="783"/>
        <v/>
      </c>
      <c r="BS150" s="69">
        <v>943</v>
      </c>
      <c r="BT150" s="70">
        <f t="shared" si="838"/>
        <v>848.7</v>
      </c>
      <c r="BU150" s="70">
        <v>192</v>
      </c>
      <c r="BV150" s="71">
        <f t="shared" si="825"/>
        <v>714</v>
      </c>
      <c r="BW150" s="16">
        <f t="shared" si="785"/>
        <v>0.15871332626369747</v>
      </c>
    </row>
    <row r="151" spans="1:75" s="5" customFormat="1" ht="12.75" customHeight="1">
      <c r="A151" s="45" t="s">
        <v>334</v>
      </c>
      <c r="B151" s="39" t="s">
        <v>142</v>
      </c>
      <c r="C151" s="4" t="s">
        <v>501</v>
      </c>
      <c r="D151" s="49">
        <v>1.1100000000000001</v>
      </c>
      <c r="E151" s="40" t="s">
        <v>215</v>
      </c>
      <c r="F151" s="82">
        <v>1429</v>
      </c>
      <c r="G151" s="82">
        <v>1299</v>
      </c>
      <c r="H151" s="133">
        <v>1009</v>
      </c>
      <c r="I151" s="133">
        <v>33</v>
      </c>
      <c r="J151" s="95">
        <f t="shared" si="732"/>
        <v>976</v>
      </c>
      <c r="K151" s="69">
        <v>1110</v>
      </c>
      <c r="L151" s="70">
        <f t="shared" si="826"/>
        <v>999</v>
      </c>
      <c r="M151" s="70">
        <v>140</v>
      </c>
      <c r="N151" s="71">
        <f t="shared" si="813"/>
        <v>836</v>
      </c>
      <c r="O151" s="16">
        <f t="shared" si="762"/>
        <v>0.16316316316316315</v>
      </c>
      <c r="P151" s="72">
        <v>1110</v>
      </c>
      <c r="Q151" s="73">
        <f t="shared" si="827"/>
        <v>999</v>
      </c>
      <c r="R151" s="73">
        <v>140</v>
      </c>
      <c r="S151" s="74">
        <f t="shared" si="814"/>
        <v>836</v>
      </c>
      <c r="T151" s="18">
        <f t="shared" si="764"/>
        <v>0.16316316316316315</v>
      </c>
      <c r="U151" s="69">
        <v>0</v>
      </c>
      <c r="V151" s="70" t="str">
        <f t="shared" si="828"/>
        <v/>
      </c>
      <c r="W151" s="70">
        <v>0</v>
      </c>
      <c r="X151" s="71" t="str">
        <f t="shared" si="815"/>
        <v/>
      </c>
      <c r="Y151" s="16" t="str">
        <f t="shared" si="766"/>
        <v/>
      </c>
      <c r="Z151" s="72">
        <v>1110</v>
      </c>
      <c r="AA151" s="73">
        <f t="shared" si="829"/>
        <v>999</v>
      </c>
      <c r="AB151" s="73">
        <v>140</v>
      </c>
      <c r="AC151" s="74">
        <f t="shared" si="816"/>
        <v>836</v>
      </c>
      <c r="AD151" s="18">
        <f t="shared" si="768"/>
        <v>0.16316316316316315</v>
      </c>
      <c r="AE151" s="69">
        <v>0</v>
      </c>
      <c r="AF151" s="70" t="str">
        <f t="shared" si="830"/>
        <v/>
      </c>
      <c r="AG151" s="70">
        <v>0</v>
      </c>
      <c r="AH151" s="71" t="str">
        <f t="shared" si="817"/>
        <v/>
      </c>
      <c r="AI151" s="16" t="str">
        <f t="shared" si="770"/>
        <v/>
      </c>
      <c r="AJ151" s="72">
        <v>0</v>
      </c>
      <c r="AK151" s="73" t="str">
        <f t="shared" si="831"/>
        <v/>
      </c>
      <c r="AL151" s="73">
        <v>0</v>
      </c>
      <c r="AM151" s="74" t="str">
        <f t="shared" si="818"/>
        <v/>
      </c>
      <c r="AN151" s="18" t="str">
        <f t="shared" si="772"/>
        <v/>
      </c>
      <c r="AO151" s="69">
        <v>0</v>
      </c>
      <c r="AP151" s="70" t="str">
        <f t="shared" si="832"/>
        <v/>
      </c>
      <c r="AQ151" s="70">
        <v>0</v>
      </c>
      <c r="AR151" s="71" t="str">
        <f t="shared" si="819"/>
        <v/>
      </c>
      <c r="AS151" s="16" t="str">
        <f t="shared" si="774"/>
        <v/>
      </c>
      <c r="AT151" s="72">
        <v>1088</v>
      </c>
      <c r="AU151" s="73">
        <f t="shared" si="833"/>
        <v>979.2</v>
      </c>
      <c r="AV151" s="73">
        <v>157</v>
      </c>
      <c r="AW151" s="74">
        <f t="shared" si="820"/>
        <v>819</v>
      </c>
      <c r="AX151" s="18">
        <f t="shared" si="733"/>
        <v>0.16360294117647062</v>
      </c>
      <c r="AY151" s="69">
        <v>0</v>
      </c>
      <c r="AZ151" s="70" t="str">
        <f t="shared" si="834"/>
        <v/>
      </c>
      <c r="BA151" s="70">
        <v>0</v>
      </c>
      <c r="BB151" s="71" t="str">
        <f t="shared" si="821"/>
        <v/>
      </c>
      <c r="BC151" s="16" t="str">
        <f t="shared" si="777"/>
        <v/>
      </c>
      <c r="BD151" s="72">
        <v>1110</v>
      </c>
      <c r="BE151" s="73">
        <f t="shared" si="835"/>
        <v>999</v>
      </c>
      <c r="BF151" s="73">
        <v>140</v>
      </c>
      <c r="BG151" s="74">
        <f t="shared" si="822"/>
        <v>836</v>
      </c>
      <c r="BH151" s="18">
        <f t="shared" si="779"/>
        <v>0.16316316316316315</v>
      </c>
      <c r="BI151" s="69">
        <v>0</v>
      </c>
      <c r="BJ151" s="70" t="str">
        <f t="shared" si="836"/>
        <v/>
      </c>
      <c r="BK151" s="70">
        <v>0</v>
      </c>
      <c r="BL151" s="71" t="str">
        <f t="shared" si="823"/>
        <v/>
      </c>
      <c r="BM151" s="16" t="str">
        <f t="shared" si="781"/>
        <v/>
      </c>
      <c r="BN151" s="72">
        <v>0</v>
      </c>
      <c r="BO151" s="73" t="str">
        <f t="shared" si="837"/>
        <v/>
      </c>
      <c r="BP151" s="73">
        <v>0</v>
      </c>
      <c r="BQ151" s="74" t="str">
        <f t="shared" si="824"/>
        <v/>
      </c>
      <c r="BR151" s="18" t="str">
        <f t="shared" si="783"/>
        <v/>
      </c>
      <c r="BS151" s="69">
        <v>1054</v>
      </c>
      <c r="BT151" s="70">
        <f t="shared" si="838"/>
        <v>948.6</v>
      </c>
      <c r="BU151" s="70">
        <v>183</v>
      </c>
      <c r="BV151" s="71">
        <f t="shared" si="825"/>
        <v>793</v>
      </c>
      <c r="BW151" s="16">
        <f t="shared" si="785"/>
        <v>0.16403120387940123</v>
      </c>
    </row>
    <row r="152" spans="1:75" s="5" customFormat="1" ht="12.75" customHeight="1">
      <c r="A152" s="142" t="s">
        <v>270</v>
      </c>
      <c r="B152" s="39" t="s">
        <v>142</v>
      </c>
      <c r="C152" s="4" t="s">
        <v>501</v>
      </c>
      <c r="D152" s="49">
        <v>0.83</v>
      </c>
      <c r="E152" s="40" t="s">
        <v>259</v>
      </c>
      <c r="F152" s="82">
        <v>1209</v>
      </c>
      <c r="G152" s="82">
        <v>1099</v>
      </c>
      <c r="H152" s="133">
        <v>854</v>
      </c>
      <c r="I152" s="133">
        <v>28</v>
      </c>
      <c r="J152" s="95">
        <f t="shared" si="732"/>
        <v>826</v>
      </c>
      <c r="K152" s="69">
        <v>943</v>
      </c>
      <c r="L152" s="70">
        <f t="shared" si="826"/>
        <v>848.7</v>
      </c>
      <c r="M152" s="70">
        <v>116</v>
      </c>
      <c r="N152" s="71">
        <f t="shared" si="813"/>
        <v>710</v>
      </c>
      <c r="O152" s="16">
        <f t="shared" si="762"/>
        <v>0.16342641687286444</v>
      </c>
      <c r="P152" s="72">
        <v>943</v>
      </c>
      <c r="Q152" s="73">
        <f t="shared" si="827"/>
        <v>848.7</v>
      </c>
      <c r="R152" s="73">
        <v>116</v>
      </c>
      <c r="S152" s="74">
        <f t="shared" si="814"/>
        <v>710</v>
      </c>
      <c r="T152" s="18">
        <f t="shared" si="764"/>
        <v>0.16342641687286444</v>
      </c>
      <c r="U152" s="69">
        <v>0</v>
      </c>
      <c r="V152" s="70" t="str">
        <f t="shared" si="828"/>
        <v/>
      </c>
      <c r="W152" s="70">
        <v>0</v>
      </c>
      <c r="X152" s="71" t="str">
        <f t="shared" si="815"/>
        <v/>
      </c>
      <c r="Y152" s="16" t="str">
        <f t="shared" si="766"/>
        <v/>
      </c>
      <c r="Z152" s="72">
        <v>943</v>
      </c>
      <c r="AA152" s="73">
        <f t="shared" si="829"/>
        <v>848.7</v>
      </c>
      <c r="AB152" s="73">
        <v>116</v>
      </c>
      <c r="AC152" s="74">
        <f t="shared" si="816"/>
        <v>710</v>
      </c>
      <c r="AD152" s="18">
        <f t="shared" si="768"/>
        <v>0.16342641687286444</v>
      </c>
      <c r="AE152" s="69">
        <v>0</v>
      </c>
      <c r="AF152" s="70" t="str">
        <f t="shared" si="830"/>
        <v/>
      </c>
      <c r="AG152" s="70">
        <v>0</v>
      </c>
      <c r="AH152" s="71" t="str">
        <f t="shared" si="817"/>
        <v/>
      </c>
      <c r="AI152" s="16" t="str">
        <f t="shared" si="770"/>
        <v/>
      </c>
      <c r="AJ152" s="72">
        <v>0</v>
      </c>
      <c r="AK152" s="73" t="str">
        <f t="shared" si="831"/>
        <v/>
      </c>
      <c r="AL152" s="73">
        <v>0</v>
      </c>
      <c r="AM152" s="74" t="str">
        <f t="shared" si="818"/>
        <v/>
      </c>
      <c r="AN152" s="18" t="str">
        <f t="shared" si="772"/>
        <v/>
      </c>
      <c r="AO152" s="69">
        <v>0</v>
      </c>
      <c r="AP152" s="70" t="str">
        <f t="shared" si="832"/>
        <v/>
      </c>
      <c r="AQ152" s="70">
        <v>0</v>
      </c>
      <c r="AR152" s="71" t="str">
        <f t="shared" si="819"/>
        <v/>
      </c>
      <c r="AS152" s="16" t="str">
        <f t="shared" si="774"/>
        <v/>
      </c>
      <c r="AT152" s="72">
        <v>921</v>
      </c>
      <c r="AU152" s="73">
        <f t="shared" si="833"/>
        <v>828.9</v>
      </c>
      <c r="AV152" s="73">
        <v>132</v>
      </c>
      <c r="AW152" s="74">
        <f t="shared" si="820"/>
        <v>694</v>
      </c>
      <c r="AX152" s="18">
        <f t="shared" si="733"/>
        <v>0.16274580769694774</v>
      </c>
      <c r="AY152" s="69">
        <v>0</v>
      </c>
      <c r="AZ152" s="70" t="str">
        <f t="shared" si="834"/>
        <v/>
      </c>
      <c r="BA152" s="70">
        <v>0</v>
      </c>
      <c r="BB152" s="71" t="str">
        <f t="shared" si="821"/>
        <v/>
      </c>
      <c r="BC152" s="16" t="str">
        <f t="shared" si="777"/>
        <v/>
      </c>
      <c r="BD152" s="72">
        <v>943</v>
      </c>
      <c r="BE152" s="73">
        <f t="shared" si="835"/>
        <v>848.7</v>
      </c>
      <c r="BF152" s="73">
        <v>116</v>
      </c>
      <c r="BG152" s="74">
        <f t="shared" si="822"/>
        <v>710</v>
      </c>
      <c r="BH152" s="18">
        <f t="shared" si="779"/>
        <v>0.16342641687286444</v>
      </c>
      <c r="BI152" s="69">
        <v>0</v>
      </c>
      <c r="BJ152" s="70" t="str">
        <f t="shared" si="836"/>
        <v/>
      </c>
      <c r="BK152" s="70">
        <v>0</v>
      </c>
      <c r="BL152" s="71" t="str">
        <f t="shared" si="823"/>
        <v/>
      </c>
      <c r="BM152" s="16" t="str">
        <f t="shared" si="781"/>
        <v/>
      </c>
      <c r="BN152" s="72">
        <v>0</v>
      </c>
      <c r="BO152" s="73" t="str">
        <f t="shared" si="837"/>
        <v/>
      </c>
      <c r="BP152" s="73">
        <v>0</v>
      </c>
      <c r="BQ152" s="74" t="str">
        <f t="shared" si="824"/>
        <v/>
      </c>
      <c r="BR152" s="18" t="str">
        <f t="shared" si="783"/>
        <v/>
      </c>
      <c r="BS152" s="69">
        <v>888</v>
      </c>
      <c r="BT152" s="70">
        <f t="shared" si="838"/>
        <v>799.2</v>
      </c>
      <c r="BU152" s="70">
        <v>157</v>
      </c>
      <c r="BV152" s="71">
        <f t="shared" si="825"/>
        <v>669</v>
      </c>
      <c r="BW152" s="16">
        <f t="shared" si="785"/>
        <v>0.16291291291291296</v>
      </c>
    </row>
    <row r="153" spans="1:75" s="5" customFormat="1" ht="12.75" customHeight="1">
      <c r="A153" s="45" t="s">
        <v>271</v>
      </c>
      <c r="B153" s="39" t="s">
        <v>142</v>
      </c>
      <c r="C153" s="4" t="s">
        <v>501</v>
      </c>
      <c r="D153" s="49">
        <v>1.1100000000000001</v>
      </c>
      <c r="E153" s="40" t="s">
        <v>446</v>
      </c>
      <c r="F153" s="82">
        <v>1209</v>
      </c>
      <c r="G153" s="82">
        <v>1099</v>
      </c>
      <c r="H153" s="133">
        <v>854</v>
      </c>
      <c r="I153" s="133">
        <v>24</v>
      </c>
      <c r="J153" s="95">
        <f t="shared" si="732"/>
        <v>830</v>
      </c>
      <c r="K153" s="69">
        <v>943</v>
      </c>
      <c r="L153" s="70">
        <f t="shared" si="826"/>
        <v>848.7</v>
      </c>
      <c r="M153" s="70">
        <v>116</v>
      </c>
      <c r="N153" s="71">
        <f t="shared" si="813"/>
        <v>714</v>
      </c>
      <c r="O153" s="16">
        <f t="shared" si="762"/>
        <v>0.15871332626369747</v>
      </c>
      <c r="P153" s="72">
        <v>943</v>
      </c>
      <c r="Q153" s="73">
        <f t="shared" si="827"/>
        <v>848.7</v>
      </c>
      <c r="R153" s="73">
        <v>116</v>
      </c>
      <c r="S153" s="74">
        <f t="shared" si="814"/>
        <v>714</v>
      </c>
      <c r="T153" s="18">
        <f t="shared" si="764"/>
        <v>0.15871332626369747</v>
      </c>
      <c r="U153" s="69">
        <v>0</v>
      </c>
      <c r="V153" s="70" t="str">
        <f t="shared" si="828"/>
        <v/>
      </c>
      <c r="W153" s="70">
        <v>0</v>
      </c>
      <c r="X153" s="71" t="str">
        <f t="shared" si="815"/>
        <v/>
      </c>
      <c r="Y153" s="16" t="str">
        <f t="shared" si="766"/>
        <v/>
      </c>
      <c r="Z153" s="72">
        <v>943</v>
      </c>
      <c r="AA153" s="73">
        <f t="shared" si="829"/>
        <v>848.7</v>
      </c>
      <c r="AB153" s="73">
        <v>116</v>
      </c>
      <c r="AC153" s="74">
        <f t="shared" si="816"/>
        <v>714</v>
      </c>
      <c r="AD153" s="18">
        <f t="shared" si="768"/>
        <v>0.15871332626369747</v>
      </c>
      <c r="AE153" s="69">
        <v>0</v>
      </c>
      <c r="AF153" s="70" t="str">
        <f t="shared" si="830"/>
        <v/>
      </c>
      <c r="AG153" s="70">
        <v>0</v>
      </c>
      <c r="AH153" s="71" t="str">
        <f t="shared" si="817"/>
        <v/>
      </c>
      <c r="AI153" s="16" t="str">
        <f t="shared" si="770"/>
        <v/>
      </c>
      <c r="AJ153" s="72">
        <v>0</v>
      </c>
      <c r="AK153" s="73" t="str">
        <f t="shared" si="831"/>
        <v/>
      </c>
      <c r="AL153" s="73">
        <v>0</v>
      </c>
      <c r="AM153" s="74" t="str">
        <f t="shared" si="818"/>
        <v/>
      </c>
      <c r="AN153" s="18" t="str">
        <f t="shared" si="772"/>
        <v/>
      </c>
      <c r="AO153" s="69">
        <v>0</v>
      </c>
      <c r="AP153" s="70" t="str">
        <f t="shared" si="832"/>
        <v/>
      </c>
      <c r="AQ153" s="70">
        <v>0</v>
      </c>
      <c r="AR153" s="71" t="str">
        <f t="shared" si="819"/>
        <v/>
      </c>
      <c r="AS153" s="16" t="str">
        <f t="shared" si="774"/>
        <v/>
      </c>
      <c r="AT153" s="72">
        <v>921</v>
      </c>
      <c r="AU153" s="73">
        <f t="shared" si="833"/>
        <v>828.9</v>
      </c>
      <c r="AV153" s="73">
        <v>133</v>
      </c>
      <c r="AW153" s="74">
        <f t="shared" si="820"/>
        <v>697</v>
      </c>
      <c r="AX153" s="18">
        <f t="shared" si="733"/>
        <v>0.15912655326336106</v>
      </c>
      <c r="AY153" s="69">
        <v>0</v>
      </c>
      <c r="AZ153" s="70" t="str">
        <f t="shared" si="834"/>
        <v/>
      </c>
      <c r="BA153" s="70">
        <v>0</v>
      </c>
      <c r="BB153" s="71" t="str">
        <f t="shared" si="821"/>
        <v/>
      </c>
      <c r="BC153" s="16" t="str">
        <f t="shared" si="777"/>
        <v/>
      </c>
      <c r="BD153" s="72">
        <v>943</v>
      </c>
      <c r="BE153" s="73">
        <f t="shared" si="835"/>
        <v>848.7</v>
      </c>
      <c r="BF153" s="73">
        <v>116</v>
      </c>
      <c r="BG153" s="74">
        <f t="shared" si="822"/>
        <v>714</v>
      </c>
      <c r="BH153" s="18">
        <f t="shared" si="779"/>
        <v>0.15871332626369747</v>
      </c>
      <c r="BI153" s="69">
        <v>0</v>
      </c>
      <c r="BJ153" s="70" t="str">
        <f t="shared" si="836"/>
        <v/>
      </c>
      <c r="BK153" s="70">
        <v>0</v>
      </c>
      <c r="BL153" s="71" t="str">
        <f t="shared" si="823"/>
        <v/>
      </c>
      <c r="BM153" s="16" t="str">
        <f t="shared" si="781"/>
        <v/>
      </c>
      <c r="BN153" s="72">
        <v>0</v>
      </c>
      <c r="BO153" s="73" t="str">
        <f t="shared" si="837"/>
        <v/>
      </c>
      <c r="BP153" s="73">
        <v>0</v>
      </c>
      <c r="BQ153" s="74" t="str">
        <f t="shared" si="824"/>
        <v/>
      </c>
      <c r="BR153" s="18" t="str">
        <f t="shared" si="783"/>
        <v/>
      </c>
      <c r="BS153" s="69">
        <v>888</v>
      </c>
      <c r="BT153" s="70">
        <f t="shared" si="838"/>
        <v>799.2</v>
      </c>
      <c r="BU153" s="70">
        <v>158</v>
      </c>
      <c r="BV153" s="71">
        <f t="shared" si="825"/>
        <v>672</v>
      </c>
      <c r="BW153" s="16">
        <f t="shared" si="785"/>
        <v>0.15915915915915921</v>
      </c>
    </row>
    <row r="154" spans="1:75" s="5" customFormat="1" ht="12.75" customHeight="1">
      <c r="A154" s="45" t="s">
        <v>272</v>
      </c>
      <c r="B154" s="39" t="s">
        <v>142</v>
      </c>
      <c r="C154" s="4" t="s">
        <v>501</v>
      </c>
      <c r="D154" s="49">
        <v>1.1100000000000001</v>
      </c>
      <c r="E154" s="40" t="s">
        <v>215</v>
      </c>
      <c r="F154" s="82">
        <v>1319</v>
      </c>
      <c r="G154" s="82">
        <v>1199</v>
      </c>
      <c r="H154" s="133">
        <v>932</v>
      </c>
      <c r="I154" s="133">
        <v>31</v>
      </c>
      <c r="J154" s="95">
        <f t="shared" si="732"/>
        <v>901</v>
      </c>
      <c r="K154" s="69">
        <v>1054</v>
      </c>
      <c r="L154" s="70">
        <f t="shared" si="826"/>
        <v>948.6</v>
      </c>
      <c r="M154" s="70">
        <v>107</v>
      </c>
      <c r="N154" s="71">
        <f t="shared" si="813"/>
        <v>794</v>
      </c>
      <c r="O154" s="16">
        <f t="shared" si="762"/>
        <v>0.16297701876449505</v>
      </c>
      <c r="P154" s="72">
        <v>1054</v>
      </c>
      <c r="Q154" s="73">
        <f t="shared" si="827"/>
        <v>948.6</v>
      </c>
      <c r="R154" s="73">
        <v>107</v>
      </c>
      <c r="S154" s="74">
        <f t="shared" si="814"/>
        <v>794</v>
      </c>
      <c r="T154" s="18">
        <f t="shared" si="764"/>
        <v>0.16297701876449505</v>
      </c>
      <c r="U154" s="69">
        <v>0</v>
      </c>
      <c r="V154" s="70" t="str">
        <f t="shared" si="828"/>
        <v/>
      </c>
      <c r="W154" s="70">
        <v>0</v>
      </c>
      <c r="X154" s="71" t="str">
        <f t="shared" si="815"/>
        <v/>
      </c>
      <c r="Y154" s="16" t="str">
        <f t="shared" si="766"/>
        <v/>
      </c>
      <c r="Z154" s="72">
        <v>1054</v>
      </c>
      <c r="AA154" s="73">
        <f t="shared" si="829"/>
        <v>948.6</v>
      </c>
      <c r="AB154" s="73">
        <v>107</v>
      </c>
      <c r="AC154" s="74">
        <f t="shared" si="816"/>
        <v>794</v>
      </c>
      <c r="AD154" s="18">
        <f t="shared" si="768"/>
        <v>0.16297701876449505</v>
      </c>
      <c r="AE154" s="69">
        <v>0</v>
      </c>
      <c r="AF154" s="70" t="str">
        <f t="shared" si="830"/>
        <v/>
      </c>
      <c r="AG154" s="70">
        <v>0</v>
      </c>
      <c r="AH154" s="71" t="str">
        <f t="shared" si="817"/>
        <v/>
      </c>
      <c r="AI154" s="16" t="str">
        <f t="shared" si="770"/>
        <v/>
      </c>
      <c r="AJ154" s="72">
        <v>0</v>
      </c>
      <c r="AK154" s="73" t="str">
        <f t="shared" si="831"/>
        <v/>
      </c>
      <c r="AL154" s="73">
        <v>0</v>
      </c>
      <c r="AM154" s="74" t="str">
        <f t="shared" si="818"/>
        <v/>
      </c>
      <c r="AN154" s="18" t="str">
        <f t="shared" si="772"/>
        <v/>
      </c>
      <c r="AO154" s="69">
        <v>0</v>
      </c>
      <c r="AP154" s="70" t="str">
        <f t="shared" si="832"/>
        <v/>
      </c>
      <c r="AQ154" s="70">
        <v>0</v>
      </c>
      <c r="AR154" s="71" t="str">
        <f t="shared" si="819"/>
        <v/>
      </c>
      <c r="AS154" s="16" t="str">
        <f t="shared" si="774"/>
        <v/>
      </c>
      <c r="AT154" s="72">
        <v>1032</v>
      </c>
      <c r="AU154" s="73">
        <f t="shared" si="833"/>
        <v>928.80000000000007</v>
      </c>
      <c r="AV154" s="73">
        <v>124</v>
      </c>
      <c r="AW154" s="74">
        <f t="shared" si="820"/>
        <v>777</v>
      </c>
      <c r="AX154" s="18">
        <f t="shared" si="733"/>
        <v>0.16343669250646001</v>
      </c>
      <c r="AY154" s="69">
        <v>0</v>
      </c>
      <c r="AZ154" s="70" t="str">
        <f t="shared" si="834"/>
        <v/>
      </c>
      <c r="BA154" s="70">
        <v>0</v>
      </c>
      <c r="BB154" s="71" t="str">
        <f t="shared" si="821"/>
        <v/>
      </c>
      <c r="BC154" s="16" t="str">
        <f t="shared" si="777"/>
        <v/>
      </c>
      <c r="BD154" s="72">
        <v>1054</v>
      </c>
      <c r="BE154" s="73">
        <f t="shared" si="835"/>
        <v>948.6</v>
      </c>
      <c r="BF154" s="73">
        <v>107</v>
      </c>
      <c r="BG154" s="74">
        <f t="shared" si="822"/>
        <v>794</v>
      </c>
      <c r="BH154" s="18">
        <f t="shared" si="779"/>
        <v>0.16297701876449505</v>
      </c>
      <c r="BI154" s="69">
        <v>0</v>
      </c>
      <c r="BJ154" s="70" t="str">
        <f t="shared" si="836"/>
        <v/>
      </c>
      <c r="BK154" s="70">
        <v>0</v>
      </c>
      <c r="BL154" s="71" t="str">
        <f t="shared" si="823"/>
        <v/>
      </c>
      <c r="BM154" s="16" t="str">
        <f t="shared" si="781"/>
        <v/>
      </c>
      <c r="BN154" s="72">
        <v>0</v>
      </c>
      <c r="BO154" s="73" t="str">
        <f t="shared" si="837"/>
        <v/>
      </c>
      <c r="BP154" s="73">
        <v>0</v>
      </c>
      <c r="BQ154" s="74" t="str">
        <f t="shared" si="824"/>
        <v/>
      </c>
      <c r="BR154" s="18" t="str">
        <f t="shared" si="783"/>
        <v/>
      </c>
      <c r="BS154" s="69">
        <v>999</v>
      </c>
      <c r="BT154" s="70">
        <f t="shared" si="838"/>
        <v>899.1</v>
      </c>
      <c r="BU154" s="70">
        <v>149</v>
      </c>
      <c r="BV154" s="71">
        <f t="shared" si="825"/>
        <v>752</v>
      </c>
      <c r="BW154" s="16">
        <f t="shared" si="785"/>
        <v>0.16360805249694141</v>
      </c>
    </row>
    <row r="155" spans="1:75" s="5" customFormat="1" ht="12.75" customHeight="1">
      <c r="A155" s="142" t="s">
        <v>394</v>
      </c>
      <c r="B155" s="39" t="s">
        <v>142</v>
      </c>
      <c r="C155" s="4" t="s">
        <v>539</v>
      </c>
      <c r="D155" s="49">
        <v>0.83</v>
      </c>
      <c r="E155" s="40" t="s">
        <v>499</v>
      </c>
      <c r="F155" s="82">
        <v>1649</v>
      </c>
      <c r="G155" s="82">
        <v>1499</v>
      </c>
      <c r="H155" s="133">
        <v>1179</v>
      </c>
      <c r="I155" s="133">
        <v>0</v>
      </c>
      <c r="J155" s="95">
        <f t="shared" ref="J155:J157" si="839">IFERROR(H155-I155,H155)</f>
        <v>1179</v>
      </c>
      <c r="K155" s="69">
        <v>0</v>
      </c>
      <c r="L155" s="70" t="str">
        <f t="shared" ref="L155:L157" si="840">IFERROR(IF(K155&gt;1,K155*0.9,""),"")</f>
        <v/>
      </c>
      <c r="M155" s="70">
        <v>0</v>
      </c>
      <c r="N155" s="71" t="str">
        <f t="shared" si="813"/>
        <v/>
      </c>
      <c r="O155" s="16" t="str">
        <f t="shared" ref="O155:O157" si="841">IFERROR(IF((IFERROR(IF(M155&gt;1,(L155-N155)/L155,""),(($G155*0.9)-N155)/($G155*0.9)))&gt;1%,IFERROR(IF(M155&gt;1,(L155-N155)/L155,""),(($G155*0.9)-N155)/($G155*0.9)),""),"")</f>
        <v/>
      </c>
      <c r="P155" s="72">
        <v>0</v>
      </c>
      <c r="Q155" s="73" t="str">
        <f t="shared" ref="Q155:Q157" si="842">IFERROR(IF(P155&gt;1,P155*0.9,""),"")</f>
        <v/>
      </c>
      <c r="R155" s="73">
        <v>0</v>
      </c>
      <c r="S155" s="74" t="str">
        <f t="shared" si="814"/>
        <v/>
      </c>
      <c r="T155" s="18" t="str">
        <f t="shared" ref="T155:T157" si="843">IFERROR(IF((IFERROR(IF(R155&gt;1,(Q155-S155)/Q155,""),(($G155*0.9)-S155)/($G155*0.9)))&gt;1%,IFERROR(IF(R155&gt;1,(Q155-S155)/Q155,""),(($G155*0.9)-S155)/($G155*0.9)),""),"")</f>
        <v/>
      </c>
      <c r="U155" s="69">
        <v>0</v>
      </c>
      <c r="V155" s="70" t="str">
        <f t="shared" ref="V155:V157" si="844">IFERROR(IF(U155&gt;1,U155*0.9,""),"")</f>
        <v/>
      </c>
      <c r="W155" s="70">
        <v>0</v>
      </c>
      <c r="X155" s="71" t="str">
        <f t="shared" si="815"/>
        <v/>
      </c>
      <c r="Y155" s="16" t="str">
        <f t="shared" ref="Y155:Y157" si="845">IFERROR(IF((IFERROR(IF(W155&gt;1,(V155-X155)/V155,""),(($G155*0.9)-X155)/($G155*0.9)))&gt;1%,IFERROR(IF(W155&gt;1,(V155-X155)/V155,""),(($G155*0.9)-X155)/($G155*0.9)),""),"")</f>
        <v/>
      </c>
      <c r="Z155" s="72">
        <v>0</v>
      </c>
      <c r="AA155" s="73" t="str">
        <f t="shared" ref="AA155:AA157" si="846">IFERROR(IF(Z155&gt;1,Z155*0.9,""),"")</f>
        <v/>
      </c>
      <c r="AB155" s="73">
        <v>0</v>
      </c>
      <c r="AC155" s="74" t="str">
        <f t="shared" si="816"/>
        <v/>
      </c>
      <c r="AD155" s="18" t="str">
        <f t="shared" ref="AD155:AD157" si="847">IFERROR(IF((IFERROR(IF(AB155&gt;1,(AA155-AC155)/AA155,""),(($G155*0.9)-AC155)/($G155*0.9)))&gt;1%,IFERROR(IF(AB155&gt;1,(AA155-AC155)/AA155,""),(($G155*0.9)-AC155)/($G155*0.9)),""),"")</f>
        <v/>
      </c>
      <c r="AE155" s="69">
        <v>0</v>
      </c>
      <c r="AF155" s="70" t="str">
        <f t="shared" ref="AF155:AF157" si="848">IFERROR(IF(AE155&gt;1,AE155*0.9,""),"")</f>
        <v/>
      </c>
      <c r="AG155" s="70">
        <v>0</v>
      </c>
      <c r="AH155" s="71" t="str">
        <f t="shared" si="817"/>
        <v/>
      </c>
      <c r="AI155" s="16" t="str">
        <f t="shared" ref="AI155:AI157" si="849">IFERROR(IF((IFERROR(IF(AG155&gt;1,(AF155-AH155)/AF155,""),(($G155*0.9)-AH155)/($G155*0.9)))&gt;1%,IFERROR(IF(AG155&gt;1,(AF155-AH155)/AF155,""),(($G155*0.9)-AH155)/($G155*0.9)),""),"")</f>
        <v/>
      </c>
      <c r="AJ155" s="72">
        <v>0</v>
      </c>
      <c r="AK155" s="73" t="str">
        <f t="shared" ref="AK155:AK157" si="850">IFERROR(IF(AJ155&gt;1,AJ155*0.9,""),"")</f>
        <v/>
      </c>
      <c r="AL155" s="73">
        <v>0</v>
      </c>
      <c r="AM155" s="74" t="str">
        <f t="shared" si="818"/>
        <v/>
      </c>
      <c r="AN155" s="18" t="str">
        <f t="shared" ref="AN155:AN157" si="851">IFERROR(IF((IFERROR(IF(AL155&gt;1,(AK155-AM155)/AK155,""),(($G155*0.9)-AM155)/($G155*0.9)))&gt;1%,IFERROR(IF(AL155&gt;1,(AK155-AM155)/AK155,""),(($G155*0.9)-AM155)/($G155*0.9)),""),"")</f>
        <v/>
      </c>
      <c r="AO155" s="69">
        <v>0</v>
      </c>
      <c r="AP155" s="70" t="str">
        <f t="shared" ref="AP155:AP157" si="852">IFERROR(IF(AO155&gt;1,AO155*0.9,""),"")</f>
        <v/>
      </c>
      <c r="AQ155" s="70">
        <v>0</v>
      </c>
      <c r="AR155" s="71" t="str">
        <f t="shared" si="819"/>
        <v/>
      </c>
      <c r="AS155" s="16" t="str">
        <f t="shared" ref="AS155:AS157" si="853">IFERROR(IF((IFERROR(IF(AQ155&gt;1,(AP155-AR155)/AP155,""),(($G155*0.9)-AR155)/($G155*0.9)))&gt;1%,IFERROR(IF(AQ155&gt;1,(AP155-AR155)/AP155,""),(($G155*0.9)-AR155)/($G155*0.9)),""),"")</f>
        <v/>
      </c>
      <c r="AT155" s="72">
        <v>0</v>
      </c>
      <c r="AU155" s="73" t="str">
        <f t="shared" ref="AU155:AU157" si="854">IFERROR(IF(AT155&gt;1,AT155*0.9,""),"")</f>
        <v/>
      </c>
      <c r="AV155" s="73">
        <v>0</v>
      </c>
      <c r="AW155" s="74" t="str">
        <f t="shared" si="820"/>
        <v/>
      </c>
      <c r="AX155" s="18" t="str">
        <f t="shared" ref="AX155:AX157" si="855">IFERROR(IF((IFERROR(IF(AV155&gt;1,(AU155-AW155)/AU155,""),(($G155*0.9)-AW155)/($G155*0.9)))&gt;1%,IFERROR(IF(AV155&gt;1,(AU155-AW155)/AU155,""),(($G155*0.9)-AW155)/($G155*0.9)),""),"")</f>
        <v/>
      </c>
      <c r="AY155" s="69">
        <v>0</v>
      </c>
      <c r="AZ155" s="70" t="str">
        <f t="shared" ref="AZ155:AZ157" si="856">IFERROR(IF(AY155&gt;1,AY155*0.9,""),"")</f>
        <v/>
      </c>
      <c r="BA155" s="70">
        <v>0</v>
      </c>
      <c r="BB155" s="71" t="str">
        <f t="shared" si="821"/>
        <v/>
      </c>
      <c r="BC155" s="16" t="str">
        <f t="shared" ref="BC155:BC157" si="857">IFERROR(IF((IFERROR(IF(BA155&gt;1,(AZ155-BB155)/AZ155,""),(($G155*0.9)-BB155)/($G155*0.9)))&gt;1%,IFERROR(IF(BA155&gt;1,(AZ155-BB155)/AZ155,""),(($G155*0.9)-BB155)/($G155*0.9)),""),"")</f>
        <v/>
      </c>
      <c r="BD155" s="72">
        <v>0</v>
      </c>
      <c r="BE155" s="73" t="str">
        <f t="shared" ref="BE155:BE157" si="858">IFERROR(IF(BD155&gt;1,BD155*0.9,""),"")</f>
        <v/>
      </c>
      <c r="BF155" s="73">
        <v>0</v>
      </c>
      <c r="BG155" s="74" t="str">
        <f t="shared" si="822"/>
        <v/>
      </c>
      <c r="BH155" s="18" t="str">
        <f t="shared" ref="BH155:BH157" si="859">IFERROR(IF((IFERROR(IF(BF155&gt;1,(BE155-BG155)/BE155,""),(($G155*0.9)-BG155)/($G155*0.9)))&gt;1%,IFERROR(IF(BF155&gt;1,(BE155-BG155)/BE155,""),(($G155*0.9)-BG155)/($G155*0.9)),""),"")</f>
        <v/>
      </c>
      <c r="BI155" s="69">
        <v>0</v>
      </c>
      <c r="BJ155" s="70" t="str">
        <f t="shared" ref="BJ155:BJ157" si="860">IFERROR(IF(BI155&gt;1,BI155*0.9,""),"")</f>
        <v/>
      </c>
      <c r="BK155" s="70">
        <v>0</v>
      </c>
      <c r="BL155" s="71" t="str">
        <f t="shared" si="823"/>
        <v/>
      </c>
      <c r="BM155" s="16" t="str">
        <f t="shared" ref="BM155:BM157" si="861">IFERROR(IF((IFERROR(IF(BK155&gt;1,(BJ155-BL155)/BJ155,""),(($G155*0.9)-BL155)/($G155*0.9)))&gt;1%,IFERROR(IF(BK155&gt;1,(BJ155-BL155)/BJ155,""),(($G155*0.9)-BL155)/($G155*0.9)),""),"")</f>
        <v/>
      </c>
      <c r="BN155" s="72">
        <v>0</v>
      </c>
      <c r="BO155" s="73" t="str">
        <f t="shared" ref="BO155:BO157" si="862">IFERROR(IF(BN155&gt;1,BN155*0.9,""),"")</f>
        <v/>
      </c>
      <c r="BP155" s="73">
        <v>0</v>
      </c>
      <c r="BQ155" s="74" t="str">
        <f t="shared" si="824"/>
        <v/>
      </c>
      <c r="BR155" s="18" t="str">
        <f t="shared" ref="BR155:BR157" si="863">IFERROR(IF((IFERROR(IF(BP155&gt;1,(BO155-BQ155)/BO155,""),(($G155*0.9)-BQ155)/($G155*0.9)))&gt;1%,IFERROR(IF(BP155&gt;1,(BO155-BQ155)/BO155,""),(($G155*0.9)-BQ155)/($G155*0.9)),""),"")</f>
        <v/>
      </c>
      <c r="BS155" s="69">
        <v>0</v>
      </c>
      <c r="BT155" s="70" t="str">
        <f t="shared" ref="BT155:BT157" si="864">IFERROR(IF(BS155&gt;1,BS155*0.9,""),"")</f>
        <v/>
      </c>
      <c r="BU155" s="70">
        <v>0</v>
      </c>
      <c r="BV155" s="71" t="str">
        <f t="shared" si="825"/>
        <v/>
      </c>
      <c r="BW155" s="16" t="str">
        <f t="shared" ref="BW155:BW157" si="865">IFERROR(IF((IFERROR(IF(BU155&gt;1,(BT155-BV155)/BT155,""),(($G155*0.9)-BV155)/($G155*0.9)))&gt;1%,IFERROR(IF(BU155&gt;1,(BT155-BV155)/BT155,""),(($G155*0.9)-BV155)/($G155*0.9)),""),"")</f>
        <v/>
      </c>
    </row>
    <row r="156" spans="1:75" s="5" customFormat="1" ht="12.75" customHeight="1">
      <c r="A156" s="45" t="s">
        <v>487</v>
      </c>
      <c r="B156" s="39" t="s">
        <v>142</v>
      </c>
      <c r="C156" s="4" t="s">
        <v>539</v>
      </c>
      <c r="D156" s="49">
        <v>1.1100000000000001</v>
      </c>
      <c r="E156" s="40" t="s">
        <v>444</v>
      </c>
      <c r="F156" s="82">
        <v>1649</v>
      </c>
      <c r="G156" s="82">
        <v>1499</v>
      </c>
      <c r="H156" s="133">
        <v>1179</v>
      </c>
      <c r="I156" s="133">
        <v>0</v>
      </c>
      <c r="J156" s="95">
        <f t="shared" si="839"/>
        <v>1179</v>
      </c>
      <c r="K156" s="69">
        <v>0</v>
      </c>
      <c r="L156" s="70" t="str">
        <f t="shared" si="840"/>
        <v/>
      </c>
      <c r="M156" s="70">
        <v>0</v>
      </c>
      <c r="N156" s="71" t="str">
        <f t="shared" si="813"/>
        <v/>
      </c>
      <c r="O156" s="16" t="str">
        <f t="shared" si="841"/>
        <v/>
      </c>
      <c r="P156" s="72">
        <v>0</v>
      </c>
      <c r="Q156" s="73" t="str">
        <f t="shared" si="842"/>
        <v/>
      </c>
      <c r="R156" s="73">
        <v>0</v>
      </c>
      <c r="S156" s="74" t="str">
        <f t="shared" si="814"/>
        <v/>
      </c>
      <c r="T156" s="18" t="str">
        <f t="shared" si="843"/>
        <v/>
      </c>
      <c r="U156" s="69">
        <v>0</v>
      </c>
      <c r="V156" s="70" t="str">
        <f t="shared" si="844"/>
        <v/>
      </c>
      <c r="W156" s="70">
        <v>0</v>
      </c>
      <c r="X156" s="71" t="str">
        <f t="shared" si="815"/>
        <v/>
      </c>
      <c r="Y156" s="16" t="str">
        <f t="shared" si="845"/>
        <v/>
      </c>
      <c r="Z156" s="72">
        <v>0</v>
      </c>
      <c r="AA156" s="73" t="str">
        <f t="shared" si="846"/>
        <v/>
      </c>
      <c r="AB156" s="73">
        <v>0</v>
      </c>
      <c r="AC156" s="74" t="str">
        <f t="shared" si="816"/>
        <v/>
      </c>
      <c r="AD156" s="18" t="str">
        <f t="shared" si="847"/>
        <v/>
      </c>
      <c r="AE156" s="69">
        <v>0</v>
      </c>
      <c r="AF156" s="70" t="str">
        <f t="shared" si="848"/>
        <v/>
      </c>
      <c r="AG156" s="70">
        <v>0</v>
      </c>
      <c r="AH156" s="71" t="str">
        <f t="shared" si="817"/>
        <v/>
      </c>
      <c r="AI156" s="16" t="str">
        <f t="shared" si="849"/>
        <v/>
      </c>
      <c r="AJ156" s="72">
        <v>0</v>
      </c>
      <c r="AK156" s="73" t="str">
        <f t="shared" si="850"/>
        <v/>
      </c>
      <c r="AL156" s="73">
        <v>0</v>
      </c>
      <c r="AM156" s="74" t="str">
        <f t="shared" si="818"/>
        <v/>
      </c>
      <c r="AN156" s="18" t="str">
        <f t="shared" si="851"/>
        <v/>
      </c>
      <c r="AO156" s="69">
        <v>0</v>
      </c>
      <c r="AP156" s="70" t="str">
        <f t="shared" si="852"/>
        <v/>
      </c>
      <c r="AQ156" s="70">
        <v>0</v>
      </c>
      <c r="AR156" s="71" t="str">
        <f t="shared" si="819"/>
        <v/>
      </c>
      <c r="AS156" s="16" t="str">
        <f t="shared" si="853"/>
        <v/>
      </c>
      <c r="AT156" s="72">
        <v>0</v>
      </c>
      <c r="AU156" s="73" t="str">
        <f t="shared" si="854"/>
        <v/>
      </c>
      <c r="AV156" s="73">
        <v>0</v>
      </c>
      <c r="AW156" s="74" t="str">
        <f t="shared" si="820"/>
        <v/>
      </c>
      <c r="AX156" s="18" t="str">
        <f t="shared" si="855"/>
        <v/>
      </c>
      <c r="AY156" s="69">
        <v>0</v>
      </c>
      <c r="AZ156" s="70" t="str">
        <f t="shared" si="856"/>
        <v/>
      </c>
      <c r="BA156" s="70">
        <v>0</v>
      </c>
      <c r="BB156" s="71" t="str">
        <f t="shared" si="821"/>
        <v/>
      </c>
      <c r="BC156" s="16" t="str">
        <f t="shared" si="857"/>
        <v/>
      </c>
      <c r="BD156" s="72">
        <v>0</v>
      </c>
      <c r="BE156" s="73" t="str">
        <f t="shared" si="858"/>
        <v/>
      </c>
      <c r="BF156" s="73">
        <v>0</v>
      </c>
      <c r="BG156" s="74" t="str">
        <f t="shared" si="822"/>
        <v/>
      </c>
      <c r="BH156" s="18" t="str">
        <f t="shared" si="859"/>
        <v/>
      </c>
      <c r="BI156" s="69">
        <v>0</v>
      </c>
      <c r="BJ156" s="70" t="str">
        <f t="shared" si="860"/>
        <v/>
      </c>
      <c r="BK156" s="70">
        <v>0</v>
      </c>
      <c r="BL156" s="71" t="str">
        <f t="shared" si="823"/>
        <v/>
      </c>
      <c r="BM156" s="16" t="str">
        <f t="shared" si="861"/>
        <v/>
      </c>
      <c r="BN156" s="72">
        <v>0</v>
      </c>
      <c r="BO156" s="73" t="str">
        <f t="shared" si="862"/>
        <v/>
      </c>
      <c r="BP156" s="73">
        <v>0</v>
      </c>
      <c r="BQ156" s="74" t="str">
        <f t="shared" si="824"/>
        <v/>
      </c>
      <c r="BR156" s="18" t="str">
        <f t="shared" si="863"/>
        <v/>
      </c>
      <c r="BS156" s="69">
        <v>0</v>
      </c>
      <c r="BT156" s="70" t="str">
        <f t="shared" si="864"/>
        <v/>
      </c>
      <c r="BU156" s="70">
        <v>0</v>
      </c>
      <c r="BV156" s="71" t="str">
        <f t="shared" si="825"/>
        <v/>
      </c>
      <c r="BW156" s="16" t="str">
        <f t="shared" si="865"/>
        <v/>
      </c>
    </row>
    <row r="157" spans="1:75" s="5" customFormat="1" ht="12.75" customHeight="1">
      <c r="A157" s="45" t="s">
        <v>488</v>
      </c>
      <c r="B157" s="39" t="s">
        <v>142</v>
      </c>
      <c r="C157" s="4" t="s">
        <v>539</v>
      </c>
      <c r="D157" s="49">
        <v>1.1100000000000001</v>
      </c>
      <c r="E157" s="40" t="s">
        <v>445</v>
      </c>
      <c r="F157" s="82">
        <v>1759</v>
      </c>
      <c r="G157" s="82">
        <v>1599</v>
      </c>
      <c r="H157" s="133">
        <v>1258</v>
      </c>
      <c r="I157" s="133">
        <v>0</v>
      </c>
      <c r="J157" s="95">
        <f t="shared" si="839"/>
        <v>1258</v>
      </c>
      <c r="K157" s="69">
        <v>0</v>
      </c>
      <c r="L157" s="70" t="str">
        <f t="shared" si="840"/>
        <v/>
      </c>
      <c r="M157" s="70">
        <v>0</v>
      </c>
      <c r="N157" s="71" t="str">
        <f t="shared" si="813"/>
        <v/>
      </c>
      <c r="O157" s="16" t="str">
        <f t="shared" si="841"/>
        <v/>
      </c>
      <c r="P157" s="72">
        <v>0</v>
      </c>
      <c r="Q157" s="73" t="str">
        <f t="shared" si="842"/>
        <v/>
      </c>
      <c r="R157" s="73">
        <v>0</v>
      </c>
      <c r="S157" s="74" t="str">
        <f t="shared" si="814"/>
        <v/>
      </c>
      <c r="T157" s="18" t="str">
        <f t="shared" si="843"/>
        <v/>
      </c>
      <c r="U157" s="69">
        <v>0</v>
      </c>
      <c r="V157" s="70" t="str">
        <f t="shared" si="844"/>
        <v/>
      </c>
      <c r="W157" s="70">
        <v>0</v>
      </c>
      <c r="X157" s="71" t="str">
        <f t="shared" si="815"/>
        <v/>
      </c>
      <c r="Y157" s="16" t="str">
        <f t="shared" si="845"/>
        <v/>
      </c>
      <c r="Z157" s="72">
        <v>0</v>
      </c>
      <c r="AA157" s="73" t="str">
        <f t="shared" si="846"/>
        <v/>
      </c>
      <c r="AB157" s="73">
        <v>0</v>
      </c>
      <c r="AC157" s="74" t="str">
        <f t="shared" si="816"/>
        <v/>
      </c>
      <c r="AD157" s="18" t="str">
        <f t="shared" si="847"/>
        <v/>
      </c>
      <c r="AE157" s="69">
        <v>0</v>
      </c>
      <c r="AF157" s="70" t="str">
        <f t="shared" si="848"/>
        <v/>
      </c>
      <c r="AG157" s="70">
        <v>0</v>
      </c>
      <c r="AH157" s="71" t="str">
        <f t="shared" si="817"/>
        <v/>
      </c>
      <c r="AI157" s="16" t="str">
        <f t="shared" si="849"/>
        <v/>
      </c>
      <c r="AJ157" s="72">
        <v>0</v>
      </c>
      <c r="AK157" s="73" t="str">
        <f t="shared" si="850"/>
        <v/>
      </c>
      <c r="AL157" s="73">
        <v>0</v>
      </c>
      <c r="AM157" s="74" t="str">
        <f t="shared" si="818"/>
        <v/>
      </c>
      <c r="AN157" s="18" t="str">
        <f t="shared" si="851"/>
        <v/>
      </c>
      <c r="AO157" s="69">
        <v>0</v>
      </c>
      <c r="AP157" s="70" t="str">
        <f t="shared" si="852"/>
        <v/>
      </c>
      <c r="AQ157" s="70">
        <v>0</v>
      </c>
      <c r="AR157" s="71" t="str">
        <f t="shared" si="819"/>
        <v/>
      </c>
      <c r="AS157" s="16" t="str">
        <f t="shared" si="853"/>
        <v/>
      </c>
      <c r="AT157" s="72">
        <v>0</v>
      </c>
      <c r="AU157" s="73" t="str">
        <f t="shared" si="854"/>
        <v/>
      </c>
      <c r="AV157" s="73">
        <v>0</v>
      </c>
      <c r="AW157" s="74" t="str">
        <f t="shared" si="820"/>
        <v/>
      </c>
      <c r="AX157" s="18" t="str">
        <f t="shared" si="855"/>
        <v/>
      </c>
      <c r="AY157" s="69">
        <v>0</v>
      </c>
      <c r="AZ157" s="70" t="str">
        <f t="shared" si="856"/>
        <v/>
      </c>
      <c r="BA157" s="70">
        <v>0</v>
      </c>
      <c r="BB157" s="71" t="str">
        <f t="shared" si="821"/>
        <v/>
      </c>
      <c r="BC157" s="16" t="str">
        <f t="shared" si="857"/>
        <v/>
      </c>
      <c r="BD157" s="72">
        <v>0</v>
      </c>
      <c r="BE157" s="73" t="str">
        <f t="shared" si="858"/>
        <v/>
      </c>
      <c r="BF157" s="73">
        <v>0</v>
      </c>
      <c r="BG157" s="74" t="str">
        <f t="shared" si="822"/>
        <v/>
      </c>
      <c r="BH157" s="18" t="str">
        <f t="shared" si="859"/>
        <v/>
      </c>
      <c r="BI157" s="69">
        <v>0</v>
      </c>
      <c r="BJ157" s="70" t="str">
        <f t="shared" si="860"/>
        <v/>
      </c>
      <c r="BK157" s="70">
        <v>0</v>
      </c>
      <c r="BL157" s="71" t="str">
        <f t="shared" si="823"/>
        <v/>
      </c>
      <c r="BM157" s="16" t="str">
        <f t="shared" si="861"/>
        <v/>
      </c>
      <c r="BN157" s="72">
        <v>0</v>
      </c>
      <c r="BO157" s="73" t="str">
        <f t="shared" si="862"/>
        <v/>
      </c>
      <c r="BP157" s="73">
        <v>0</v>
      </c>
      <c r="BQ157" s="74" t="str">
        <f t="shared" si="824"/>
        <v/>
      </c>
      <c r="BR157" s="18" t="str">
        <f t="shared" si="863"/>
        <v/>
      </c>
      <c r="BS157" s="69">
        <v>0</v>
      </c>
      <c r="BT157" s="70" t="str">
        <f t="shared" si="864"/>
        <v/>
      </c>
      <c r="BU157" s="70">
        <v>0</v>
      </c>
      <c r="BV157" s="71" t="str">
        <f t="shared" si="825"/>
        <v/>
      </c>
      <c r="BW157" s="16" t="str">
        <f t="shared" si="865"/>
        <v/>
      </c>
    </row>
    <row r="158" spans="1:75" s="5" customFormat="1" ht="12.75" customHeight="1">
      <c r="A158" s="42" t="s">
        <v>93</v>
      </c>
      <c r="B158" s="39" t="s">
        <v>142</v>
      </c>
      <c r="C158" s="4"/>
      <c r="D158" s="49">
        <v>1.78</v>
      </c>
      <c r="E158" s="40" t="s">
        <v>216</v>
      </c>
      <c r="F158" s="82">
        <v>1649</v>
      </c>
      <c r="G158" s="82">
        <v>1499</v>
      </c>
      <c r="H158" s="133">
        <v>1149</v>
      </c>
      <c r="I158" s="133">
        <v>30</v>
      </c>
      <c r="J158" s="95">
        <f t="shared" si="732"/>
        <v>1119</v>
      </c>
      <c r="K158" s="69">
        <v>1221</v>
      </c>
      <c r="L158" s="70">
        <f t="shared" si="761"/>
        <v>1098.9000000000001</v>
      </c>
      <c r="M158" s="70">
        <v>206</v>
      </c>
      <c r="N158" s="71">
        <f t="shared" si="813"/>
        <v>913</v>
      </c>
      <c r="O158" s="16">
        <f t="shared" si="762"/>
        <v>0.16916916916916924</v>
      </c>
      <c r="P158" s="72">
        <v>0</v>
      </c>
      <c r="Q158" s="73" t="str">
        <f t="shared" si="763"/>
        <v/>
      </c>
      <c r="R158" s="73">
        <v>0</v>
      </c>
      <c r="S158" s="74" t="str">
        <f t="shared" si="814"/>
        <v/>
      </c>
      <c r="T158" s="18" t="str">
        <f t="shared" si="764"/>
        <v/>
      </c>
      <c r="U158" s="69">
        <v>0</v>
      </c>
      <c r="V158" s="70" t="str">
        <f t="shared" si="765"/>
        <v/>
      </c>
      <c r="W158" s="70">
        <v>0</v>
      </c>
      <c r="X158" s="71" t="str">
        <f t="shared" si="815"/>
        <v/>
      </c>
      <c r="Y158" s="16" t="str">
        <f t="shared" si="766"/>
        <v/>
      </c>
      <c r="Z158" s="72">
        <v>1110</v>
      </c>
      <c r="AA158" s="73">
        <f t="shared" si="767"/>
        <v>999</v>
      </c>
      <c r="AB158" s="73">
        <v>289</v>
      </c>
      <c r="AC158" s="74">
        <f t="shared" si="816"/>
        <v>830</v>
      </c>
      <c r="AD158" s="18">
        <f t="shared" si="768"/>
        <v>0.16916916916916916</v>
      </c>
      <c r="AE158" s="69">
        <v>0</v>
      </c>
      <c r="AF158" s="70" t="str">
        <f t="shared" si="769"/>
        <v/>
      </c>
      <c r="AG158" s="70">
        <v>0</v>
      </c>
      <c r="AH158" s="71" t="str">
        <f t="shared" si="817"/>
        <v/>
      </c>
      <c r="AI158" s="16" t="str">
        <f t="shared" si="770"/>
        <v/>
      </c>
      <c r="AJ158" s="72">
        <v>0</v>
      </c>
      <c r="AK158" s="73" t="str">
        <f t="shared" si="771"/>
        <v/>
      </c>
      <c r="AL158" s="73">
        <v>0</v>
      </c>
      <c r="AM158" s="74" t="str">
        <f t="shared" si="818"/>
        <v/>
      </c>
      <c r="AN158" s="18" t="str">
        <f t="shared" si="772"/>
        <v/>
      </c>
      <c r="AO158" s="69">
        <v>1221</v>
      </c>
      <c r="AP158" s="70">
        <f t="shared" si="773"/>
        <v>1098.9000000000001</v>
      </c>
      <c r="AQ158" s="70">
        <v>206</v>
      </c>
      <c r="AR158" s="71">
        <f t="shared" si="819"/>
        <v>913</v>
      </c>
      <c r="AS158" s="16">
        <f t="shared" si="774"/>
        <v>0.16916916916916924</v>
      </c>
      <c r="AT158" s="72">
        <v>0</v>
      </c>
      <c r="AU158" s="73" t="str">
        <f t="shared" si="775"/>
        <v/>
      </c>
      <c r="AV158" s="73">
        <v>0</v>
      </c>
      <c r="AW158" s="74" t="str">
        <f t="shared" si="820"/>
        <v/>
      </c>
      <c r="AX158" s="18" t="str">
        <f t="shared" si="733"/>
        <v/>
      </c>
      <c r="AY158" s="69">
        <v>0</v>
      </c>
      <c r="AZ158" s="70" t="str">
        <f t="shared" si="776"/>
        <v/>
      </c>
      <c r="BA158" s="70">
        <v>0</v>
      </c>
      <c r="BB158" s="71" t="str">
        <f t="shared" si="821"/>
        <v/>
      </c>
      <c r="BC158" s="16" t="str">
        <f t="shared" si="777"/>
        <v/>
      </c>
      <c r="BD158" s="72">
        <v>1221</v>
      </c>
      <c r="BE158" s="73">
        <f t="shared" si="778"/>
        <v>1098.9000000000001</v>
      </c>
      <c r="BF158" s="73">
        <v>206</v>
      </c>
      <c r="BG158" s="74">
        <f t="shared" si="822"/>
        <v>913</v>
      </c>
      <c r="BH158" s="18">
        <f t="shared" si="779"/>
        <v>0.16916916916916924</v>
      </c>
      <c r="BI158" s="69">
        <v>0</v>
      </c>
      <c r="BJ158" s="70" t="str">
        <f t="shared" si="780"/>
        <v/>
      </c>
      <c r="BK158" s="70">
        <v>0</v>
      </c>
      <c r="BL158" s="71" t="str">
        <f t="shared" si="823"/>
        <v/>
      </c>
      <c r="BM158" s="16" t="str">
        <f t="shared" si="781"/>
        <v/>
      </c>
      <c r="BN158" s="72">
        <v>0</v>
      </c>
      <c r="BO158" s="73" t="str">
        <f t="shared" si="782"/>
        <v/>
      </c>
      <c r="BP158" s="73">
        <v>0</v>
      </c>
      <c r="BQ158" s="74" t="str">
        <f t="shared" si="824"/>
        <v/>
      </c>
      <c r="BR158" s="18" t="str">
        <f t="shared" si="783"/>
        <v/>
      </c>
      <c r="BS158" s="69">
        <v>1110</v>
      </c>
      <c r="BT158" s="70">
        <f t="shared" si="784"/>
        <v>999</v>
      </c>
      <c r="BU158" s="70">
        <v>289</v>
      </c>
      <c r="BV158" s="71">
        <f t="shared" si="825"/>
        <v>830</v>
      </c>
      <c r="BW158" s="16">
        <f t="shared" si="785"/>
        <v>0.16916916916916916</v>
      </c>
    </row>
    <row r="159" spans="1:75" s="5" customFormat="1" ht="12.75" customHeight="1">
      <c r="A159" s="45" t="s">
        <v>101</v>
      </c>
      <c r="B159" s="39" t="s">
        <v>142</v>
      </c>
      <c r="C159" s="4"/>
      <c r="D159" s="49">
        <v>1.78</v>
      </c>
      <c r="E159" s="40" t="s">
        <v>217</v>
      </c>
      <c r="F159" s="82">
        <v>1649</v>
      </c>
      <c r="G159" s="82">
        <v>1499</v>
      </c>
      <c r="H159" s="133">
        <v>1149</v>
      </c>
      <c r="I159" s="133">
        <v>30</v>
      </c>
      <c r="J159" s="95">
        <f t="shared" si="732"/>
        <v>1119</v>
      </c>
      <c r="K159" s="69">
        <v>1221</v>
      </c>
      <c r="L159" s="70">
        <f t="shared" si="761"/>
        <v>1098.9000000000001</v>
      </c>
      <c r="M159" s="70">
        <v>206</v>
      </c>
      <c r="N159" s="71">
        <f t="shared" si="813"/>
        <v>913</v>
      </c>
      <c r="O159" s="16">
        <f t="shared" si="762"/>
        <v>0.16916916916916924</v>
      </c>
      <c r="P159" s="72">
        <v>0</v>
      </c>
      <c r="Q159" s="73" t="str">
        <f t="shared" si="763"/>
        <v/>
      </c>
      <c r="R159" s="73">
        <v>0</v>
      </c>
      <c r="S159" s="74" t="str">
        <f t="shared" si="814"/>
        <v/>
      </c>
      <c r="T159" s="18" t="str">
        <f t="shared" si="764"/>
        <v/>
      </c>
      <c r="U159" s="69">
        <v>0</v>
      </c>
      <c r="V159" s="70" t="str">
        <f t="shared" si="765"/>
        <v/>
      </c>
      <c r="W159" s="70">
        <v>0</v>
      </c>
      <c r="X159" s="71" t="str">
        <f t="shared" si="815"/>
        <v/>
      </c>
      <c r="Y159" s="16" t="str">
        <f t="shared" si="766"/>
        <v/>
      </c>
      <c r="Z159" s="72">
        <v>1110</v>
      </c>
      <c r="AA159" s="73">
        <f t="shared" si="767"/>
        <v>999</v>
      </c>
      <c r="AB159" s="73">
        <v>289</v>
      </c>
      <c r="AC159" s="74">
        <f t="shared" si="816"/>
        <v>830</v>
      </c>
      <c r="AD159" s="18">
        <f t="shared" si="768"/>
        <v>0.16916916916916916</v>
      </c>
      <c r="AE159" s="69">
        <v>0</v>
      </c>
      <c r="AF159" s="70" t="str">
        <f t="shared" si="769"/>
        <v/>
      </c>
      <c r="AG159" s="70">
        <v>0</v>
      </c>
      <c r="AH159" s="71" t="str">
        <f t="shared" si="817"/>
        <v/>
      </c>
      <c r="AI159" s="16" t="str">
        <f t="shared" si="770"/>
        <v/>
      </c>
      <c r="AJ159" s="72">
        <v>0</v>
      </c>
      <c r="AK159" s="73" t="str">
        <f t="shared" si="771"/>
        <v/>
      </c>
      <c r="AL159" s="73">
        <v>0</v>
      </c>
      <c r="AM159" s="74" t="str">
        <f t="shared" si="818"/>
        <v/>
      </c>
      <c r="AN159" s="18" t="str">
        <f t="shared" si="772"/>
        <v/>
      </c>
      <c r="AO159" s="69">
        <v>1221</v>
      </c>
      <c r="AP159" s="70">
        <f t="shared" si="773"/>
        <v>1098.9000000000001</v>
      </c>
      <c r="AQ159" s="70">
        <v>206</v>
      </c>
      <c r="AR159" s="71">
        <f t="shared" si="819"/>
        <v>913</v>
      </c>
      <c r="AS159" s="16">
        <f t="shared" si="774"/>
        <v>0.16916916916916924</v>
      </c>
      <c r="AT159" s="72">
        <v>0</v>
      </c>
      <c r="AU159" s="73" t="str">
        <f t="shared" si="775"/>
        <v/>
      </c>
      <c r="AV159" s="73">
        <v>0</v>
      </c>
      <c r="AW159" s="74" t="str">
        <f t="shared" si="820"/>
        <v/>
      </c>
      <c r="AX159" s="18" t="str">
        <f t="shared" si="733"/>
        <v/>
      </c>
      <c r="AY159" s="69">
        <v>0</v>
      </c>
      <c r="AZ159" s="70" t="str">
        <f t="shared" si="776"/>
        <v/>
      </c>
      <c r="BA159" s="70">
        <v>0</v>
      </c>
      <c r="BB159" s="71" t="str">
        <f t="shared" si="821"/>
        <v/>
      </c>
      <c r="BC159" s="16" t="str">
        <f t="shared" si="777"/>
        <v/>
      </c>
      <c r="BD159" s="72">
        <v>1221</v>
      </c>
      <c r="BE159" s="73">
        <f t="shared" si="778"/>
        <v>1098.9000000000001</v>
      </c>
      <c r="BF159" s="73">
        <v>206</v>
      </c>
      <c r="BG159" s="74">
        <f t="shared" si="822"/>
        <v>913</v>
      </c>
      <c r="BH159" s="18">
        <f t="shared" si="779"/>
        <v>0.16916916916916924</v>
      </c>
      <c r="BI159" s="69">
        <v>0</v>
      </c>
      <c r="BJ159" s="70" t="str">
        <f t="shared" si="780"/>
        <v/>
      </c>
      <c r="BK159" s="70">
        <v>0</v>
      </c>
      <c r="BL159" s="71" t="str">
        <f t="shared" si="823"/>
        <v/>
      </c>
      <c r="BM159" s="16" t="str">
        <f t="shared" si="781"/>
        <v/>
      </c>
      <c r="BN159" s="72">
        <v>0</v>
      </c>
      <c r="BO159" s="73" t="str">
        <f t="shared" si="782"/>
        <v/>
      </c>
      <c r="BP159" s="73">
        <v>0</v>
      </c>
      <c r="BQ159" s="74" t="str">
        <f t="shared" si="824"/>
        <v/>
      </c>
      <c r="BR159" s="18" t="str">
        <f t="shared" si="783"/>
        <v/>
      </c>
      <c r="BS159" s="69">
        <v>1110</v>
      </c>
      <c r="BT159" s="70">
        <f t="shared" si="784"/>
        <v>999</v>
      </c>
      <c r="BU159" s="70">
        <v>289</v>
      </c>
      <c r="BV159" s="71">
        <f t="shared" si="825"/>
        <v>830</v>
      </c>
      <c r="BW159" s="16">
        <f t="shared" si="785"/>
        <v>0.16916916916916916</v>
      </c>
    </row>
    <row r="160" spans="1:75" s="5" customFormat="1" ht="12.75" customHeight="1">
      <c r="A160" s="45" t="s">
        <v>104</v>
      </c>
      <c r="B160" s="39" t="s">
        <v>142</v>
      </c>
      <c r="C160" s="4"/>
      <c r="D160" s="49">
        <v>1.78</v>
      </c>
      <c r="E160" s="40" t="s">
        <v>180</v>
      </c>
      <c r="F160" s="82">
        <v>1759</v>
      </c>
      <c r="G160" s="82">
        <v>1599</v>
      </c>
      <c r="H160" s="133">
        <v>1225</v>
      </c>
      <c r="I160" s="133">
        <v>31</v>
      </c>
      <c r="J160" s="95">
        <f t="shared" si="732"/>
        <v>1194</v>
      </c>
      <c r="K160" s="69">
        <v>1332</v>
      </c>
      <c r="L160" s="70">
        <f t="shared" si="761"/>
        <v>1198.8</v>
      </c>
      <c r="M160" s="70">
        <v>197</v>
      </c>
      <c r="N160" s="71">
        <f t="shared" si="813"/>
        <v>997</v>
      </c>
      <c r="O160" s="16">
        <f t="shared" si="762"/>
        <v>0.16833500166833498</v>
      </c>
      <c r="P160" s="72">
        <v>0</v>
      </c>
      <c r="Q160" s="73" t="str">
        <f t="shared" si="763"/>
        <v/>
      </c>
      <c r="R160" s="73">
        <v>0</v>
      </c>
      <c r="S160" s="74" t="str">
        <f t="shared" si="814"/>
        <v/>
      </c>
      <c r="T160" s="18" t="str">
        <f t="shared" si="764"/>
        <v/>
      </c>
      <c r="U160" s="69">
        <v>0</v>
      </c>
      <c r="V160" s="70" t="str">
        <f t="shared" si="765"/>
        <v/>
      </c>
      <c r="W160" s="70">
        <v>0</v>
      </c>
      <c r="X160" s="71" t="str">
        <f t="shared" si="815"/>
        <v/>
      </c>
      <c r="Y160" s="16" t="str">
        <f t="shared" si="766"/>
        <v/>
      </c>
      <c r="Z160" s="72">
        <v>1221</v>
      </c>
      <c r="AA160" s="73">
        <f t="shared" si="767"/>
        <v>1098.9000000000001</v>
      </c>
      <c r="AB160" s="73">
        <v>280</v>
      </c>
      <c r="AC160" s="74">
        <f t="shared" si="816"/>
        <v>914</v>
      </c>
      <c r="AD160" s="18">
        <f t="shared" si="768"/>
        <v>0.16825916825916834</v>
      </c>
      <c r="AE160" s="69">
        <v>0</v>
      </c>
      <c r="AF160" s="70" t="str">
        <f t="shared" si="769"/>
        <v/>
      </c>
      <c r="AG160" s="70">
        <v>0</v>
      </c>
      <c r="AH160" s="71" t="str">
        <f t="shared" si="817"/>
        <v/>
      </c>
      <c r="AI160" s="16" t="str">
        <f t="shared" si="770"/>
        <v/>
      </c>
      <c r="AJ160" s="72">
        <v>0</v>
      </c>
      <c r="AK160" s="73" t="str">
        <f t="shared" si="771"/>
        <v/>
      </c>
      <c r="AL160" s="73">
        <v>0</v>
      </c>
      <c r="AM160" s="74" t="str">
        <f t="shared" si="818"/>
        <v/>
      </c>
      <c r="AN160" s="18" t="str">
        <f t="shared" si="772"/>
        <v/>
      </c>
      <c r="AO160" s="69">
        <v>1332</v>
      </c>
      <c r="AP160" s="70">
        <f t="shared" si="773"/>
        <v>1198.8</v>
      </c>
      <c r="AQ160" s="70">
        <v>197</v>
      </c>
      <c r="AR160" s="71">
        <f t="shared" si="819"/>
        <v>997</v>
      </c>
      <c r="AS160" s="16">
        <f t="shared" si="774"/>
        <v>0.16833500166833498</v>
      </c>
      <c r="AT160" s="72">
        <v>0</v>
      </c>
      <c r="AU160" s="73" t="str">
        <f t="shared" si="775"/>
        <v/>
      </c>
      <c r="AV160" s="73">
        <v>0</v>
      </c>
      <c r="AW160" s="74" t="str">
        <f t="shared" si="820"/>
        <v/>
      </c>
      <c r="AX160" s="18" t="str">
        <f t="shared" ref="AX160:AX172" si="866">IFERROR(IF((IFERROR(IF(AV160&gt;1,(AU160-AW160)/AU160,""),(($G160*0.9)-AW160)/($G160*0.9)))&gt;1%,IFERROR(IF(AV160&gt;1,(AU160-AW160)/AU160,""),(($G160*0.9)-AW160)/($G160*0.9)),""),"")</f>
        <v/>
      </c>
      <c r="AY160" s="69">
        <v>0</v>
      </c>
      <c r="AZ160" s="70" t="str">
        <f t="shared" si="776"/>
        <v/>
      </c>
      <c r="BA160" s="70">
        <v>0</v>
      </c>
      <c r="BB160" s="71" t="str">
        <f t="shared" si="821"/>
        <v/>
      </c>
      <c r="BC160" s="16" t="str">
        <f t="shared" si="777"/>
        <v/>
      </c>
      <c r="BD160" s="72">
        <v>1332</v>
      </c>
      <c r="BE160" s="73">
        <f t="shared" si="778"/>
        <v>1198.8</v>
      </c>
      <c r="BF160" s="73">
        <v>197</v>
      </c>
      <c r="BG160" s="74">
        <f t="shared" si="822"/>
        <v>997</v>
      </c>
      <c r="BH160" s="18">
        <f t="shared" si="779"/>
        <v>0.16833500166833498</v>
      </c>
      <c r="BI160" s="69">
        <v>0</v>
      </c>
      <c r="BJ160" s="70" t="str">
        <f t="shared" si="780"/>
        <v/>
      </c>
      <c r="BK160" s="70">
        <v>0</v>
      </c>
      <c r="BL160" s="71" t="str">
        <f t="shared" si="823"/>
        <v/>
      </c>
      <c r="BM160" s="16" t="str">
        <f t="shared" si="781"/>
        <v/>
      </c>
      <c r="BN160" s="72">
        <v>0</v>
      </c>
      <c r="BO160" s="73" t="str">
        <f t="shared" si="782"/>
        <v/>
      </c>
      <c r="BP160" s="73">
        <v>0</v>
      </c>
      <c r="BQ160" s="74" t="str">
        <f t="shared" si="824"/>
        <v/>
      </c>
      <c r="BR160" s="18" t="str">
        <f t="shared" si="783"/>
        <v/>
      </c>
      <c r="BS160" s="69">
        <v>1221</v>
      </c>
      <c r="BT160" s="70">
        <f t="shared" si="784"/>
        <v>1098.9000000000001</v>
      </c>
      <c r="BU160" s="70">
        <v>280</v>
      </c>
      <c r="BV160" s="71">
        <f t="shared" si="825"/>
        <v>914</v>
      </c>
      <c r="BW160" s="16">
        <f t="shared" si="785"/>
        <v>0.16825916825916834</v>
      </c>
    </row>
    <row r="161" spans="1:75" s="5" customFormat="1" ht="12.75" customHeight="1">
      <c r="A161" s="42" t="s">
        <v>94</v>
      </c>
      <c r="B161" s="39" t="s">
        <v>142</v>
      </c>
      <c r="C161" s="4"/>
      <c r="D161" s="49">
        <v>1.92</v>
      </c>
      <c r="E161" s="40" t="s">
        <v>179</v>
      </c>
      <c r="F161" s="82">
        <v>1979</v>
      </c>
      <c r="G161" s="82">
        <v>1799</v>
      </c>
      <c r="H161" s="133">
        <v>1357</v>
      </c>
      <c r="I161" s="133">
        <v>0</v>
      </c>
      <c r="J161" s="95">
        <f t="shared" ref="J161:J183" si="867">IFERROR(H161-I161,H161)</f>
        <v>1357</v>
      </c>
      <c r="K161" s="69">
        <v>0</v>
      </c>
      <c r="L161" s="70" t="str">
        <f t="shared" si="761"/>
        <v/>
      </c>
      <c r="M161" s="70">
        <v>0</v>
      </c>
      <c r="N161" s="71" t="str">
        <f t="shared" si="813"/>
        <v/>
      </c>
      <c r="O161" s="16" t="str">
        <f t="shared" si="762"/>
        <v/>
      </c>
      <c r="P161" s="72">
        <v>0</v>
      </c>
      <c r="Q161" s="73" t="str">
        <f t="shared" si="763"/>
        <v/>
      </c>
      <c r="R161" s="73">
        <v>0</v>
      </c>
      <c r="S161" s="74" t="str">
        <f t="shared" si="814"/>
        <v/>
      </c>
      <c r="T161" s="18" t="str">
        <f t="shared" si="764"/>
        <v/>
      </c>
      <c r="U161" s="69">
        <v>1443</v>
      </c>
      <c r="V161" s="70">
        <f t="shared" si="765"/>
        <v>1298.7</v>
      </c>
      <c r="W161" s="70">
        <v>266</v>
      </c>
      <c r="X161" s="71">
        <f t="shared" si="815"/>
        <v>1091</v>
      </c>
      <c r="Y161" s="16">
        <f t="shared" si="766"/>
        <v>0.15992915992915996</v>
      </c>
      <c r="Z161" s="72">
        <v>0</v>
      </c>
      <c r="AA161" s="73" t="str">
        <f t="shared" si="767"/>
        <v/>
      </c>
      <c r="AB161" s="73">
        <v>0</v>
      </c>
      <c r="AC161" s="74" t="str">
        <f t="shared" si="816"/>
        <v/>
      </c>
      <c r="AD161" s="18" t="str">
        <f t="shared" si="768"/>
        <v/>
      </c>
      <c r="AE161" s="69">
        <v>0</v>
      </c>
      <c r="AF161" s="70" t="str">
        <f t="shared" si="769"/>
        <v/>
      </c>
      <c r="AG161" s="70">
        <v>0</v>
      </c>
      <c r="AH161" s="71" t="str">
        <f t="shared" si="817"/>
        <v/>
      </c>
      <c r="AI161" s="16" t="str">
        <f t="shared" si="770"/>
        <v/>
      </c>
      <c r="AJ161" s="72">
        <v>1443</v>
      </c>
      <c r="AK161" s="73">
        <f t="shared" si="771"/>
        <v>1298.7</v>
      </c>
      <c r="AL161" s="73">
        <v>266</v>
      </c>
      <c r="AM161" s="74">
        <f t="shared" si="818"/>
        <v>1091</v>
      </c>
      <c r="AN161" s="18">
        <f t="shared" si="772"/>
        <v>0.15992915992915996</v>
      </c>
      <c r="AO161" s="69">
        <v>0</v>
      </c>
      <c r="AP161" s="70" t="str">
        <f t="shared" si="773"/>
        <v/>
      </c>
      <c r="AQ161" s="70">
        <v>0</v>
      </c>
      <c r="AR161" s="71" t="str">
        <f t="shared" si="819"/>
        <v/>
      </c>
      <c r="AS161" s="16" t="str">
        <f t="shared" si="774"/>
        <v/>
      </c>
      <c r="AT161" s="72">
        <v>0</v>
      </c>
      <c r="AU161" s="73" t="str">
        <f t="shared" si="775"/>
        <v/>
      </c>
      <c r="AV161" s="73">
        <v>0</v>
      </c>
      <c r="AW161" s="74" t="str">
        <f t="shared" si="820"/>
        <v/>
      </c>
      <c r="AX161" s="18" t="str">
        <f t="shared" si="866"/>
        <v/>
      </c>
      <c r="AY161" s="69">
        <v>1332</v>
      </c>
      <c r="AZ161" s="70">
        <f t="shared" si="776"/>
        <v>1198.8</v>
      </c>
      <c r="BA161" s="70">
        <v>348</v>
      </c>
      <c r="BB161" s="71">
        <f t="shared" si="821"/>
        <v>1009</v>
      </c>
      <c r="BC161" s="16">
        <f t="shared" si="777"/>
        <v>0.15832499165832495</v>
      </c>
      <c r="BD161" s="72">
        <v>1332</v>
      </c>
      <c r="BE161" s="73">
        <f t="shared" si="778"/>
        <v>1198.8</v>
      </c>
      <c r="BF161" s="73">
        <v>348</v>
      </c>
      <c r="BG161" s="74">
        <f t="shared" si="822"/>
        <v>1009</v>
      </c>
      <c r="BH161" s="18">
        <f t="shared" si="779"/>
        <v>0.15832499165832495</v>
      </c>
      <c r="BI161" s="69" t="s">
        <v>148</v>
      </c>
      <c r="BJ161" s="70" t="str">
        <f t="shared" si="780"/>
        <v/>
      </c>
      <c r="BK161" s="70">
        <v>0</v>
      </c>
      <c r="BL161" s="71" t="str">
        <f t="shared" si="823"/>
        <v/>
      </c>
      <c r="BM161" s="16" t="str">
        <f t="shared" si="781"/>
        <v/>
      </c>
      <c r="BN161" s="72">
        <v>0</v>
      </c>
      <c r="BO161" s="73" t="str">
        <f t="shared" si="782"/>
        <v/>
      </c>
      <c r="BP161" s="73">
        <v>0</v>
      </c>
      <c r="BQ161" s="74" t="str">
        <f t="shared" si="824"/>
        <v/>
      </c>
      <c r="BR161" s="18" t="str">
        <f t="shared" si="783"/>
        <v/>
      </c>
      <c r="BS161" s="69">
        <v>0</v>
      </c>
      <c r="BT161" s="70" t="str">
        <f t="shared" si="784"/>
        <v/>
      </c>
      <c r="BU161" s="70">
        <v>0</v>
      </c>
      <c r="BV161" s="71" t="str">
        <f t="shared" si="825"/>
        <v/>
      </c>
      <c r="BW161" s="16" t="str">
        <f t="shared" si="785"/>
        <v/>
      </c>
    </row>
    <row r="162" spans="1:75" s="5" customFormat="1" ht="12.75" customHeight="1">
      <c r="A162" s="45" t="s">
        <v>102</v>
      </c>
      <c r="B162" s="39" t="s">
        <v>142</v>
      </c>
      <c r="C162" s="4"/>
      <c r="D162" s="49">
        <v>1.92</v>
      </c>
      <c r="E162" s="40" t="s">
        <v>217</v>
      </c>
      <c r="F162" s="82">
        <v>1979</v>
      </c>
      <c r="G162" s="82">
        <v>1799</v>
      </c>
      <c r="H162" s="133">
        <v>1357</v>
      </c>
      <c r="I162" s="133">
        <v>0</v>
      </c>
      <c r="J162" s="95">
        <f t="shared" si="867"/>
        <v>1357</v>
      </c>
      <c r="K162" s="69">
        <v>0</v>
      </c>
      <c r="L162" s="70" t="str">
        <f t="shared" si="761"/>
        <v/>
      </c>
      <c r="M162" s="70">
        <v>0</v>
      </c>
      <c r="N162" s="71" t="str">
        <f t="shared" si="813"/>
        <v/>
      </c>
      <c r="O162" s="16" t="str">
        <f t="shared" si="762"/>
        <v/>
      </c>
      <c r="P162" s="72">
        <v>0</v>
      </c>
      <c r="Q162" s="73" t="str">
        <f t="shared" si="763"/>
        <v/>
      </c>
      <c r="R162" s="73">
        <v>0</v>
      </c>
      <c r="S162" s="74" t="str">
        <f t="shared" si="814"/>
        <v/>
      </c>
      <c r="T162" s="18" t="str">
        <f t="shared" si="764"/>
        <v/>
      </c>
      <c r="U162" s="69">
        <v>1443</v>
      </c>
      <c r="V162" s="70">
        <f t="shared" si="765"/>
        <v>1298.7</v>
      </c>
      <c r="W162" s="70">
        <v>266</v>
      </c>
      <c r="X162" s="71">
        <f t="shared" si="815"/>
        <v>1091</v>
      </c>
      <c r="Y162" s="16">
        <f t="shared" si="766"/>
        <v>0.15992915992915996</v>
      </c>
      <c r="Z162" s="72">
        <v>0</v>
      </c>
      <c r="AA162" s="73" t="str">
        <f t="shared" si="767"/>
        <v/>
      </c>
      <c r="AB162" s="73">
        <v>0</v>
      </c>
      <c r="AC162" s="74" t="str">
        <f t="shared" si="816"/>
        <v/>
      </c>
      <c r="AD162" s="18" t="str">
        <f t="shared" si="768"/>
        <v/>
      </c>
      <c r="AE162" s="69">
        <v>0</v>
      </c>
      <c r="AF162" s="70" t="str">
        <f t="shared" si="769"/>
        <v/>
      </c>
      <c r="AG162" s="70">
        <v>0</v>
      </c>
      <c r="AH162" s="71" t="str">
        <f t="shared" si="817"/>
        <v/>
      </c>
      <c r="AI162" s="16" t="str">
        <f t="shared" si="770"/>
        <v/>
      </c>
      <c r="AJ162" s="72">
        <v>1443</v>
      </c>
      <c r="AK162" s="73">
        <f t="shared" si="771"/>
        <v>1298.7</v>
      </c>
      <c r="AL162" s="73">
        <v>266</v>
      </c>
      <c r="AM162" s="74">
        <f t="shared" si="818"/>
        <v>1091</v>
      </c>
      <c r="AN162" s="18">
        <f t="shared" si="772"/>
        <v>0.15992915992915996</v>
      </c>
      <c r="AO162" s="69">
        <v>0</v>
      </c>
      <c r="AP162" s="70" t="str">
        <f t="shared" si="773"/>
        <v/>
      </c>
      <c r="AQ162" s="70">
        <v>0</v>
      </c>
      <c r="AR162" s="71" t="str">
        <f t="shared" si="819"/>
        <v/>
      </c>
      <c r="AS162" s="16" t="str">
        <f t="shared" si="774"/>
        <v/>
      </c>
      <c r="AT162" s="72">
        <v>0</v>
      </c>
      <c r="AU162" s="73" t="str">
        <f t="shared" si="775"/>
        <v/>
      </c>
      <c r="AV162" s="73">
        <v>0</v>
      </c>
      <c r="AW162" s="74" t="str">
        <f t="shared" si="820"/>
        <v/>
      </c>
      <c r="AX162" s="18" t="str">
        <f t="shared" si="866"/>
        <v/>
      </c>
      <c r="AY162" s="69">
        <v>1332</v>
      </c>
      <c r="AZ162" s="70">
        <f t="shared" si="776"/>
        <v>1198.8</v>
      </c>
      <c r="BA162" s="70">
        <v>348</v>
      </c>
      <c r="BB162" s="71">
        <f t="shared" si="821"/>
        <v>1009</v>
      </c>
      <c r="BC162" s="16">
        <f t="shared" si="777"/>
        <v>0.15832499165832495</v>
      </c>
      <c r="BD162" s="72">
        <v>1332</v>
      </c>
      <c r="BE162" s="73">
        <f t="shared" si="778"/>
        <v>1198.8</v>
      </c>
      <c r="BF162" s="73">
        <v>348</v>
      </c>
      <c r="BG162" s="74">
        <f t="shared" si="822"/>
        <v>1009</v>
      </c>
      <c r="BH162" s="18">
        <f t="shared" si="779"/>
        <v>0.15832499165832495</v>
      </c>
      <c r="BI162" s="69" t="s">
        <v>148</v>
      </c>
      <c r="BJ162" s="70" t="str">
        <f t="shared" si="780"/>
        <v/>
      </c>
      <c r="BK162" s="70">
        <v>0</v>
      </c>
      <c r="BL162" s="71" t="str">
        <f t="shared" si="823"/>
        <v/>
      </c>
      <c r="BM162" s="16" t="str">
        <f t="shared" si="781"/>
        <v/>
      </c>
      <c r="BN162" s="72">
        <v>0</v>
      </c>
      <c r="BO162" s="73" t="str">
        <f t="shared" si="782"/>
        <v/>
      </c>
      <c r="BP162" s="73">
        <v>0</v>
      </c>
      <c r="BQ162" s="74" t="str">
        <f t="shared" si="824"/>
        <v/>
      </c>
      <c r="BR162" s="18" t="str">
        <f t="shared" si="783"/>
        <v/>
      </c>
      <c r="BS162" s="69">
        <v>0</v>
      </c>
      <c r="BT162" s="70" t="str">
        <f t="shared" si="784"/>
        <v/>
      </c>
      <c r="BU162" s="70">
        <v>0</v>
      </c>
      <c r="BV162" s="71" t="str">
        <f t="shared" si="825"/>
        <v/>
      </c>
      <c r="BW162" s="16" t="str">
        <f t="shared" si="785"/>
        <v/>
      </c>
    </row>
    <row r="163" spans="1:75" s="5" customFormat="1" ht="12.75" customHeight="1" thickBot="1">
      <c r="A163" s="46" t="s">
        <v>105</v>
      </c>
      <c r="B163" s="38" t="s">
        <v>142</v>
      </c>
      <c r="C163" s="9"/>
      <c r="D163" s="50">
        <v>1.92</v>
      </c>
      <c r="E163" s="2" t="s">
        <v>180</v>
      </c>
      <c r="F163" s="83">
        <v>2089</v>
      </c>
      <c r="G163" s="83">
        <v>1899</v>
      </c>
      <c r="H163" s="134">
        <v>1433</v>
      </c>
      <c r="I163" s="134">
        <v>0</v>
      </c>
      <c r="J163" s="97">
        <f t="shared" si="867"/>
        <v>1433</v>
      </c>
      <c r="K163" s="76">
        <v>0</v>
      </c>
      <c r="L163" s="77" t="str">
        <f t="shared" si="761"/>
        <v/>
      </c>
      <c r="M163" s="77">
        <v>0</v>
      </c>
      <c r="N163" s="78" t="str">
        <f t="shared" si="813"/>
        <v/>
      </c>
      <c r="O163" s="17" t="str">
        <f t="shared" si="762"/>
        <v/>
      </c>
      <c r="P163" s="79">
        <v>0</v>
      </c>
      <c r="Q163" s="80" t="str">
        <f t="shared" si="763"/>
        <v/>
      </c>
      <c r="R163" s="80">
        <v>0</v>
      </c>
      <c r="S163" s="81" t="str">
        <f t="shared" si="814"/>
        <v/>
      </c>
      <c r="T163" s="19" t="str">
        <f t="shared" si="764"/>
        <v/>
      </c>
      <c r="U163" s="76">
        <v>1554</v>
      </c>
      <c r="V163" s="77">
        <f t="shared" si="765"/>
        <v>1398.6000000000001</v>
      </c>
      <c r="W163" s="77">
        <v>258</v>
      </c>
      <c r="X163" s="78">
        <f t="shared" si="815"/>
        <v>1175</v>
      </c>
      <c r="Y163" s="17">
        <f t="shared" si="766"/>
        <v>0.15987415987415995</v>
      </c>
      <c r="Z163" s="79">
        <v>0</v>
      </c>
      <c r="AA163" s="80" t="str">
        <f t="shared" si="767"/>
        <v/>
      </c>
      <c r="AB163" s="80">
        <v>0</v>
      </c>
      <c r="AC163" s="81" t="str">
        <f t="shared" si="816"/>
        <v/>
      </c>
      <c r="AD163" s="19" t="str">
        <f t="shared" si="768"/>
        <v/>
      </c>
      <c r="AE163" s="76">
        <v>0</v>
      </c>
      <c r="AF163" s="77" t="str">
        <f t="shared" si="769"/>
        <v/>
      </c>
      <c r="AG163" s="77">
        <v>0</v>
      </c>
      <c r="AH163" s="78" t="str">
        <f t="shared" si="817"/>
        <v/>
      </c>
      <c r="AI163" s="17" t="str">
        <f t="shared" si="770"/>
        <v/>
      </c>
      <c r="AJ163" s="79">
        <v>1554</v>
      </c>
      <c r="AK163" s="80">
        <f t="shared" si="771"/>
        <v>1398.6000000000001</v>
      </c>
      <c r="AL163" s="80">
        <v>258</v>
      </c>
      <c r="AM163" s="81">
        <f t="shared" si="818"/>
        <v>1175</v>
      </c>
      <c r="AN163" s="19">
        <f t="shared" si="772"/>
        <v>0.15987415987415995</v>
      </c>
      <c r="AO163" s="76">
        <v>0</v>
      </c>
      <c r="AP163" s="77" t="str">
        <f t="shared" si="773"/>
        <v/>
      </c>
      <c r="AQ163" s="77">
        <v>0</v>
      </c>
      <c r="AR163" s="78" t="str">
        <f t="shared" si="819"/>
        <v/>
      </c>
      <c r="AS163" s="17" t="str">
        <f t="shared" si="774"/>
        <v/>
      </c>
      <c r="AT163" s="79">
        <v>0</v>
      </c>
      <c r="AU163" s="80" t="str">
        <f t="shared" si="775"/>
        <v/>
      </c>
      <c r="AV163" s="80">
        <v>0</v>
      </c>
      <c r="AW163" s="81" t="str">
        <f t="shared" si="820"/>
        <v/>
      </c>
      <c r="AX163" s="19" t="str">
        <f t="shared" si="866"/>
        <v/>
      </c>
      <c r="AY163" s="76">
        <v>1443</v>
      </c>
      <c r="AZ163" s="77">
        <f t="shared" si="776"/>
        <v>1298.7</v>
      </c>
      <c r="BA163" s="77">
        <v>340</v>
      </c>
      <c r="BB163" s="78">
        <f t="shared" si="821"/>
        <v>1093</v>
      </c>
      <c r="BC163" s="17">
        <f t="shared" si="777"/>
        <v>0.15838915838915843</v>
      </c>
      <c r="BD163" s="79">
        <v>1443</v>
      </c>
      <c r="BE163" s="80">
        <f t="shared" si="778"/>
        <v>1298.7</v>
      </c>
      <c r="BF163" s="80">
        <v>340</v>
      </c>
      <c r="BG163" s="81">
        <f t="shared" si="822"/>
        <v>1093</v>
      </c>
      <c r="BH163" s="19">
        <f t="shared" si="779"/>
        <v>0.15838915838915843</v>
      </c>
      <c r="BI163" s="76" t="s">
        <v>148</v>
      </c>
      <c r="BJ163" s="77" t="str">
        <f t="shared" si="780"/>
        <v/>
      </c>
      <c r="BK163" s="77">
        <v>0</v>
      </c>
      <c r="BL163" s="78" t="str">
        <f t="shared" si="823"/>
        <v/>
      </c>
      <c r="BM163" s="17" t="str">
        <f t="shared" si="781"/>
        <v/>
      </c>
      <c r="BN163" s="79">
        <v>0</v>
      </c>
      <c r="BO163" s="80" t="str">
        <f t="shared" si="782"/>
        <v/>
      </c>
      <c r="BP163" s="80">
        <v>0</v>
      </c>
      <c r="BQ163" s="81" t="str">
        <f t="shared" si="824"/>
        <v/>
      </c>
      <c r="BR163" s="19" t="str">
        <f t="shared" si="783"/>
        <v/>
      </c>
      <c r="BS163" s="76">
        <v>0</v>
      </c>
      <c r="BT163" s="77" t="str">
        <f t="shared" si="784"/>
        <v/>
      </c>
      <c r="BU163" s="77">
        <v>0</v>
      </c>
      <c r="BV163" s="78" t="str">
        <f t="shared" si="825"/>
        <v/>
      </c>
      <c r="BW163" s="17" t="str">
        <f t="shared" si="785"/>
        <v/>
      </c>
    </row>
    <row r="164" spans="1:75" s="5" customFormat="1" ht="12.75" customHeight="1">
      <c r="A164" s="42" t="s">
        <v>286</v>
      </c>
      <c r="B164" s="39" t="s">
        <v>142</v>
      </c>
      <c r="C164" s="4"/>
      <c r="D164" s="49">
        <v>0.83</v>
      </c>
      <c r="E164" s="40" t="s">
        <v>447</v>
      </c>
      <c r="F164" s="82">
        <v>879</v>
      </c>
      <c r="G164" s="82">
        <v>799</v>
      </c>
      <c r="H164" s="133">
        <v>630</v>
      </c>
      <c r="I164" s="133">
        <v>19</v>
      </c>
      <c r="J164" s="95">
        <f t="shared" si="867"/>
        <v>611</v>
      </c>
      <c r="K164" s="69">
        <v>721</v>
      </c>
      <c r="L164" s="70">
        <f t="shared" ref="L164:L166" si="868">IFERROR(IF(K164&gt;1,K164*0.9,""),"")</f>
        <v>648.9</v>
      </c>
      <c r="M164" s="70">
        <v>59</v>
      </c>
      <c r="N164" s="71">
        <f t="shared" si="813"/>
        <v>552</v>
      </c>
      <c r="O164" s="16">
        <f>IFERROR(IF((IFERROR(IF(M164&gt;1,(L164-N164)/L164,""),(($G164*0.9)-N164)/($G164*0.9)))&gt;1%,IFERROR(IF(M164&gt;1,(L164-N164)/L164,""),(($G164*0.9)-N164)/($G164*0.9)),""),"")</f>
        <v>0.14932963476652794</v>
      </c>
      <c r="P164" s="72">
        <v>0</v>
      </c>
      <c r="Q164" s="73" t="str">
        <f t="shared" ref="Q164:Q166" si="869">IFERROR(IF(P164&gt;1,P164*0.9,""),"")</f>
        <v/>
      </c>
      <c r="R164" s="73">
        <v>0</v>
      </c>
      <c r="S164" s="74" t="str">
        <f t="shared" si="814"/>
        <v/>
      </c>
      <c r="T164" s="18" t="str">
        <f>IFERROR(IF((IFERROR(IF(R164&gt;1,(Q164-S164)/Q164,""),(($G164*0.9)-S164)/($G164*0.9)))&gt;1%,IFERROR(IF(R164&gt;1,(Q164-S164)/Q164,""),(($G164*0.9)-S164)/($G164*0.9)),""),"")</f>
        <v/>
      </c>
      <c r="U164" s="69">
        <v>0</v>
      </c>
      <c r="V164" s="70" t="str">
        <f t="shared" ref="V164:V166" si="870">IFERROR(IF(U164&gt;1,U164*0.9,""),"")</f>
        <v/>
      </c>
      <c r="W164" s="70">
        <v>0</v>
      </c>
      <c r="X164" s="71" t="str">
        <f t="shared" si="815"/>
        <v/>
      </c>
      <c r="Y164" s="16" t="str">
        <f>IFERROR(IF((IFERROR(IF(W164&gt;1,(V164-X164)/V164,""),(($G164*0.9)-X164)/($G164*0.9)))&gt;1%,IFERROR(IF(W164&gt;1,(V164-X164)/V164,""),(($G164*0.9)-X164)/($G164*0.9)),""),"")</f>
        <v/>
      </c>
      <c r="Z164" s="72">
        <v>699</v>
      </c>
      <c r="AA164" s="73">
        <f t="shared" ref="AA164:AA166" si="871">IFERROR(IF(Z164&gt;1,Z164*0.9,""),"")</f>
        <v>629.1</v>
      </c>
      <c r="AB164" s="73">
        <v>75</v>
      </c>
      <c r="AC164" s="74">
        <f t="shared" si="816"/>
        <v>536</v>
      </c>
      <c r="AD164" s="18">
        <f>IFERROR(IF((IFERROR(IF(AB164&gt;1,(AA164-AC164)/AA164,""),(($G164*0.9)-AC164)/($G164*0.9)))&gt;1%,IFERROR(IF(AB164&gt;1,(AA164-AC164)/AA164,""),(($G164*0.9)-AC164)/($G164*0.9)),""),"")</f>
        <v>0.14798919090764587</v>
      </c>
      <c r="AE164" s="69">
        <v>699</v>
      </c>
      <c r="AF164" s="70">
        <f t="shared" ref="AF164:AF166" si="872">IFERROR(IF(AE164&gt;1,AE164*0.9,""),"")</f>
        <v>629.1</v>
      </c>
      <c r="AG164" s="70">
        <v>75</v>
      </c>
      <c r="AH164" s="71">
        <f t="shared" si="817"/>
        <v>536</v>
      </c>
      <c r="AI164" s="16">
        <f>IFERROR(IF((IFERROR(IF(AG164&gt;1,(AF164-AH164)/AF164,""),(($G164*0.9)-AH164)/($G164*0.9)))&gt;1%,IFERROR(IF(AG164&gt;1,(AF164-AH164)/AF164,""),(($G164*0.9)-AH164)/($G164*0.9)),""),"")</f>
        <v>0.14798919090764587</v>
      </c>
      <c r="AJ164" s="72">
        <v>0</v>
      </c>
      <c r="AK164" s="73" t="str">
        <f t="shared" ref="AK164:AK166" si="873">IFERROR(IF(AJ164&gt;1,AJ164*0.9,""),"")</f>
        <v/>
      </c>
      <c r="AL164" s="73">
        <v>0</v>
      </c>
      <c r="AM164" s="74" t="str">
        <f t="shared" si="818"/>
        <v/>
      </c>
      <c r="AN164" s="18" t="str">
        <f>IFERROR(IF((IFERROR(IF(AL164&gt;1,(AK164-AM164)/AK164,""),(($G164*0.9)-AM164)/($G164*0.9)))&gt;1%,IFERROR(IF(AL164&gt;1,(AK164-AM164)/AK164,""),(($G164*0.9)-AM164)/($G164*0.9)),""),"")</f>
        <v/>
      </c>
      <c r="AO164" s="69">
        <v>666</v>
      </c>
      <c r="AP164" s="70">
        <f t="shared" ref="AP164:AP166" si="874">IFERROR(IF(AO164&gt;1,AO164*0.9,""),"")</f>
        <v>599.4</v>
      </c>
      <c r="AQ164" s="70">
        <v>101</v>
      </c>
      <c r="AR164" s="71">
        <f t="shared" si="819"/>
        <v>510</v>
      </c>
      <c r="AS164" s="16">
        <f>IFERROR(IF((IFERROR(IF(AQ164&gt;1,(AP164-AR164)/AP164,""),(($G164*0.9)-AR164)/($G164*0.9)))&gt;1%,IFERROR(IF(AQ164&gt;1,(AP164-AR164)/AP164,""),(($G164*0.9)-AR164)/($G164*0.9)),""),"")</f>
        <v>0.14914914914914912</v>
      </c>
      <c r="AT164" s="72">
        <v>0</v>
      </c>
      <c r="AU164" s="73" t="str">
        <f t="shared" ref="AU164:AU166" si="875">IFERROR(IF(AT164&gt;1,AT164*0.9,""),"")</f>
        <v/>
      </c>
      <c r="AV164" s="73">
        <v>0</v>
      </c>
      <c r="AW164" s="74" t="str">
        <f t="shared" si="820"/>
        <v/>
      </c>
      <c r="AX164" s="18" t="str">
        <f t="shared" si="866"/>
        <v/>
      </c>
      <c r="AY164" s="69">
        <v>721</v>
      </c>
      <c r="AZ164" s="70">
        <f t="shared" ref="AZ164:AZ166" si="876">IFERROR(IF(AY164&gt;1,AY164*0.9,""),"")</f>
        <v>648.9</v>
      </c>
      <c r="BA164" s="70">
        <v>59</v>
      </c>
      <c r="BB164" s="71">
        <f t="shared" si="821"/>
        <v>552</v>
      </c>
      <c r="BC164" s="16">
        <f>IFERROR(IF((IFERROR(IF(BA164&gt;1,(AZ164-BB164)/AZ164,""),(($G164*0.9)-BB164)/($G164*0.9)))&gt;1%,IFERROR(IF(BA164&gt;1,(AZ164-BB164)/AZ164,""),(($G164*0.9)-BB164)/($G164*0.9)),""),"")</f>
        <v>0.14932963476652794</v>
      </c>
      <c r="BD164" s="72">
        <v>0</v>
      </c>
      <c r="BE164" s="73" t="str">
        <f t="shared" ref="BE164:BE166" si="877">IFERROR(IF(BD164&gt;1,BD164*0.9,""),"")</f>
        <v/>
      </c>
      <c r="BF164" s="73">
        <v>0</v>
      </c>
      <c r="BG164" s="74" t="str">
        <f t="shared" si="822"/>
        <v/>
      </c>
      <c r="BH164" s="18" t="str">
        <f>IFERROR(IF((IFERROR(IF(BF164&gt;1,(BE164-BG164)/BE164,""),(($G164*0.9)-BG164)/($G164*0.9)))&gt;1%,IFERROR(IF(BF164&gt;1,(BE164-BG164)/BE164,""),(($G164*0.9)-BG164)/($G164*0.9)),""),"")</f>
        <v/>
      </c>
      <c r="BI164" s="69">
        <v>721</v>
      </c>
      <c r="BJ164" s="70">
        <f t="shared" ref="BJ164:BJ166" si="878">IFERROR(IF(BI164&gt;1,BI164*0.9,""),"")</f>
        <v>648.9</v>
      </c>
      <c r="BK164" s="70">
        <v>59</v>
      </c>
      <c r="BL164" s="71">
        <f t="shared" si="823"/>
        <v>552</v>
      </c>
      <c r="BM164" s="16">
        <f>IFERROR(IF((IFERROR(IF(BK164&gt;1,(BJ164-BL164)/BJ164,""),(($G164*0.9)-BL164)/($G164*0.9)))&gt;1%,IFERROR(IF(BK164&gt;1,(BJ164-BL164)/BJ164,""),(($G164*0.9)-BL164)/($G164*0.9)),""),"")</f>
        <v>0.14932963476652794</v>
      </c>
      <c r="BN164" s="72">
        <v>0</v>
      </c>
      <c r="BO164" s="73" t="str">
        <f t="shared" ref="BO164:BO166" si="879">IFERROR(IF(BN164&gt;1,BN164*0.9,""),"")</f>
        <v/>
      </c>
      <c r="BP164" s="73">
        <v>0</v>
      </c>
      <c r="BQ164" s="74" t="str">
        <f t="shared" si="824"/>
        <v/>
      </c>
      <c r="BR164" s="18" t="str">
        <f>IFERROR(IF((IFERROR(IF(BP164&gt;1,(BO164-BQ164)/BO164,""),(($G164*0.9)-BQ164)/($G164*0.9)))&gt;1%,IFERROR(IF(BP164&gt;1,(BO164-BQ164)/BO164,""),(($G164*0.9)-BQ164)/($G164*0.9)),""),"")</f>
        <v/>
      </c>
      <c r="BS164" s="69">
        <v>666</v>
      </c>
      <c r="BT164" s="70">
        <f t="shared" ref="BT164:BT166" si="880">IFERROR(IF(BS164&gt;1,BS164*0.9,""),"")</f>
        <v>599.4</v>
      </c>
      <c r="BU164" s="70">
        <v>101</v>
      </c>
      <c r="BV164" s="71">
        <f t="shared" si="825"/>
        <v>510</v>
      </c>
      <c r="BW164" s="16">
        <f>IFERROR(IF((IFERROR(IF(BU164&gt;1,(BT164-BV164)/BT164,""),(($G164*0.9)-BV164)/($G164*0.9)))&gt;1%,IFERROR(IF(BU164&gt;1,(BT164-BV164)/BT164,""),(($G164*0.9)-BV164)/($G164*0.9)),""),"")</f>
        <v>0.14914914914914912</v>
      </c>
    </row>
    <row r="165" spans="1:75" s="5" customFormat="1" ht="12.75" customHeight="1">
      <c r="A165" s="45" t="s">
        <v>300</v>
      </c>
      <c r="B165" s="39" t="s">
        <v>142</v>
      </c>
      <c r="C165" s="4"/>
      <c r="D165" s="49">
        <v>1.1100000000000001</v>
      </c>
      <c r="E165" s="40" t="s">
        <v>448</v>
      </c>
      <c r="F165" s="82">
        <v>879</v>
      </c>
      <c r="G165" s="82">
        <v>799</v>
      </c>
      <c r="H165" s="133">
        <v>630</v>
      </c>
      <c r="I165" s="133">
        <v>19</v>
      </c>
      <c r="J165" s="95">
        <f t="shared" si="867"/>
        <v>611</v>
      </c>
      <c r="K165" s="69">
        <v>721</v>
      </c>
      <c r="L165" s="70">
        <f t="shared" si="868"/>
        <v>648.9</v>
      </c>
      <c r="M165" s="70">
        <v>59</v>
      </c>
      <c r="N165" s="71">
        <f t="shared" si="813"/>
        <v>552</v>
      </c>
      <c r="O165" s="16">
        <f>IFERROR(IF((IFERROR(IF(M165&gt;1,(L165-N165)/L165,""),(($G165*0.9)-N165)/($G165*0.9)))&gt;1%,IFERROR(IF(M165&gt;1,(L165-N165)/L165,""),(($G165*0.9)-N165)/($G165*0.9)),""),"")</f>
        <v>0.14932963476652794</v>
      </c>
      <c r="P165" s="72">
        <v>0</v>
      </c>
      <c r="Q165" s="73" t="str">
        <f t="shared" si="869"/>
        <v/>
      </c>
      <c r="R165" s="73">
        <v>0</v>
      </c>
      <c r="S165" s="74" t="str">
        <f t="shared" si="814"/>
        <v/>
      </c>
      <c r="T165" s="18" t="str">
        <f>IFERROR(IF((IFERROR(IF(R165&gt;1,(Q165-S165)/Q165,""),(($G165*0.9)-S165)/($G165*0.9)))&gt;1%,IFERROR(IF(R165&gt;1,(Q165-S165)/Q165,""),(($G165*0.9)-S165)/($G165*0.9)),""),"")</f>
        <v/>
      </c>
      <c r="U165" s="69">
        <v>0</v>
      </c>
      <c r="V165" s="70" t="str">
        <f t="shared" si="870"/>
        <v/>
      </c>
      <c r="W165" s="70">
        <v>0</v>
      </c>
      <c r="X165" s="71" t="str">
        <f t="shared" si="815"/>
        <v/>
      </c>
      <c r="Y165" s="16" t="str">
        <f>IFERROR(IF((IFERROR(IF(W165&gt;1,(V165-X165)/V165,""),(($G165*0.9)-X165)/($G165*0.9)))&gt;1%,IFERROR(IF(W165&gt;1,(V165-X165)/V165,""),(($G165*0.9)-X165)/($G165*0.9)),""),"")</f>
        <v/>
      </c>
      <c r="Z165" s="72">
        <v>699</v>
      </c>
      <c r="AA165" s="73">
        <f t="shared" si="871"/>
        <v>629.1</v>
      </c>
      <c r="AB165" s="73">
        <v>75</v>
      </c>
      <c r="AC165" s="74">
        <f t="shared" si="816"/>
        <v>536</v>
      </c>
      <c r="AD165" s="18">
        <f>IFERROR(IF((IFERROR(IF(AB165&gt;1,(AA165-AC165)/AA165,""),(($G165*0.9)-AC165)/($G165*0.9)))&gt;1%,IFERROR(IF(AB165&gt;1,(AA165-AC165)/AA165,""),(($G165*0.9)-AC165)/($G165*0.9)),""),"")</f>
        <v>0.14798919090764587</v>
      </c>
      <c r="AE165" s="69">
        <v>699</v>
      </c>
      <c r="AF165" s="70">
        <f t="shared" si="872"/>
        <v>629.1</v>
      </c>
      <c r="AG165" s="70">
        <v>75</v>
      </c>
      <c r="AH165" s="71">
        <f t="shared" si="817"/>
        <v>536</v>
      </c>
      <c r="AI165" s="16">
        <f>IFERROR(IF((IFERROR(IF(AG165&gt;1,(AF165-AH165)/AF165,""),(($G165*0.9)-AH165)/($G165*0.9)))&gt;1%,IFERROR(IF(AG165&gt;1,(AF165-AH165)/AF165,""),(($G165*0.9)-AH165)/($G165*0.9)),""),"")</f>
        <v>0.14798919090764587</v>
      </c>
      <c r="AJ165" s="72">
        <v>0</v>
      </c>
      <c r="AK165" s="73" t="str">
        <f t="shared" si="873"/>
        <v/>
      </c>
      <c r="AL165" s="73">
        <v>0</v>
      </c>
      <c r="AM165" s="74" t="str">
        <f t="shared" si="818"/>
        <v/>
      </c>
      <c r="AN165" s="18" t="str">
        <f>IFERROR(IF((IFERROR(IF(AL165&gt;1,(AK165-AM165)/AK165,""),(($G165*0.9)-AM165)/($G165*0.9)))&gt;1%,IFERROR(IF(AL165&gt;1,(AK165-AM165)/AK165,""),(($G165*0.9)-AM165)/($G165*0.9)),""),"")</f>
        <v/>
      </c>
      <c r="AO165" s="69">
        <v>666</v>
      </c>
      <c r="AP165" s="70">
        <f t="shared" si="874"/>
        <v>599.4</v>
      </c>
      <c r="AQ165" s="70">
        <v>101</v>
      </c>
      <c r="AR165" s="71">
        <f t="shared" si="819"/>
        <v>510</v>
      </c>
      <c r="AS165" s="16">
        <f>IFERROR(IF((IFERROR(IF(AQ165&gt;1,(AP165-AR165)/AP165,""),(($G165*0.9)-AR165)/($G165*0.9)))&gt;1%,IFERROR(IF(AQ165&gt;1,(AP165-AR165)/AP165,""),(($G165*0.9)-AR165)/($G165*0.9)),""),"")</f>
        <v>0.14914914914914912</v>
      </c>
      <c r="AT165" s="72">
        <v>0</v>
      </c>
      <c r="AU165" s="73" t="str">
        <f t="shared" si="875"/>
        <v/>
      </c>
      <c r="AV165" s="73">
        <v>0</v>
      </c>
      <c r="AW165" s="74" t="str">
        <f t="shared" si="820"/>
        <v/>
      </c>
      <c r="AX165" s="18" t="str">
        <f t="shared" si="866"/>
        <v/>
      </c>
      <c r="AY165" s="69">
        <v>721</v>
      </c>
      <c r="AZ165" s="70">
        <f t="shared" si="876"/>
        <v>648.9</v>
      </c>
      <c r="BA165" s="70">
        <v>59</v>
      </c>
      <c r="BB165" s="71">
        <f t="shared" si="821"/>
        <v>552</v>
      </c>
      <c r="BC165" s="16">
        <f>IFERROR(IF((IFERROR(IF(BA165&gt;1,(AZ165-BB165)/AZ165,""),(($G165*0.9)-BB165)/($G165*0.9)))&gt;1%,IFERROR(IF(BA165&gt;1,(AZ165-BB165)/AZ165,""),(($G165*0.9)-BB165)/($G165*0.9)),""),"")</f>
        <v>0.14932963476652794</v>
      </c>
      <c r="BD165" s="72">
        <v>0</v>
      </c>
      <c r="BE165" s="73" t="str">
        <f t="shared" si="877"/>
        <v/>
      </c>
      <c r="BF165" s="73">
        <v>0</v>
      </c>
      <c r="BG165" s="74" t="str">
        <f t="shared" si="822"/>
        <v/>
      </c>
      <c r="BH165" s="18" t="str">
        <f>IFERROR(IF((IFERROR(IF(BF165&gt;1,(BE165-BG165)/BE165,""),(($G165*0.9)-BG165)/($G165*0.9)))&gt;1%,IFERROR(IF(BF165&gt;1,(BE165-BG165)/BE165,""),(($G165*0.9)-BG165)/($G165*0.9)),""),"")</f>
        <v/>
      </c>
      <c r="BI165" s="69">
        <v>721</v>
      </c>
      <c r="BJ165" s="70">
        <f t="shared" si="878"/>
        <v>648.9</v>
      </c>
      <c r="BK165" s="70">
        <v>59</v>
      </c>
      <c r="BL165" s="71">
        <f t="shared" si="823"/>
        <v>552</v>
      </c>
      <c r="BM165" s="16">
        <f>IFERROR(IF((IFERROR(IF(BK165&gt;1,(BJ165-BL165)/BJ165,""),(($G165*0.9)-BL165)/($G165*0.9)))&gt;1%,IFERROR(IF(BK165&gt;1,(BJ165-BL165)/BJ165,""),(($G165*0.9)-BL165)/($G165*0.9)),""),"")</f>
        <v>0.14932963476652794</v>
      </c>
      <c r="BN165" s="72">
        <v>0</v>
      </c>
      <c r="BO165" s="73" t="str">
        <f t="shared" si="879"/>
        <v/>
      </c>
      <c r="BP165" s="73">
        <v>0</v>
      </c>
      <c r="BQ165" s="74" t="str">
        <f t="shared" si="824"/>
        <v/>
      </c>
      <c r="BR165" s="18" t="str">
        <f>IFERROR(IF((IFERROR(IF(BP165&gt;1,(BO165-BQ165)/BO165,""),(($G165*0.9)-BQ165)/($G165*0.9)))&gt;1%,IFERROR(IF(BP165&gt;1,(BO165-BQ165)/BO165,""),(($G165*0.9)-BQ165)/($G165*0.9)),""),"")</f>
        <v/>
      </c>
      <c r="BS165" s="69">
        <v>666</v>
      </c>
      <c r="BT165" s="70">
        <f t="shared" si="880"/>
        <v>599.4</v>
      </c>
      <c r="BU165" s="70">
        <v>101</v>
      </c>
      <c r="BV165" s="71">
        <f t="shared" si="825"/>
        <v>510</v>
      </c>
      <c r="BW165" s="16">
        <f>IFERROR(IF((IFERROR(IF(BU165&gt;1,(BT165-BV165)/BT165,""),(($G165*0.9)-BV165)/($G165*0.9)))&gt;1%,IFERROR(IF(BU165&gt;1,(BT165-BV165)/BT165,""),(($G165*0.9)-BV165)/($G165*0.9)),""),"")</f>
        <v>0.14914914914914912</v>
      </c>
    </row>
    <row r="166" spans="1:75" s="5" customFormat="1" ht="12.75" customHeight="1">
      <c r="A166" s="45" t="s">
        <v>301</v>
      </c>
      <c r="B166" s="39" t="s">
        <v>142</v>
      </c>
      <c r="C166" s="4"/>
      <c r="D166" s="49">
        <v>1.1100000000000001</v>
      </c>
      <c r="E166" s="40" t="s">
        <v>449</v>
      </c>
      <c r="F166" s="82">
        <v>989</v>
      </c>
      <c r="G166" s="82">
        <v>899</v>
      </c>
      <c r="H166" s="133">
        <v>709</v>
      </c>
      <c r="I166" s="133">
        <v>22</v>
      </c>
      <c r="J166" s="95">
        <f t="shared" si="867"/>
        <v>687</v>
      </c>
      <c r="K166" s="69">
        <v>832</v>
      </c>
      <c r="L166" s="70">
        <f t="shared" si="868"/>
        <v>748.80000000000007</v>
      </c>
      <c r="M166" s="70">
        <v>50</v>
      </c>
      <c r="N166" s="71">
        <f t="shared" si="813"/>
        <v>637</v>
      </c>
      <c r="O166" s="16">
        <f>IFERROR(IF((IFERROR(IF(M166&gt;1,(L166-N166)/L166,""),(($G166*0.9)-N166)/($G166*0.9)))&gt;1%,IFERROR(IF(M166&gt;1,(L166-N166)/L166,""),(($G166*0.9)-N166)/($G166*0.9)),""),"")</f>
        <v>0.14930555555555564</v>
      </c>
      <c r="P166" s="72">
        <v>0</v>
      </c>
      <c r="Q166" s="73" t="str">
        <f t="shared" si="869"/>
        <v/>
      </c>
      <c r="R166" s="73">
        <v>0</v>
      </c>
      <c r="S166" s="74" t="str">
        <f t="shared" si="814"/>
        <v/>
      </c>
      <c r="T166" s="18" t="str">
        <f>IFERROR(IF((IFERROR(IF(R166&gt;1,(Q166-S166)/Q166,""),(($G166*0.9)-S166)/($G166*0.9)))&gt;1%,IFERROR(IF(R166&gt;1,(Q166-S166)/Q166,""),(($G166*0.9)-S166)/($G166*0.9)),""),"")</f>
        <v/>
      </c>
      <c r="U166" s="69">
        <v>0</v>
      </c>
      <c r="V166" s="70" t="str">
        <f t="shared" si="870"/>
        <v/>
      </c>
      <c r="W166" s="70">
        <v>0</v>
      </c>
      <c r="X166" s="71" t="str">
        <f t="shared" si="815"/>
        <v/>
      </c>
      <c r="Y166" s="16" t="str">
        <f>IFERROR(IF((IFERROR(IF(W166&gt;1,(V166-X166)/V166,""),(($G166*0.9)-X166)/($G166*0.9)))&gt;1%,IFERROR(IF(W166&gt;1,(V166-X166)/V166,""),(($G166*0.9)-X166)/($G166*0.9)),""),"")</f>
        <v/>
      </c>
      <c r="Z166" s="72">
        <v>810</v>
      </c>
      <c r="AA166" s="73">
        <f t="shared" si="871"/>
        <v>729</v>
      </c>
      <c r="AB166" s="73">
        <v>67</v>
      </c>
      <c r="AC166" s="74">
        <f t="shared" si="816"/>
        <v>620</v>
      </c>
      <c r="AD166" s="18">
        <f>IFERROR(IF((IFERROR(IF(AB166&gt;1,(AA166-AC166)/AA166,""),(($G166*0.9)-AC166)/($G166*0.9)))&gt;1%,IFERROR(IF(AB166&gt;1,(AA166-AC166)/AA166,""),(($G166*0.9)-AC166)/($G166*0.9)),""),"")</f>
        <v>0.14951989026063101</v>
      </c>
      <c r="AE166" s="69">
        <v>810</v>
      </c>
      <c r="AF166" s="70">
        <f t="shared" si="872"/>
        <v>729</v>
      </c>
      <c r="AG166" s="70">
        <v>67</v>
      </c>
      <c r="AH166" s="71">
        <f t="shared" si="817"/>
        <v>620</v>
      </c>
      <c r="AI166" s="16">
        <f>IFERROR(IF((IFERROR(IF(AG166&gt;1,(AF166-AH166)/AF166,""),(($G166*0.9)-AH166)/($G166*0.9)))&gt;1%,IFERROR(IF(AG166&gt;1,(AF166-AH166)/AF166,""),(($G166*0.9)-AH166)/($G166*0.9)),""),"")</f>
        <v>0.14951989026063101</v>
      </c>
      <c r="AJ166" s="72">
        <v>0</v>
      </c>
      <c r="AK166" s="73" t="str">
        <f t="shared" si="873"/>
        <v/>
      </c>
      <c r="AL166" s="73">
        <v>0</v>
      </c>
      <c r="AM166" s="74" t="str">
        <f t="shared" si="818"/>
        <v/>
      </c>
      <c r="AN166" s="18" t="str">
        <f>IFERROR(IF((IFERROR(IF(AL166&gt;1,(AK166-AM166)/AK166,""),(($G166*0.9)-AM166)/($G166*0.9)))&gt;1%,IFERROR(IF(AL166&gt;1,(AK166-AM166)/AK166,""),(($G166*0.9)-AM166)/($G166*0.9)),""),"")</f>
        <v/>
      </c>
      <c r="AO166" s="69">
        <v>777</v>
      </c>
      <c r="AP166" s="70">
        <f t="shared" si="874"/>
        <v>699.30000000000007</v>
      </c>
      <c r="AQ166" s="70">
        <v>92</v>
      </c>
      <c r="AR166" s="71">
        <f t="shared" si="819"/>
        <v>595</v>
      </c>
      <c r="AS166" s="16">
        <f>IFERROR(IF((IFERROR(IF(AQ166&gt;1,(AP166-AR166)/AP166,""),(($G166*0.9)-AR166)/($G166*0.9)))&gt;1%,IFERROR(IF(AQ166&gt;1,(AP166-AR166)/AP166,""),(($G166*0.9)-AR166)/($G166*0.9)),""),"")</f>
        <v>0.14914914914914923</v>
      </c>
      <c r="AT166" s="72">
        <v>0</v>
      </c>
      <c r="AU166" s="73" t="str">
        <f t="shared" si="875"/>
        <v/>
      </c>
      <c r="AV166" s="73">
        <v>0</v>
      </c>
      <c r="AW166" s="74" t="str">
        <f t="shared" si="820"/>
        <v/>
      </c>
      <c r="AX166" s="18" t="str">
        <f t="shared" si="866"/>
        <v/>
      </c>
      <c r="AY166" s="69">
        <v>832</v>
      </c>
      <c r="AZ166" s="70">
        <f t="shared" si="876"/>
        <v>748.80000000000007</v>
      </c>
      <c r="BA166" s="70">
        <v>50</v>
      </c>
      <c r="BB166" s="71">
        <f t="shared" si="821"/>
        <v>637</v>
      </c>
      <c r="BC166" s="16">
        <f>IFERROR(IF((IFERROR(IF(BA166&gt;1,(AZ166-BB166)/AZ166,""),(($G166*0.9)-BB166)/($G166*0.9)))&gt;1%,IFERROR(IF(BA166&gt;1,(AZ166-BB166)/AZ166,""),(($G166*0.9)-BB166)/($G166*0.9)),""),"")</f>
        <v>0.14930555555555564</v>
      </c>
      <c r="BD166" s="72">
        <v>0</v>
      </c>
      <c r="BE166" s="73" t="str">
        <f t="shared" si="877"/>
        <v/>
      </c>
      <c r="BF166" s="73">
        <v>0</v>
      </c>
      <c r="BG166" s="74" t="str">
        <f t="shared" si="822"/>
        <v/>
      </c>
      <c r="BH166" s="18" t="str">
        <f>IFERROR(IF((IFERROR(IF(BF166&gt;1,(BE166-BG166)/BE166,""),(($G166*0.9)-BG166)/($G166*0.9)))&gt;1%,IFERROR(IF(BF166&gt;1,(BE166-BG166)/BE166,""),(($G166*0.9)-BG166)/($G166*0.9)),""),"")</f>
        <v/>
      </c>
      <c r="BI166" s="69">
        <v>832</v>
      </c>
      <c r="BJ166" s="70">
        <f t="shared" si="878"/>
        <v>748.80000000000007</v>
      </c>
      <c r="BK166" s="70">
        <v>50</v>
      </c>
      <c r="BL166" s="71">
        <f t="shared" si="823"/>
        <v>637</v>
      </c>
      <c r="BM166" s="16">
        <f>IFERROR(IF((IFERROR(IF(BK166&gt;1,(BJ166-BL166)/BJ166,""),(($G166*0.9)-BL166)/($G166*0.9)))&gt;1%,IFERROR(IF(BK166&gt;1,(BJ166-BL166)/BJ166,""),(($G166*0.9)-BL166)/($G166*0.9)),""),"")</f>
        <v>0.14930555555555564</v>
      </c>
      <c r="BN166" s="72">
        <v>0</v>
      </c>
      <c r="BO166" s="73" t="str">
        <f t="shared" si="879"/>
        <v/>
      </c>
      <c r="BP166" s="73">
        <v>0</v>
      </c>
      <c r="BQ166" s="74" t="str">
        <f t="shared" si="824"/>
        <v/>
      </c>
      <c r="BR166" s="18" t="str">
        <f>IFERROR(IF((IFERROR(IF(BP166&gt;1,(BO166-BQ166)/BO166,""),(($G166*0.9)-BQ166)/($G166*0.9)))&gt;1%,IFERROR(IF(BP166&gt;1,(BO166-BQ166)/BO166,""),(($G166*0.9)-BQ166)/($G166*0.9)),""),"")</f>
        <v/>
      </c>
      <c r="BS166" s="69">
        <v>777</v>
      </c>
      <c r="BT166" s="70">
        <f t="shared" si="880"/>
        <v>699.30000000000007</v>
      </c>
      <c r="BU166" s="70">
        <v>92</v>
      </c>
      <c r="BV166" s="71">
        <f t="shared" si="825"/>
        <v>595</v>
      </c>
      <c r="BW166" s="16">
        <f>IFERROR(IF((IFERROR(IF(BU166&gt;1,(BT166-BV166)/BT166,""),(($G166*0.9)-BV166)/($G166*0.9)))&gt;1%,IFERROR(IF(BU166&gt;1,(BT166-BV166)/BT166,""),(($G166*0.9)-BV166)/($G166*0.9)),""),"")</f>
        <v>0.14914914914914923</v>
      </c>
    </row>
    <row r="167" spans="1:75" s="5" customFormat="1" ht="12.75" customHeight="1">
      <c r="A167" s="42" t="s">
        <v>287</v>
      </c>
      <c r="B167" s="39" t="s">
        <v>142</v>
      </c>
      <c r="C167" s="4"/>
      <c r="D167" s="49">
        <v>0.83</v>
      </c>
      <c r="E167" s="40" t="s">
        <v>450</v>
      </c>
      <c r="F167" s="82">
        <v>1099</v>
      </c>
      <c r="G167" s="82">
        <v>999</v>
      </c>
      <c r="H167" s="133">
        <v>800</v>
      </c>
      <c r="I167" s="133">
        <v>36</v>
      </c>
      <c r="J167" s="95">
        <f t="shared" si="867"/>
        <v>764</v>
      </c>
      <c r="K167" s="69">
        <v>832</v>
      </c>
      <c r="L167" s="70">
        <f t="shared" ref="L167:L172" si="881">IFERROR(IF(K167&gt;1,K167*0.9,""),"")</f>
        <v>748.80000000000007</v>
      </c>
      <c r="M167" s="70">
        <v>127</v>
      </c>
      <c r="N167" s="71">
        <f t="shared" si="813"/>
        <v>637</v>
      </c>
      <c r="O167" s="16">
        <f t="shared" ref="O167:O172" si="882">IFERROR(IF((IFERROR(IF(M167&gt;1,(L167-N167)/L167,""),(($G167*0.9)-N167)/($G167*0.9)))&gt;1%,IFERROR(IF(M167&gt;1,(L167-N167)/L167,""),(($G167*0.9)-N167)/($G167*0.9)),""),"")</f>
        <v>0.14930555555555564</v>
      </c>
      <c r="P167" s="72">
        <v>0</v>
      </c>
      <c r="Q167" s="73" t="str">
        <f t="shared" ref="Q167:Q172" si="883">IFERROR(IF(P167&gt;1,P167*0.9,""),"")</f>
        <v/>
      </c>
      <c r="R167" s="73">
        <v>0</v>
      </c>
      <c r="S167" s="74" t="str">
        <f t="shared" si="814"/>
        <v/>
      </c>
      <c r="T167" s="18" t="str">
        <f t="shared" ref="T167:T172" si="884">IFERROR(IF((IFERROR(IF(R167&gt;1,(Q167-S167)/Q167,""),(($G167*0.9)-S167)/($G167*0.9)))&gt;1%,IFERROR(IF(R167&gt;1,(Q167-S167)/Q167,""),(($G167*0.9)-S167)/($G167*0.9)),""),"")</f>
        <v/>
      </c>
      <c r="U167" s="69">
        <v>866</v>
      </c>
      <c r="V167" s="70">
        <f t="shared" ref="V167:V172" si="885">IFERROR(IF(U167&gt;1,U167*0.9,""),"")</f>
        <v>779.4</v>
      </c>
      <c r="W167" s="70">
        <v>100</v>
      </c>
      <c r="X167" s="71">
        <f t="shared" si="815"/>
        <v>664</v>
      </c>
      <c r="Y167" s="16">
        <f t="shared" ref="Y167:Y172" si="886">IFERROR(IF((IFERROR(IF(W167&gt;1,(V167-X167)/V167,""),(($G167*0.9)-X167)/($G167*0.9)))&gt;1%,IFERROR(IF(W167&gt;1,(V167-X167)/V167,""),(($G167*0.9)-X167)/($G167*0.9)),""),"")</f>
        <v>0.14806261226584549</v>
      </c>
      <c r="Z167" s="72">
        <v>832</v>
      </c>
      <c r="AA167" s="73">
        <f t="shared" ref="AA167:AA172" si="887">IFERROR(IF(Z167&gt;1,Z167*0.9,""),"")</f>
        <v>748.80000000000007</v>
      </c>
      <c r="AB167" s="73">
        <v>127</v>
      </c>
      <c r="AC167" s="74">
        <f t="shared" si="816"/>
        <v>637</v>
      </c>
      <c r="AD167" s="18">
        <f t="shared" ref="AD167:AD172" si="888">IFERROR(IF((IFERROR(IF(AB167&gt;1,(AA167-AC167)/AA167,""),(($G167*0.9)-AC167)/($G167*0.9)))&gt;1%,IFERROR(IF(AB167&gt;1,(AA167-AC167)/AA167,""),(($G167*0.9)-AC167)/($G167*0.9)),""),"")</f>
        <v>0.14930555555555564</v>
      </c>
      <c r="AE167" s="69">
        <v>0</v>
      </c>
      <c r="AF167" s="70" t="str">
        <f t="shared" ref="AF167:AF172" si="889">IFERROR(IF(AE167&gt;1,AE167*0.9,""),"")</f>
        <v/>
      </c>
      <c r="AG167" s="70">
        <v>0</v>
      </c>
      <c r="AH167" s="71" t="str">
        <f t="shared" si="817"/>
        <v/>
      </c>
      <c r="AI167" s="16" t="str">
        <f t="shared" ref="AI167:AI172" si="890">IFERROR(IF((IFERROR(IF(AG167&gt;1,(AF167-AH167)/AF167,""),(($G167*0.9)-AH167)/($G167*0.9)))&gt;1%,IFERROR(IF(AG167&gt;1,(AF167-AH167)/AF167,""),(($G167*0.9)-AH167)/($G167*0.9)),""),"")</f>
        <v/>
      </c>
      <c r="AJ167" s="72">
        <v>0</v>
      </c>
      <c r="AK167" s="73" t="str">
        <f t="shared" ref="AK167:AK172" si="891">IFERROR(IF(AJ167&gt;1,AJ167*0.9,""),"")</f>
        <v/>
      </c>
      <c r="AL167" s="73">
        <v>0</v>
      </c>
      <c r="AM167" s="74" t="str">
        <f t="shared" si="818"/>
        <v/>
      </c>
      <c r="AN167" s="18" t="str">
        <f t="shared" ref="AN167:AN172" si="892">IFERROR(IF((IFERROR(IF(AL167&gt;1,(AK167-AM167)/AK167,""),(($G167*0.9)-AM167)/($G167*0.9)))&gt;1%,IFERROR(IF(AL167&gt;1,(AK167-AM167)/AK167,""),(($G167*0.9)-AM167)/($G167*0.9)),""),"")</f>
        <v/>
      </c>
      <c r="AO167" s="69">
        <v>832</v>
      </c>
      <c r="AP167" s="70">
        <f t="shared" ref="AP167:AP172" si="893">IFERROR(IF(AO167&gt;1,AO167*0.9,""),"")</f>
        <v>748.80000000000007</v>
      </c>
      <c r="AQ167" s="70">
        <v>127</v>
      </c>
      <c r="AR167" s="71">
        <f t="shared" si="819"/>
        <v>637</v>
      </c>
      <c r="AS167" s="16">
        <f t="shared" ref="AS167:AS172" si="894">IFERROR(IF((IFERROR(IF(AQ167&gt;1,(AP167-AR167)/AP167,""),(($G167*0.9)-AR167)/($G167*0.9)))&gt;1%,IFERROR(IF(AQ167&gt;1,(AP167-AR167)/AP167,""),(($G167*0.9)-AR167)/($G167*0.9)),""),"")</f>
        <v>0.14930555555555564</v>
      </c>
      <c r="AT167" s="72">
        <v>0</v>
      </c>
      <c r="AU167" s="73" t="str">
        <f t="shared" ref="AU167:AU172" si="895">IFERROR(IF(AT167&gt;1,AT167*0.9,""),"")</f>
        <v/>
      </c>
      <c r="AV167" s="73">
        <v>0</v>
      </c>
      <c r="AW167" s="74" t="str">
        <f t="shared" si="820"/>
        <v/>
      </c>
      <c r="AX167" s="18" t="str">
        <f t="shared" si="866"/>
        <v/>
      </c>
      <c r="AY167" s="69">
        <v>0</v>
      </c>
      <c r="AZ167" s="70" t="str">
        <f t="shared" ref="AZ167:AZ172" si="896">IFERROR(IF(AY167&gt;1,AY167*0.9,""),"")</f>
        <v/>
      </c>
      <c r="BA167" s="70">
        <v>0</v>
      </c>
      <c r="BB167" s="71" t="str">
        <f t="shared" si="821"/>
        <v/>
      </c>
      <c r="BC167" s="16" t="str">
        <f t="shared" ref="BC167:BC172" si="897">IFERROR(IF((IFERROR(IF(BA167&gt;1,(AZ167-BB167)/AZ167,""),(($G167*0.9)-BB167)/($G167*0.9)))&gt;1%,IFERROR(IF(BA167&gt;1,(AZ167-BB167)/AZ167,""),(($G167*0.9)-BB167)/($G167*0.9)),""),"")</f>
        <v/>
      </c>
      <c r="BD167" s="72">
        <v>888</v>
      </c>
      <c r="BE167" s="73">
        <f t="shared" ref="BE167:BE172" si="898">IFERROR(IF(BD167&gt;1,BD167*0.9,""),"")</f>
        <v>799.2</v>
      </c>
      <c r="BF167" s="73">
        <v>84</v>
      </c>
      <c r="BG167" s="74">
        <f t="shared" si="822"/>
        <v>680</v>
      </c>
      <c r="BH167" s="18">
        <f t="shared" ref="BH167:BH172" si="899">IFERROR(IF((IFERROR(IF(BF167&gt;1,(BE167-BG167)/BE167,""),(($G167*0.9)-BG167)/($G167*0.9)))&gt;1%,IFERROR(IF(BF167&gt;1,(BE167-BG167)/BE167,""),(($G167*0.9)-BG167)/($G167*0.9)),""),"")</f>
        <v>0.1491491491491492</v>
      </c>
      <c r="BI167" s="69">
        <v>0</v>
      </c>
      <c r="BJ167" s="70" t="str">
        <f t="shared" ref="BJ167:BJ172" si="900">IFERROR(IF(BI167&gt;1,BI167*0.9,""),"")</f>
        <v/>
      </c>
      <c r="BK167" s="70">
        <v>0</v>
      </c>
      <c r="BL167" s="71" t="str">
        <f t="shared" si="823"/>
        <v/>
      </c>
      <c r="BM167" s="16" t="str">
        <f t="shared" ref="BM167:BM172" si="901">IFERROR(IF((IFERROR(IF(BK167&gt;1,(BJ167-BL167)/BJ167,""),(($G167*0.9)-BL167)/($G167*0.9)))&gt;1%,IFERROR(IF(BK167&gt;1,(BJ167-BL167)/BJ167,""),(($G167*0.9)-BL167)/($G167*0.9)),""),"")</f>
        <v/>
      </c>
      <c r="BN167" s="72">
        <v>0</v>
      </c>
      <c r="BO167" s="73" t="str">
        <f t="shared" ref="BO167:BO172" si="902">IFERROR(IF(BN167&gt;1,BN167*0.9,""),"")</f>
        <v/>
      </c>
      <c r="BP167" s="73">
        <v>0</v>
      </c>
      <c r="BQ167" s="74" t="str">
        <f t="shared" si="824"/>
        <v/>
      </c>
      <c r="BR167" s="18" t="str">
        <f t="shared" ref="BR167:BR172" si="903">IFERROR(IF((IFERROR(IF(BP167&gt;1,(BO167-BQ167)/BO167,""),(($G167*0.9)-BQ167)/($G167*0.9)))&gt;1%,IFERROR(IF(BP167&gt;1,(BO167-BQ167)/BO167,""),(($G167*0.9)-BQ167)/($G167*0.9)),""),"")</f>
        <v/>
      </c>
      <c r="BS167" s="69">
        <v>832</v>
      </c>
      <c r="BT167" s="70">
        <f t="shared" ref="BT167:BT172" si="904">IFERROR(IF(BS167&gt;1,BS167*0.9,""),"")</f>
        <v>748.80000000000007</v>
      </c>
      <c r="BU167" s="70">
        <v>127</v>
      </c>
      <c r="BV167" s="71">
        <f t="shared" si="825"/>
        <v>637</v>
      </c>
      <c r="BW167" s="16">
        <f t="shared" ref="BW167:BW172" si="905">IFERROR(IF((IFERROR(IF(BU167&gt;1,(BT167-BV167)/BT167,""),(($G167*0.9)-BV167)/($G167*0.9)))&gt;1%,IFERROR(IF(BU167&gt;1,(BT167-BV167)/BT167,""),(($G167*0.9)-BV167)/($G167*0.9)),""),"")</f>
        <v>0.14930555555555564</v>
      </c>
    </row>
    <row r="168" spans="1:75" s="5" customFormat="1" ht="12.75" customHeight="1">
      <c r="A168" s="45" t="s">
        <v>304</v>
      </c>
      <c r="B168" s="39" t="s">
        <v>142</v>
      </c>
      <c r="C168" s="4"/>
      <c r="D168" s="49">
        <v>1.1100000000000001</v>
      </c>
      <c r="E168" s="40" t="s">
        <v>451</v>
      </c>
      <c r="F168" s="82">
        <v>1099</v>
      </c>
      <c r="G168" s="82">
        <v>999</v>
      </c>
      <c r="H168" s="133">
        <v>800</v>
      </c>
      <c r="I168" s="133">
        <v>36</v>
      </c>
      <c r="J168" s="95">
        <f t="shared" si="867"/>
        <v>764</v>
      </c>
      <c r="K168" s="69">
        <v>832</v>
      </c>
      <c r="L168" s="70">
        <f t="shared" si="881"/>
        <v>748.80000000000007</v>
      </c>
      <c r="M168" s="70">
        <v>127</v>
      </c>
      <c r="N168" s="71">
        <f t="shared" si="813"/>
        <v>637</v>
      </c>
      <c r="O168" s="16">
        <f t="shared" si="882"/>
        <v>0.14930555555555564</v>
      </c>
      <c r="P168" s="72">
        <v>0</v>
      </c>
      <c r="Q168" s="73" t="str">
        <f t="shared" si="883"/>
        <v/>
      </c>
      <c r="R168" s="73">
        <v>0</v>
      </c>
      <c r="S168" s="74" t="str">
        <f t="shared" si="814"/>
        <v/>
      </c>
      <c r="T168" s="18" t="str">
        <f t="shared" si="884"/>
        <v/>
      </c>
      <c r="U168" s="69">
        <v>866</v>
      </c>
      <c r="V168" s="70">
        <f t="shared" si="885"/>
        <v>779.4</v>
      </c>
      <c r="W168" s="70">
        <v>100</v>
      </c>
      <c r="X168" s="71">
        <f t="shared" si="815"/>
        <v>664</v>
      </c>
      <c r="Y168" s="16">
        <f t="shared" si="886"/>
        <v>0.14806261226584549</v>
      </c>
      <c r="Z168" s="72">
        <v>832</v>
      </c>
      <c r="AA168" s="73">
        <f t="shared" si="887"/>
        <v>748.80000000000007</v>
      </c>
      <c r="AB168" s="73">
        <v>127</v>
      </c>
      <c r="AC168" s="74">
        <f t="shared" si="816"/>
        <v>637</v>
      </c>
      <c r="AD168" s="18">
        <f t="shared" si="888"/>
        <v>0.14930555555555564</v>
      </c>
      <c r="AE168" s="69">
        <v>0</v>
      </c>
      <c r="AF168" s="70" t="str">
        <f t="shared" si="889"/>
        <v/>
      </c>
      <c r="AG168" s="70">
        <v>0</v>
      </c>
      <c r="AH168" s="71" t="str">
        <f t="shared" si="817"/>
        <v/>
      </c>
      <c r="AI168" s="16" t="str">
        <f t="shared" si="890"/>
        <v/>
      </c>
      <c r="AJ168" s="72">
        <v>0</v>
      </c>
      <c r="AK168" s="73" t="str">
        <f t="shared" si="891"/>
        <v/>
      </c>
      <c r="AL168" s="73">
        <v>0</v>
      </c>
      <c r="AM168" s="74" t="str">
        <f t="shared" si="818"/>
        <v/>
      </c>
      <c r="AN168" s="18" t="str">
        <f t="shared" si="892"/>
        <v/>
      </c>
      <c r="AO168" s="69">
        <v>832</v>
      </c>
      <c r="AP168" s="70">
        <f t="shared" si="893"/>
        <v>748.80000000000007</v>
      </c>
      <c r="AQ168" s="70">
        <v>127</v>
      </c>
      <c r="AR168" s="71">
        <f t="shared" si="819"/>
        <v>637</v>
      </c>
      <c r="AS168" s="16">
        <f t="shared" si="894"/>
        <v>0.14930555555555564</v>
      </c>
      <c r="AT168" s="72">
        <v>0</v>
      </c>
      <c r="AU168" s="73" t="str">
        <f t="shared" si="895"/>
        <v/>
      </c>
      <c r="AV168" s="73">
        <v>0</v>
      </c>
      <c r="AW168" s="74" t="str">
        <f t="shared" si="820"/>
        <v/>
      </c>
      <c r="AX168" s="18" t="str">
        <f t="shared" si="866"/>
        <v/>
      </c>
      <c r="AY168" s="69">
        <v>0</v>
      </c>
      <c r="AZ168" s="70" t="str">
        <f t="shared" si="896"/>
        <v/>
      </c>
      <c r="BA168" s="70">
        <v>0</v>
      </c>
      <c r="BB168" s="71" t="str">
        <f t="shared" si="821"/>
        <v/>
      </c>
      <c r="BC168" s="16" t="str">
        <f t="shared" si="897"/>
        <v/>
      </c>
      <c r="BD168" s="72">
        <v>888</v>
      </c>
      <c r="BE168" s="73">
        <f t="shared" si="898"/>
        <v>799.2</v>
      </c>
      <c r="BF168" s="73">
        <v>84</v>
      </c>
      <c r="BG168" s="74">
        <f t="shared" si="822"/>
        <v>680</v>
      </c>
      <c r="BH168" s="18">
        <f t="shared" si="899"/>
        <v>0.1491491491491492</v>
      </c>
      <c r="BI168" s="69">
        <v>0</v>
      </c>
      <c r="BJ168" s="70" t="str">
        <f t="shared" si="900"/>
        <v/>
      </c>
      <c r="BK168" s="70">
        <v>0</v>
      </c>
      <c r="BL168" s="71" t="str">
        <f t="shared" si="823"/>
        <v/>
      </c>
      <c r="BM168" s="16" t="str">
        <f t="shared" si="901"/>
        <v/>
      </c>
      <c r="BN168" s="72">
        <v>0</v>
      </c>
      <c r="BO168" s="73" t="str">
        <f t="shared" si="902"/>
        <v/>
      </c>
      <c r="BP168" s="73">
        <v>0</v>
      </c>
      <c r="BQ168" s="74" t="str">
        <f t="shared" si="824"/>
        <v/>
      </c>
      <c r="BR168" s="18" t="str">
        <f t="shared" si="903"/>
        <v/>
      </c>
      <c r="BS168" s="69">
        <v>832</v>
      </c>
      <c r="BT168" s="70">
        <f t="shared" si="904"/>
        <v>748.80000000000007</v>
      </c>
      <c r="BU168" s="70">
        <v>127</v>
      </c>
      <c r="BV168" s="71">
        <f t="shared" si="825"/>
        <v>637</v>
      </c>
      <c r="BW168" s="16">
        <f t="shared" si="905"/>
        <v>0.14930555555555564</v>
      </c>
    </row>
    <row r="169" spans="1:75" s="5" customFormat="1" ht="12.75" customHeight="1">
      <c r="A169" s="45" t="s">
        <v>305</v>
      </c>
      <c r="B169" s="39" t="s">
        <v>142</v>
      </c>
      <c r="C169" s="4"/>
      <c r="D169" s="49">
        <v>1.1100000000000001</v>
      </c>
      <c r="E169" s="40" t="s">
        <v>452</v>
      </c>
      <c r="F169" s="82">
        <v>1209</v>
      </c>
      <c r="G169" s="82">
        <v>1099</v>
      </c>
      <c r="H169" s="133">
        <v>880</v>
      </c>
      <c r="I169" s="133">
        <v>40</v>
      </c>
      <c r="J169" s="95">
        <f t="shared" si="867"/>
        <v>840</v>
      </c>
      <c r="K169" s="69">
        <v>943</v>
      </c>
      <c r="L169" s="70">
        <f t="shared" si="881"/>
        <v>848.7</v>
      </c>
      <c r="M169" s="70">
        <v>118</v>
      </c>
      <c r="N169" s="71">
        <f t="shared" si="813"/>
        <v>722</v>
      </c>
      <c r="O169" s="16">
        <f t="shared" si="882"/>
        <v>0.14928714504536356</v>
      </c>
      <c r="P169" s="72">
        <v>0</v>
      </c>
      <c r="Q169" s="73" t="str">
        <f t="shared" si="883"/>
        <v/>
      </c>
      <c r="R169" s="73">
        <v>0</v>
      </c>
      <c r="S169" s="74" t="str">
        <f t="shared" si="814"/>
        <v/>
      </c>
      <c r="T169" s="18" t="str">
        <f t="shared" si="884"/>
        <v/>
      </c>
      <c r="U169" s="69">
        <v>977</v>
      </c>
      <c r="V169" s="70">
        <f t="shared" si="885"/>
        <v>879.30000000000007</v>
      </c>
      <c r="W169" s="70">
        <v>92</v>
      </c>
      <c r="X169" s="71">
        <f t="shared" si="815"/>
        <v>748</v>
      </c>
      <c r="Y169" s="16">
        <f t="shared" si="886"/>
        <v>0.14932332537245543</v>
      </c>
      <c r="Z169" s="72">
        <v>943</v>
      </c>
      <c r="AA169" s="73">
        <f t="shared" si="887"/>
        <v>848.7</v>
      </c>
      <c r="AB169" s="73">
        <v>118</v>
      </c>
      <c r="AC169" s="74">
        <f t="shared" si="816"/>
        <v>722</v>
      </c>
      <c r="AD169" s="18">
        <f t="shared" si="888"/>
        <v>0.14928714504536356</v>
      </c>
      <c r="AE169" s="69">
        <v>0</v>
      </c>
      <c r="AF169" s="70" t="str">
        <f t="shared" si="889"/>
        <v/>
      </c>
      <c r="AG169" s="70">
        <v>0</v>
      </c>
      <c r="AH169" s="71" t="str">
        <f t="shared" si="817"/>
        <v/>
      </c>
      <c r="AI169" s="16" t="str">
        <f t="shared" si="890"/>
        <v/>
      </c>
      <c r="AJ169" s="72">
        <v>0</v>
      </c>
      <c r="AK169" s="73" t="str">
        <f t="shared" si="891"/>
        <v/>
      </c>
      <c r="AL169" s="73">
        <v>0</v>
      </c>
      <c r="AM169" s="74" t="str">
        <f t="shared" si="818"/>
        <v/>
      </c>
      <c r="AN169" s="18" t="str">
        <f t="shared" si="892"/>
        <v/>
      </c>
      <c r="AO169" s="69">
        <v>943</v>
      </c>
      <c r="AP169" s="70">
        <f t="shared" si="893"/>
        <v>848.7</v>
      </c>
      <c r="AQ169" s="70">
        <v>118</v>
      </c>
      <c r="AR169" s="71">
        <f t="shared" si="819"/>
        <v>722</v>
      </c>
      <c r="AS169" s="16">
        <f t="shared" si="894"/>
        <v>0.14928714504536356</v>
      </c>
      <c r="AT169" s="72">
        <v>0</v>
      </c>
      <c r="AU169" s="73" t="str">
        <f t="shared" si="895"/>
        <v/>
      </c>
      <c r="AV169" s="73">
        <v>0</v>
      </c>
      <c r="AW169" s="74" t="str">
        <f t="shared" si="820"/>
        <v/>
      </c>
      <c r="AX169" s="18" t="str">
        <f t="shared" si="866"/>
        <v/>
      </c>
      <c r="AY169" s="69">
        <v>0</v>
      </c>
      <c r="AZ169" s="70" t="str">
        <f t="shared" si="896"/>
        <v/>
      </c>
      <c r="BA169" s="70">
        <v>0</v>
      </c>
      <c r="BB169" s="71" t="str">
        <f t="shared" si="821"/>
        <v/>
      </c>
      <c r="BC169" s="16" t="str">
        <f t="shared" si="897"/>
        <v/>
      </c>
      <c r="BD169" s="72">
        <v>999</v>
      </c>
      <c r="BE169" s="73">
        <f t="shared" si="898"/>
        <v>899.1</v>
      </c>
      <c r="BF169" s="73">
        <v>75</v>
      </c>
      <c r="BG169" s="74">
        <f t="shared" si="822"/>
        <v>765</v>
      </c>
      <c r="BH169" s="18">
        <f t="shared" si="899"/>
        <v>0.14914914914914917</v>
      </c>
      <c r="BI169" s="69">
        <v>0</v>
      </c>
      <c r="BJ169" s="70" t="str">
        <f t="shared" si="900"/>
        <v/>
      </c>
      <c r="BK169" s="70">
        <v>0</v>
      </c>
      <c r="BL169" s="71" t="str">
        <f t="shared" si="823"/>
        <v/>
      </c>
      <c r="BM169" s="16" t="str">
        <f t="shared" si="901"/>
        <v/>
      </c>
      <c r="BN169" s="72">
        <v>0</v>
      </c>
      <c r="BO169" s="73" t="str">
        <f t="shared" si="902"/>
        <v/>
      </c>
      <c r="BP169" s="73">
        <v>0</v>
      </c>
      <c r="BQ169" s="74" t="str">
        <f t="shared" si="824"/>
        <v/>
      </c>
      <c r="BR169" s="18" t="str">
        <f t="shared" si="903"/>
        <v/>
      </c>
      <c r="BS169" s="69">
        <v>943</v>
      </c>
      <c r="BT169" s="70">
        <f t="shared" si="904"/>
        <v>848.7</v>
      </c>
      <c r="BU169" s="70">
        <v>118</v>
      </c>
      <c r="BV169" s="71">
        <f t="shared" si="825"/>
        <v>722</v>
      </c>
      <c r="BW169" s="16">
        <f t="shared" si="905"/>
        <v>0.14928714504536356</v>
      </c>
    </row>
    <row r="170" spans="1:75" s="5" customFormat="1" ht="12.75" customHeight="1">
      <c r="A170" s="42" t="s">
        <v>288</v>
      </c>
      <c r="B170" s="39" t="s">
        <v>142</v>
      </c>
      <c r="C170" s="4"/>
      <c r="D170" s="49">
        <v>0.83</v>
      </c>
      <c r="E170" s="40" t="s">
        <v>450</v>
      </c>
      <c r="F170" s="82">
        <v>989</v>
      </c>
      <c r="G170" s="82">
        <v>899</v>
      </c>
      <c r="H170" s="133">
        <v>720</v>
      </c>
      <c r="I170" s="133">
        <v>33</v>
      </c>
      <c r="J170" s="95">
        <f t="shared" si="867"/>
        <v>687</v>
      </c>
      <c r="K170" s="69">
        <v>777</v>
      </c>
      <c r="L170" s="70">
        <f t="shared" si="881"/>
        <v>699.30000000000007</v>
      </c>
      <c r="M170" s="70">
        <v>92</v>
      </c>
      <c r="N170" s="71">
        <f t="shared" si="813"/>
        <v>595</v>
      </c>
      <c r="O170" s="16">
        <f t="shared" si="882"/>
        <v>0.14914914914914923</v>
      </c>
      <c r="P170" s="72">
        <v>0</v>
      </c>
      <c r="Q170" s="73" t="str">
        <f t="shared" si="883"/>
        <v/>
      </c>
      <c r="R170" s="73">
        <v>0</v>
      </c>
      <c r="S170" s="74" t="str">
        <f t="shared" si="814"/>
        <v/>
      </c>
      <c r="T170" s="18" t="str">
        <f t="shared" si="884"/>
        <v/>
      </c>
      <c r="U170" s="69">
        <v>810</v>
      </c>
      <c r="V170" s="70">
        <f t="shared" si="885"/>
        <v>729</v>
      </c>
      <c r="W170" s="70">
        <v>67</v>
      </c>
      <c r="X170" s="71">
        <f t="shared" si="815"/>
        <v>620</v>
      </c>
      <c r="Y170" s="16">
        <f t="shared" si="886"/>
        <v>0.14951989026063101</v>
      </c>
      <c r="Z170" s="72">
        <v>777</v>
      </c>
      <c r="AA170" s="73">
        <f t="shared" si="887"/>
        <v>699.30000000000007</v>
      </c>
      <c r="AB170" s="73">
        <v>92</v>
      </c>
      <c r="AC170" s="74">
        <f t="shared" si="816"/>
        <v>595</v>
      </c>
      <c r="AD170" s="18">
        <f t="shared" si="888"/>
        <v>0.14914914914914923</v>
      </c>
      <c r="AE170" s="69">
        <v>0</v>
      </c>
      <c r="AF170" s="70" t="str">
        <f t="shared" si="889"/>
        <v/>
      </c>
      <c r="AG170" s="70">
        <v>0</v>
      </c>
      <c r="AH170" s="71" t="str">
        <f t="shared" si="817"/>
        <v/>
      </c>
      <c r="AI170" s="16" t="str">
        <f t="shared" si="890"/>
        <v/>
      </c>
      <c r="AJ170" s="72">
        <v>0</v>
      </c>
      <c r="AK170" s="73" t="str">
        <f t="shared" si="891"/>
        <v/>
      </c>
      <c r="AL170" s="73">
        <v>0</v>
      </c>
      <c r="AM170" s="74" t="str">
        <f t="shared" si="818"/>
        <v/>
      </c>
      <c r="AN170" s="18" t="str">
        <f t="shared" si="892"/>
        <v/>
      </c>
      <c r="AO170" s="69">
        <v>777</v>
      </c>
      <c r="AP170" s="70">
        <f t="shared" si="893"/>
        <v>699.30000000000007</v>
      </c>
      <c r="AQ170" s="70">
        <v>92</v>
      </c>
      <c r="AR170" s="71">
        <f t="shared" si="819"/>
        <v>595</v>
      </c>
      <c r="AS170" s="16">
        <f t="shared" si="894"/>
        <v>0.14914914914914923</v>
      </c>
      <c r="AT170" s="72">
        <v>0</v>
      </c>
      <c r="AU170" s="73" t="str">
        <f t="shared" si="895"/>
        <v/>
      </c>
      <c r="AV170" s="73">
        <v>0</v>
      </c>
      <c r="AW170" s="74" t="str">
        <f t="shared" si="820"/>
        <v/>
      </c>
      <c r="AX170" s="18" t="str">
        <f t="shared" si="866"/>
        <v/>
      </c>
      <c r="AY170" s="69">
        <v>0</v>
      </c>
      <c r="AZ170" s="70" t="str">
        <f t="shared" si="896"/>
        <v/>
      </c>
      <c r="BA170" s="70">
        <v>0</v>
      </c>
      <c r="BB170" s="71" t="str">
        <f t="shared" si="821"/>
        <v/>
      </c>
      <c r="BC170" s="16" t="str">
        <f t="shared" si="897"/>
        <v/>
      </c>
      <c r="BD170" s="72">
        <v>832</v>
      </c>
      <c r="BE170" s="73">
        <f t="shared" si="898"/>
        <v>748.80000000000007</v>
      </c>
      <c r="BF170" s="73">
        <v>50</v>
      </c>
      <c r="BG170" s="74">
        <f t="shared" si="822"/>
        <v>637</v>
      </c>
      <c r="BH170" s="18">
        <f t="shared" si="899"/>
        <v>0.14930555555555564</v>
      </c>
      <c r="BI170" s="69">
        <v>0</v>
      </c>
      <c r="BJ170" s="70" t="str">
        <f t="shared" si="900"/>
        <v/>
      </c>
      <c r="BK170" s="70">
        <v>0</v>
      </c>
      <c r="BL170" s="71" t="str">
        <f t="shared" si="823"/>
        <v/>
      </c>
      <c r="BM170" s="16" t="str">
        <f t="shared" si="901"/>
        <v/>
      </c>
      <c r="BN170" s="72">
        <v>0</v>
      </c>
      <c r="BO170" s="73" t="str">
        <f t="shared" si="902"/>
        <v/>
      </c>
      <c r="BP170" s="73">
        <v>0</v>
      </c>
      <c r="BQ170" s="74" t="str">
        <f t="shared" si="824"/>
        <v/>
      </c>
      <c r="BR170" s="18" t="str">
        <f t="shared" si="903"/>
        <v/>
      </c>
      <c r="BS170" s="69">
        <v>777</v>
      </c>
      <c r="BT170" s="70">
        <f t="shared" si="904"/>
        <v>699.30000000000007</v>
      </c>
      <c r="BU170" s="70">
        <v>92</v>
      </c>
      <c r="BV170" s="71">
        <f t="shared" si="825"/>
        <v>595</v>
      </c>
      <c r="BW170" s="16">
        <f t="shared" si="905"/>
        <v>0.14914914914914923</v>
      </c>
    </row>
    <row r="171" spans="1:75" s="5" customFormat="1" ht="12.75" customHeight="1">
      <c r="A171" s="45" t="s">
        <v>302</v>
      </c>
      <c r="B171" s="39" t="s">
        <v>142</v>
      </c>
      <c r="C171" s="4"/>
      <c r="D171" s="49">
        <v>1.1100000000000001</v>
      </c>
      <c r="E171" s="40" t="s">
        <v>451</v>
      </c>
      <c r="F171" s="82">
        <v>989</v>
      </c>
      <c r="G171" s="82">
        <v>899</v>
      </c>
      <c r="H171" s="133">
        <v>720</v>
      </c>
      <c r="I171" s="133">
        <v>33</v>
      </c>
      <c r="J171" s="95">
        <f t="shared" si="867"/>
        <v>687</v>
      </c>
      <c r="K171" s="69">
        <v>777</v>
      </c>
      <c r="L171" s="70">
        <f t="shared" si="881"/>
        <v>699.30000000000007</v>
      </c>
      <c r="M171" s="70">
        <v>92</v>
      </c>
      <c r="N171" s="71">
        <f t="shared" si="813"/>
        <v>595</v>
      </c>
      <c r="O171" s="16">
        <f t="shared" si="882"/>
        <v>0.14914914914914923</v>
      </c>
      <c r="P171" s="72">
        <v>0</v>
      </c>
      <c r="Q171" s="73" t="str">
        <f t="shared" si="883"/>
        <v/>
      </c>
      <c r="R171" s="73">
        <v>0</v>
      </c>
      <c r="S171" s="74" t="str">
        <f t="shared" si="814"/>
        <v/>
      </c>
      <c r="T171" s="18" t="str">
        <f t="shared" si="884"/>
        <v/>
      </c>
      <c r="U171" s="69">
        <v>810</v>
      </c>
      <c r="V171" s="70">
        <f t="shared" si="885"/>
        <v>729</v>
      </c>
      <c r="W171" s="70">
        <v>67</v>
      </c>
      <c r="X171" s="71">
        <f t="shared" si="815"/>
        <v>620</v>
      </c>
      <c r="Y171" s="16">
        <f t="shared" si="886"/>
        <v>0.14951989026063101</v>
      </c>
      <c r="Z171" s="72">
        <v>777</v>
      </c>
      <c r="AA171" s="73">
        <f t="shared" si="887"/>
        <v>699.30000000000007</v>
      </c>
      <c r="AB171" s="73">
        <v>92</v>
      </c>
      <c r="AC171" s="74">
        <f t="shared" si="816"/>
        <v>595</v>
      </c>
      <c r="AD171" s="18">
        <f t="shared" si="888"/>
        <v>0.14914914914914923</v>
      </c>
      <c r="AE171" s="69">
        <v>0</v>
      </c>
      <c r="AF171" s="70" t="str">
        <f t="shared" si="889"/>
        <v/>
      </c>
      <c r="AG171" s="70">
        <v>0</v>
      </c>
      <c r="AH171" s="71" t="str">
        <f t="shared" si="817"/>
        <v/>
      </c>
      <c r="AI171" s="16" t="str">
        <f t="shared" si="890"/>
        <v/>
      </c>
      <c r="AJ171" s="72">
        <v>0</v>
      </c>
      <c r="AK171" s="73" t="str">
        <f t="shared" si="891"/>
        <v/>
      </c>
      <c r="AL171" s="73">
        <v>0</v>
      </c>
      <c r="AM171" s="74" t="str">
        <f t="shared" si="818"/>
        <v/>
      </c>
      <c r="AN171" s="18" t="str">
        <f t="shared" si="892"/>
        <v/>
      </c>
      <c r="AO171" s="69">
        <v>777</v>
      </c>
      <c r="AP171" s="70">
        <f t="shared" si="893"/>
        <v>699.30000000000007</v>
      </c>
      <c r="AQ171" s="70">
        <v>92</v>
      </c>
      <c r="AR171" s="71">
        <f t="shared" si="819"/>
        <v>595</v>
      </c>
      <c r="AS171" s="16">
        <f t="shared" si="894"/>
        <v>0.14914914914914923</v>
      </c>
      <c r="AT171" s="72">
        <v>0</v>
      </c>
      <c r="AU171" s="73" t="str">
        <f t="shared" si="895"/>
        <v/>
      </c>
      <c r="AV171" s="73">
        <v>0</v>
      </c>
      <c r="AW171" s="74" t="str">
        <f t="shared" si="820"/>
        <v/>
      </c>
      <c r="AX171" s="18" t="str">
        <f t="shared" si="866"/>
        <v/>
      </c>
      <c r="AY171" s="69">
        <v>0</v>
      </c>
      <c r="AZ171" s="70" t="str">
        <f t="shared" si="896"/>
        <v/>
      </c>
      <c r="BA171" s="70">
        <v>0</v>
      </c>
      <c r="BB171" s="71" t="str">
        <f t="shared" si="821"/>
        <v/>
      </c>
      <c r="BC171" s="16" t="str">
        <f t="shared" si="897"/>
        <v/>
      </c>
      <c r="BD171" s="72">
        <v>832</v>
      </c>
      <c r="BE171" s="73">
        <f t="shared" si="898"/>
        <v>748.80000000000007</v>
      </c>
      <c r="BF171" s="73">
        <v>50</v>
      </c>
      <c r="BG171" s="74">
        <f t="shared" si="822"/>
        <v>637</v>
      </c>
      <c r="BH171" s="18">
        <f t="shared" si="899"/>
        <v>0.14930555555555564</v>
      </c>
      <c r="BI171" s="69">
        <v>0</v>
      </c>
      <c r="BJ171" s="70" t="str">
        <f t="shared" si="900"/>
        <v/>
      </c>
      <c r="BK171" s="70">
        <v>0</v>
      </c>
      <c r="BL171" s="71" t="str">
        <f t="shared" si="823"/>
        <v/>
      </c>
      <c r="BM171" s="16" t="str">
        <f t="shared" si="901"/>
        <v/>
      </c>
      <c r="BN171" s="72">
        <v>0</v>
      </c>
      <c r="BO171" s="73" t="str">
        <f t="shared" si="902"/>
        <v/>
      </c>
      <c r="BP171" s="73">
        <v>0</v>
      </c>
      <c r="BQ171" s="74" t="str">
        <f t="shared" si="824"/>
        <v/>
      </c>
      <c r="BR171" s="18" t="str">
        <f t="shared" si="903"/>
        <v/>
      </c>
      <c r="BS171" s="69">
        <v>777</v>
      </c>
      <c r="BT171" s="70">
        <f t="shared" si="904"/>
        <v>699.30000000000007</v>
      </c>
      <c r="BU171" s="70">
        <v>92</v>
      </c>
      <c r="BV171" s="71">
        <f t="shared" si="825"/>
        <v>595</v>
      </c>
      <c r="BW171" s="16">
        <f t="shared" si="905"/>
        <v>0.14914914914914923</v>
      </c>
    </row>
    <row r="172" spans="1:75" s="5" customFormat="1" ht="12.75" customHeight="1">
      <c r="A172" s="45" t="s">
        <v>303</v>
      </c>
      <c r="B172" s="39" t="s">
        <v>142</v>
      </c>
      <c r="C172" s="4"/>
      <c r="D172" s="49">
        <v>1.1100000000000001</v>
      </c>
      <c r="E172" s="40" t="s">
        <v>452</v>
      </c>
      <c r="F172" s="82">
        <v>1099</v>
      </c>
      <c r="G172" s="82">
        <v>999</v>
      </c>
      <c r="H172" s="133">
        <v>800</v>
      </c>
      <c r="I172" s="133">
        <v>36</v>
      </c>
      <c r="J172" s="95">
        <f t="shared" si="867"/>
        <v>764</v>
      </c>
      <c r="K172" s="69">
        <v>888</v>
      </c>
      <c r="L172" s="70">
        <f t="shared" si="881"/>
        <v>799.2</v>
      </c>
      <c r="M172" s="70">
        <v>84</v>
      </c>
      <c r="N172" s="71">
        <f t="shared" si="813"/>
        <v>680</v>
      </c>
      <c r="O172" s="16">
        <f t="shared" si="882"/>
        <v>0.1491491491491492</v>
      </c>
      <c r="P172" s="72">
        <v>0</v>
      </c>
      <c r="Q172" s="73" t="str">
        <f t="shared" si="883"/>
        <v/>
      </c>
      <c r="R172" s="73">
        <v>0</v>
      </c>
      <c r="S172" s="74" t="str">
        <f t="shared" si="814"/>
        <v/>
      </c>
      <c r="T172" s="18" t="str">
        <f t="shared" si="884"/>
        <v/>
      </c>
      <c r="U172" s="69">
        <v>921</v>
      </c>
      <c r="V172" s="70">
        <f t="shared" si="885"/>
        <v>828.9</v>
      </c>
      <c r="W172" s="70">
        <v>58</v>
      </c>
      <c r="X172" s="71">
        <f t="shared" si="815"/>
        <v>706</v>
      </c>
      <c r="Y172" s="16">
        <f t="shared" si="886"/>
        <v>0.14826878996260101</v>
      </c>
      <c r="Z172" s="72">
        <v>888</v>
      </c>
      <c r="AA172" s="73">
        <f t="shared" si="887"/>
        <v>799.2</v>
      </c>
      <c r="AB172" s="73">
        <v>84</v>
      </c>
      <c r="AC172" s="74">
        <f t="shared" si="816"/>
        <v>680</v>
      </c>
      <c r="AD172" s="18">
        <f t="shared" si="888"/>
        <v>0.1491491491491492</v>
      </c>
      <c r="AE172" s="69">
        <v>0</v>
      </c>
      <c r="AF172" s="70" t="str">
        <f t="shared" si="889"/>
        <v/>
      </c>
      <c r="AG172" s="70">
        <v>0</v>
      </c>
      <c r="AH172" s="71" t="str">
        <f t="shared" si="817"/>
        <v/>
      </c>
      <c r="AI172" s="16" t="str">
        <f t="shared" si="890"/>
        <v/>
      </c>
      <c r="AJ172" s="72">
        <v>0</v>
      </c>
      <c r="AK172" s="73" t="str">
        <f t="shared" si="891"/>
        <v/>
      </c>
      <c r="AL172" s="73">
        <v>0</v>
      </c>
      <c r="AM172" s="74" t="str">
        <f t="shared" si="818"/>
        <v/>
      </c>
      <c r="AN172" s="18" t="str">
        <f t="shared" si="892"/>
        <v/>
      </c>
      <c r="AO172" s="69">
        <v>888</v>
      </c>
      <c r="AP172" s="70">
        <f t="shared" si="893"/>
        <v>799.2</v>
      </c>
      <c r="AQ172" s="70">
        <v>84</v>
      </c>
      <c r="AR172" s="71">
        <f t="shared" si="819"/>
        <v>680</v>
      </c>
      <c r="AS172" s="16">
        <f t="shared" si="894"/>
        <v>0.1491491491491492</v>
      </c>
      <c r="AT172" s="72">
        <v>0</v>
      </c>
      <c r="AU172" s="73" t="str">
        <f t="shared" si="895"/>
        <v/>
      </c>
      <c r="AV172" s="73">
        <v>0</v>
      </c>
      <c r="AW172" s="74" t="str">
        <f t="shared" si="820"/>
        <v/>
      </c>
      <c r="AX172" s="18" t="str">
        <f t="shared" si="866"/>
        <v/>
      </c>
      <c r="AY172" s="69">
        <v>0</v>
      </c>
      <c r="AZ172" s="70" t="str">
        <f t="shared" si="896"/>
        <v/>
      </c>
      <c r="BA172" s="70">
        <v>0</v>
      </c>
      <c r="BB172" s="71" t="str">
        <f t="shared" si="821"/>
        <v/>
      </c>
      <c r="BC172" s="16" t="str">
        <f t="shared" si="897"/>
        <v/>
      </c>
      <c r="BD172" s="72">
        <v>943</v>
      </c>
      <c r="BE172" s="73">
        <f t="shared" si="898"/>
        <v>848.7</v>
      </c>
      <c r="BF172" s="73">
        <v>41</v>
      </c>
      <c r="BG172" s="74">
        <f t="shared" si="822"/>
        <v>723</v>
      </c>
      <c r="BH172" s="18">
        <f t="shared" si="899"/>
        <v>0.1481088723930718</v>
      </c>
      <c r="BI172" s="69">
        <v>0</v>
      </c>
      <c r="BJ172" s="70" t="str">
        <f t="shared" si="900"/>
        <v/>
      </c>
      <c r="BK172" s="70">
        <v>0</v>
      </c>
      <c r="BL172" s="71" t="str">
        <f t="shared" si="823"/>
        <v/>
      </c>
      <c r="BM172" s="16" t="str">
        <f t="shared" si="901"/>
        <v/>
      </c>
      <c r="BN172" s="72">
        <v>0</v>
      </c>
      <c r="BO172" s="73" t="str">
        <f t="shared" si="902"/>
        <v/>
      </c>
      <c r="BP172" s="73">
        <v>0</v>
      </c>
      <c r="BQ172" s="74" t="str">
        <f t="shared" si="824"/>
        <v/>
      </c>
      <c r="BR172" s="18" t="str">
        <f t="shared" si="903"/>
        <v/>
      </c>
      <c r="BS172" s="69">
        <v>888</v>
      </c>
      <c r="BT172" s="70">
        <f t="shared" si="904"/>
        <v>799.2</v>
      </c>
      <c r="BU172" s="70">
        <v>84</v>
      </c>
      <c r="BV172" s="71">
        <f t="shared" si="825"/>
        <v>680</v>
      </c>
      <c r="BW172" s="16">
        <f t="shared" si="905"/>
        <v>0.1491491491491492</v>
      </c>
    </row>
    <row r="173" spans="1:75" s="5" customFormat="1" ht="12.75" customHeight="1">
      <c r="A173" s="42" t="s">
        <v>338</v>
      </c>
      <c r="B173" s="39" t="s">
        <v>142</v>
      </c>
      <c r="C173" s="4"/>
      <c r="D173" s="49">
        <v>0.83</v>
      </c>
      <c r="E173" s="40" t="s">
        <v>453</v>
      </c>
      <c r="F173" s="82">
        <v>1319</v>
      </c>
      <c r="G173" s="82">
        <v>1199</v>
      </c>
      <c r="H173" s="133">
        <v>955</v>
      </c>
      <c r="I173" s="133">
        <v>43</v>
      </c>
      <c r="J173" s="95">
        <f t="shared" si="867"/>
        <v>912</v>
      </c>
      <c r="K173" s="69">
        <v>999</v>
      </c>
      <c r="L173" s="70">
        <f t="shared" ref="L173:L184" si="906">IFERROR(IF(K173&gt;1,K173*0.9,""),"")</f>
        <v>899.1</v>
      </c>
      <c r="M173" s="70">
        <v>151</v>
      </c>
      <c r="N173" s="71">
        <f t="shared" si="813"/>
        <v>761</v>
      </c>
      <c r="O173" s="16">
        <f t="shared" ref="O173:O184" si="907">IFERROR(IF((IFERROR(IF(M173&gt;1,(L173-N173)/L173,""),(($G173*0.9)-N173)/($G173*0.9)))&gt;1%,IFERROR(IF(M173&gt;1,(L173-N173)/L173,""),(($G173*0.9)-N173)/($G173*0.9)),""),"")</f>
        <v>0.1535980424869314</v>
      </c>
      <c r="P173" s="72">
        <v>0</v>
      </c>
      <c r="Q173" s="73" t="str">
        <f t="shared" ref="Q173:Q184" si="908">IFERROR(IF(P173&gt;1,P173*0.9,""),"")</f>
        <v/>
      </c>
      <c r="R173" s="73">
        <v>0</v>
      </c>
      <c r="S173" s="74" t="str">
        <f t="shared" si="814"/>
        <v/>
      </c>
      <c r="T173" s="18" t="str">
        <f t="shared" ref="T173:T184" si="909">IFERROR(IF((IFERROR(IF(R173&gt;1,(Q173-S173)/Q173,""),(($G173*0.9)-S173)/($G173*0.9)))&gt;1%,IFERROR(IF(R173&gt;1,(Q173-S173)/Q173,""),(($G173*0.9)-S173)/($G173*0.9)),""),"")</f>
        <v/>
      </c>
      <c r="U173" s="69">
        <v>0</v>
      </c>
      <c r="V173" s="70" t="str">
        <f t="shared" ref="V173:V184" si="910">IFERROR(IF(U173&gt;1,U173*0.9,""),"")</f>
        <v/>
      </c>
      <c r="W173" s="70">
        <v>0</v>
      </c>
      <c r="X173" s="71" t="str">
        <f t="shared" si="815"/>
        <v/>
      </c>
      <c r="Y173" s="16" t="str">
        <f t="shared" ref="Y173:Y184" si="911">IFERROR(IF((IFERROR(IF(W173&gt;1,(V173-X173)/V173,""),(($G173*0.9)-X173)/($G173*0.9)))&gt;1%,IFERROR(IF(W173&gt;1,(V173-X173)/V173,""),(($G173*0.9)-X173)/($G173*0.9)),""),"")</f>
        <v/>
      </c>
      <c r="Z173" s="72">
        <v>943</v>
      </c>
      <c r="AA173" s="73">
        <f t="shared" ref="AA173:AA184" si="912">IFERROR(IF(Z173&gt;1,Z173*0.9,""),"")</f>
        <v>848.7</v>
      </c>
      <c r="AB173" s="73">
        <v>193</v>
      </c>
      <c r="AC173" s="74">
        <f t="shared" si="816"/>
        <v>719</v>
      </c>
      <c r="AD173" s="18">
        <f t="shared" ref="AD173:AD184" si="913">IFERROR(IF((IFERROR(IF(AB173&gt;1,(AA173-AC173)/AA173,""),(($G173*0.9)-AC173)/($G173*0.9)))&gt;1%,IFERROR(IF(AB173&gt;1,(AA173-AC173)/AA173,""),(($G173*0.9)-AC173)/($G173*0.9)),""),"")</f>
        <v>0.15282196300223877</v>
      </c>
      <c r="AE173" s="69">
        <v>0</v>
      </c>
      <c r="AF173" s="70" t="str">
        <f t="shared" ref="AF173:AF184" si="914">IFERROR(IF(AE173&gt;1,AE173*0.9,""),"")</f>
        <v/>
      </c>
      <c r="AG173" s="70">
        <v>0</v>
      </c>
      <c r="AH173" s="71" t="str">
        <f t="shared" si="817"/>
        <v/>
      </c>
      <c r="AI173" s="16" t="str">
        <f t="shared" ref="AI173:AI184" si="915">IFERROR(IF((IFERROR(IF(AG173&gt;1,(AF173-AH173)/AF173,""),(($G173*0.9)-AH173)/($G173*0.9)))&gt;1%,IFERROR(IF(AG173&gt;1,(AF173-AH173)/AF173,""),(($G173*0.9)-AH173)/($G173*0.9)),""),"")</f>
        <v/>
      </c>
      <c r="AJ173" s="72">
        <v>943</v>
      </c>
      <c r="AK173" s="73">
        <f t="shared" ref="AK173:AK184" si="916">IFERROR(IF(AJ173&gt;1,AJ173*0.9,""),"")</f>
        <v>848.7</v>
      </c>
      <c r="AL173" s="73">
        <v>193</v>
      </c>
      <c r="AM173" s="74">
        <f t="shared" si="818"/>
        <v>719</v>
      </c>
      <c r="AN173" s="18">
        <f t="shared" ref="AN173:AN184" si="917">IFERROR(IF((IFERROR(IF(AL173&gt;1,(AK173-AM173)/AK173,""),(($G173*0.9)-AM173)/($G173*0.9)))&gt;1%,IFERROR(IF(AL173&gt;1,(AK173-AM173)/AK173,""),(($G173*0.9)-AM173)/($G173*0.9)),""),"")</f>
        <v>0.15282196300223877</v>
      </c>
      <c r="AO173" s="69">
        <v>0</v>
      </c>
      <c r="AP173" s="70" t="str">
        <f t="shared" ref="AP173:AP184" si="918">IFERROR(IF(AO173&gt;1,AO173*0.9,""),"")</f>
        <v/>
      </c>
      <c r="AQ173" s="70">
        <v>0</v>
      </c>
      <c r="AR173" s="71" t="str">
        <f t="shared" si="819"/>
        <v/>
      </c>
      <c r="AS173" s="16" t="str">
        <f t="shared" ref="AS173:AS184" si="919">IFERROR(IF((IFERROR(IF(AQ173&gt;1,(AP173-AR173)/AP173,""),(($G173*0.9)-AR173)/($G173*0.9)))&gt;1%,IFERROR(IF(AQ173&gt;1,(AP173-AR173)/AP173,""),(($G173*0.9)-AR173)/($G173*0.9)),""),"")</f>
        <v/>
      </c>
      <c r="AT173" s="72">
        <v>977</v>
      </c>
      <c r="AU173" s="73">
        <f t="shared" ref="AU173:AU184" si="920">IFERROR(IF(AT173&gt;1,AT173*0.9,""),"")</f>
        <v>879.30000000000007</v>
      </c>
      <c r="AV173" s="73">
        <v>167</v>
      </c>
      <c r="AW173" s="74">
        <f t="shared" si="820"/>
        <v>745</v>
      </c>
      <c r="AX173" s="18">
        <f t="shared" ref="AX173:AX198" si="921">IFERROR(IF((IFERROR(IF(AV173&gt;1,(AU173-AW173)/AU173,""),(($G173*0.9)-AW173)/($G173*0.9)))&gt;1%,IFERROR(IF(AV173&gt;1,(AU173-AW173)/AU173,""),(($G173*0.9)-AW173)/($G173*0.9)),""),"")</f>
        <v>0.1527351302172183</v>
      </c>
      <c r="AY173" s="69">
        <v>0</v>
      </c>
      <c r="AZ173" s="70" t="str">
        <f t="shared" ref="AZ173:AZ184" si="922">IFERROR(IF(AY173&gt;1,AY173*0.9,""),"")</f>
        <v/>
      </c>
      <c r="BA173" s="70">
        <v>0</v>
      </c>
      <c r="BB173" s="71" t="str">
        <f t="shared" si="821"/>
        <v/>
      </c>
      <c r="BC173" s="16" t="str">
        <f t="shared" ref="BC173:BC184" si="923">IFERROR(IF((IFERROR(IF(BA173&gt;1,(AZ173-BB173)/AZ173,""),(($G173*0.9)-BB173)/($G173*0.9)))&gt;1%,IFERROR(IF(BA173&gt;1,(AZ173-BB173)/AZ173,""),(($G173*0.9)-BB173)/($G173*0.9)),""),"")</f>
        <v/>
      </c>
      <c r="BD173" s="72">
        <v>999</v>
      </c>
      <c r="BE173" s="73">
        <f t="shared" ref="BE173:BE184" si="924">IFERROR(IF(BD173&gt;1,BD173*0.9,""),"")</f>
        <v>899.1</v>
      </c>
      <c r="BF173" s="73">
        <v>151</v>
      </c>
      <c r="BG173" s="74">
        <f t="shared" si="822"/>
        <v>761</v>
      </c>
      <c r="BH173" s="18">
        <f t="shared" ref="BH173:BH184" si="925">IFERROR(IF((IFERROR(IF(BF173&gt;1,(BE173-BG173)/BE173,""),(($G173*0.9)-BG173)/($G173*0.9)))&gt;1%,IFERROR(IF(BF173&gt;1,(BE173-BG173)/BE173,""),(($G173*0.9)-BG173)/($G173*0.9)),""),"")</f>
        <v>0.1535980424869314</v>
      </c>
      <c r="BI173" s="69">
        <v>0</v>
      </c>
      <c r="BJ173" s="70" t="str">
        <f t="shared" ref="BJ173:BJ184" si="926">IFERROR(IF(BI173&gt;1,BI173*0.9,""),"")</f>
        <v/>
      </c>
      <c r="BK173" s="70">
        <v>0</v>
      </c>
      <c r="BL173" s="71" t="str">
        <f t="shared" si="823"/>
        <v/>
      </c>
      <c r="BM173" s="16" t="str">
        <f t="shared" ref="BM173:BM184" si="927">IFERROR(IF((IFERROR(IF(BK173&gt;1,(BJ173-BL173)/BJ173,""),(($G173*0.9)-BL173)/($G173*0.9)))&gt;1%,IFERROR(IF(BK173&gt;1,(BJ173-BL173)/BJ173,""),(($G173*0.9)-BL173)/($G173*0.9)),""),"")</f>
        <v/>
      </c>
      <c r="BN173" s="72">
        <v>0</v>
      </c>
      <c r="BO173" s="73" t="str">
        <f t="shared" ref="BO173:BO184" si="928">IFERROR(IF(BN173&gt;1,BN173*0.9,""),"")</f>
        <v/>
      </c>
      <c r="BP173" s="73">
        <v>0</v>
      </c>
      <c r="BQ173" s="74" t="str">
        <f t="shared" si="824"/>
        <v/>
      </c>
      <c r="BR173" s="18" t="str">
        <f t="shared" ref="BR173:BR184" si="929">IFERROR(IF((IFERROR(IF(BP173&gt;1,(BO173-BQ173)/BO173,""),(($G173*0.9)-BQ173)/($G173*0.9)))&gt;1%,IFERROR(IF(BP173&gt;1,(BO173-BQ173)/BO173,""),(($G173*0.9)-BQ173)/($G173*0.9)),""),"")</f>
        <v/>
      </c>
      <c r="BS173" s="69">
        <v>943</v>
      </c>
      <c r="BT173" s="70">
        <f t="shared" ref="BT173:BT184" si="930">IFERROR(IF(BS173&gt;1,BS173*0.9,""),"")</f>
        <v>848.7</v>
      </c>
      <c r="BU173" s="70">
        <v>193</v>
      </c>
      <c r="BV173" s="71">
        <f t="shared" si="825"/>
        <v>719</v>
      </c>
      <c r="BW173" s="16">
        <f t="shared" ref="BW173:BW184" si="931">IFERROR(IF((IFERROR(IF(BU173&gt;1,(BT173-BV173)/BT173,""),(($G173*0.9)-BV173)/($G173*0.9)))&gt;1%,IFERROR(IF(BU173&gt;1,(BT173-BV173)/BT173,""),(($G173*0.9)-BV173)/($G173*0.9)),""),"")</f>
        <v>0.15282196300223877</v>
      </c>
    </row>
    <row r="174" spans="1:75" s="5" customFormat="1" ht="12.75" customHeight="1">
      <c r="A174" s="45" t="s">
        <v>339</v>
      </c>
      <c r="B174" s="39" t="s">
        <v>142</v>
      </c>
      <c r="C174" s="4"/>
      <c r="D174" s="49">
        <v>1.1100000000000001</v>
      </c>
      <c r="E174" s="40" t="s">
        <v>454</v>
      </c>
      <c r="F174" s="82">
        <v>1319</v>
      </c>
      <c r="G174" s="82">
        <v>1199</v>
      </c>
      <c r="H174" s="133">
        <v>955</v>
      </c>
      <c r="I174" s="133">
        <v>43</v>
      </c>
      <c r="J174" s="95">
        <f t="shared" si="867"/>
        <v>912</v>
      </c>
      <c r="K174" s="69">
        <v>999</v>
      </c>
      <c r="L174" s="70">
        <f t="shared" si="906"/>
        <v>899.1</v>
      </c>
      <c r="M174" s="70">
        <v>151</v>
      </c>
      <c r="N174" s="71">
        <f t="shared" si="813"/>
        <v>761</v>
      </c>
      <c r="O174" s="16">
        <f t="shared" si="907"/>
        <v>0.1535980424869314</v>
      </c>
      <c r="P174" s="72">
        <v>0</v>
      </c>
      <c r="Q174" s="73" t="str">
        <f t="shared" si="908"/>
        <v/>
      </c>
      <c r="R174" s="73">
        <v>0</v>
      </c>
      <c r="S174" s="74" t="str">
        <f t="shared" si="814"/>
        <v/>
      </c>
      <c r="T174" s="18" t="str">
        <f t="shared" si="909"/>
        <v/>
      </c>
      <c r="U174" s="69">
        <v>0</v>
      </c>
      <c r="V174" s="70" t="str">
        <f t="shared" si="910"/>
        <v/>
      </c>
      <c r="W174" s="70">
        <v>0</v>
      </c>
      <c r="X174" s="71" t="str">
        <f t="shared" si="815"/>
        <v/>
      </c>
      <c r="Y174" s="16" t="str">
        <f t="shared" si="911"/>
        <v/>
      </c>
      <c r="Z174" s="72">
        <v>943</v>
      </c>
      <c r="AA174" s="73">
        <f t="shared" si="912"/>
        <v>848.7</v>
      </c>
      <c r="AB174" s="73">
        <v>193</v>
      </c>
      <c r="AC174" s="74">
        <f t="shared" si="816"/>
        <v>719</v>
      </c>
      <c r="AD174" s="18">
        <f t="shared" si="913"/>
        <v>0.15282196300223877</v>
      </c>
      <c r="AE174" s="69">
        <v>0</v>
      </c>
      <c r="AF174" s="70" t="str">
        <f t="shared" si="914"/>
        <v/>
      </c>
      <c r="AG174" s="70">
        <v>0</v>
      </c>
      <c r="AH174" s="71" t="str">
        <f t="shared" si="817"/>
        <v/>
      </c>
      <c r="AI174" s="16" t="str">
        <f t="shared" si="915"/>
        <v/>
      </c>
      <c r="AJ174" s="72">
        <v>943</v>
      </c>
      <c r="AK174" s="73">
        <f t="shared" si="916"/>
        <v>848.7</v>
      </c>
      <c r="AL174" s="73">
        <v>193</v>
      </c>
      <c r="AM174" s="74">
        <f t="shared" si="818"/>
        <v>719</v>
      </c>
      <c r="AN174" s="18">
        <f t="shared" si="917"/>
        <v>0.15282196300223877</v>
      </c>
      <c r="AO174" s="69">
        <v>0</v>
      </c>
      <c r="AP174" s="70" t="str">
        <f t="shared" si="918"/>
        <v/>
      </c>
      <c r="AQ174" s="70">
        <v>0</v>
      </c>
      <c r="AR174" s="71" t="str">
        <f t="shared" si="819"/>
        <v/>
      </c>
      <c r="AS174" s="16" t="str">
        <f t="shared" si="919"/>
        <v/>
      </c>
      <c r="AT174" s="72">
        <v>977</v>
      </c>
      <c r="AU174" s="73">
        <f t="shared" si="920"/>
        <v>879.30000000000007</v>
      </c>
      <c r="AV174" s="73">
        <v>167</v>
      </c>
      <c r="AW174" s="74">
        <f t="shared" si="820"/>
        <v>745</v>
      </c>
      <c r="AX174" s="18">
        <f t="shared" si="921"/>
        <v>0.1527351302172183</v>
      </c>
      <c r="AY174" s="69">
        <v>0</v>
      </c>
      <c r="AZ174" s="70" t="str">
        <f t="shared" si="922"/>
        <v/>
      </c>
      <c r="BA174" s="70">
        <v>0</v>
      </c>
      <c r="BB174" s="71" t="str">
        <f t="shared" si="821"/>
        <v/>
      </c>
      <c r="BC174" s="16" t="str">
        <f t="shared" si="923"/>
        <v/>
      </c>
      <c r="BD174" s="72">
        <v>999</v>
      </c>
      <c r="BE174" s="73">
        <f t="shared" si="924"/>
        <v>899.1</v>
      </c>
      <c r="BF174" s="73">
        <v>151</v>
      </c>
      <c r="BG174" s="74">
        <f t="shared" si="822"/>
        <v>761</v>
      </c>
      <c r="BH174" s="18">
        <f t="shared" si="925"/>
        <v>0.1535980424869314</v>
      </c>
      <c r="BI174" s="69">
        <v>0</v>
      </c>
      <c r="BJ174" s="70" t="str">
        <f t="shared" si="926"/>
        <v/>
      </c>
      <c r="BK174" s="70">
        <v>0</v>
      </c>
      <c r="BL174" s="71" t="str">
        <f t="shared" si="823"/>
        <v/>
      </c>
      <c r="BM174" s="16" t="str">
        <f t="shared" si="927"/>
        <v/>
      </c>
      <c r="BN174" s="72">
        <v>0</v>
      </c>
      <c r="BO174" s="73" t="str">
        <f t="shared" si="928"/>
        <v/>
      </c>
      <c r="BP174" s="73">
        <v>0</v>
      </c>
      <c r="BQ174" s="74" t="str">
        <f t="shared" si="824"/>
        <v/>
      </c>
      <c r="BR174" s="18" t="str">
        <f t="shared" si="929"/>
        <v/>
      </c>
      <c r="BS174" s="69">
        <v>943</v>
      </c>
      <c r="BT174" s="70">
        <f t="shared" si="930"/>
        <v>848.7</v>
      </c>
      <c r="BU174" s="70">
        <v>193</v>
      </c>
      <c r="BV174" s="71">
        <f t="shared" si="825"/>
        <v>719</v>
      </c>
      <c r="BW174" s="16">
        <f t="shared" si="931"/>
        <v>0.15282196300223877</v>
      </c>
    </row>
    <row r="175" spans="1:75" s="5" customFormat="1" ht="12.75" customHeight="1">
      <c r="A175" s="45" t="s">
        <v>340</v>
      </c>
      <c r="B175" s="39" t="s">
        <v>142</v>
      </c>
      <c r="C175" s="4"/>
      <c r="D175" s="49">
        <v>1.1100000000000001</v>
      </c>
      <c r="E175" s="40" t="s">
        <v>455</v>
      </c>
      <c r="F175" s="82">
        <v>1429</v>
      </c>
      <c r="G175" s="82">
        <v>1299</v>
      </c>
      <c r="H175" s="133">
        <v>1035</v>
      </c>
      <c r="I175" s="133">
        <v>47</v>
      </c>
      <c r="J175" s="95">
        <f t="shared" si="867"/>
        <v>988</v>
      </c>
      <c r="K175" s="69">
        <v>1110</v>
      </c>
      <c r="L175" s="70">
        <f t="shared" si="906"/>
        <v>999</v>
      </c>
      <c r="M175" s="70">
        <v>142</v>
      </c>
      <c r="N175" s="71">
        <f t="shared" si="813"/>
        <v>846</v>
      </c>
      <c r="O175" s="16">
        <f t="shared" si="907"/>
        <v>0.15315315315315314</v>
      </c>
      <c r="P175" s="72">
        <v>0</v>
      </c>
      <c r="Q175" s="73" t="str">
        <f t="shared" si="908"/>
        <v/>
      </c>
      <c r="R175" s="73">
        <v>0</v>
      </c>
      <c r="S175" s="74" t="str">
        <f t="shared" si="814"/>
        <v/>
      </c>
      <c r="T175" s="18" t="str">
        <f t="shared" si="909"/>
        <v/>
      </c>
      <c r="U175" s="69">
        <v>0</v>
      </c>
      <c r="V175" s="70" t="str">
        <f t="shared" si="910"/>
        <v/>
      </c>
      <c r="W175" s="70">
        <v>0</v>
      </c>
      <c r="X175" s="71" t="str">
        <f t="shared" si="815"/>
        <v/>
      </c>
      <c r="Y175" s="16" t="str">
        <f t="shared" si="911"/>
        <v/>
      </c>
      <c r="Z175" s="72">
        <v>1054</v>
      </c>
      <c r="AA175" s="73">
        <f t="shared" si="912"/>
        <v>948.6</v>
      </c>
      <c r="AB175" s="73">
        <v>185</v>
      </c>
      <c r="AC175" s="74">
        <f t="shared" si="816"/>
        <v>803</v>
      </c>
      <c r="AD175" s="18">
        <f t="shared" si="913"/>
        <v>0.15348935273033948</v>
      </c>
      <c r="AE175" s="69">
        <v>0</v>
      </c>
      <c r="AF175" s="70" t="str">
        <f t="shared" si="914"/>
        <v/>
      </c>
      <c r="AG175" s="70">
        <v>0</v>
      </c>
      <c r="AH175" s="71" t="str">
        <f t="shared" si="817"/>
        <v/>
      </c>
      <c r="AI175" s="16" t="str">
        <f t="shared" si="915"/>
        <v/>
      </c>
      <c r="AJ175" s="72">
        <v>1054</v>
      </c>
      <c r="AK175" s="73">
        <f t="shared" si="916"/>
        <v>948.6</v>
      </c>
      <c r="AL175" s="73">
        <v>185</v>
      </c>
      <c r="AM175" s="74">
        <f t="shared" si="818"/>
        <v>803</v>
      </c>
      <c r="AN175" s="18">
        <f t="shared" si="917"/>
        <v>0.15348935273033948</v>
      </c>
      <c r="AO175" s="69">
        <v>0</v>
      </c>
      <c r="AP175" s="70" t="str">
        <f t="shared" si="918"/>
        <v/>
      </c>
      <c r="AQ175" s="70">
        <v>0</v>
      </c>
      <c r="AR175" s="71" t="str">
        <f t="shared" si="819"/>
        <v/>
      </c>
      <c r="AS175" s="16" t="str">
        <f t="shared" si="919"/>
        <v/>
      </c>
      <c r="AT175" s="72">
        <v>1088</v>
      </c>
      <c r="AU175" s="73">
        <f t="shared" si="920"/>
        <v>979.2</v>
      </c>
      <c r="AV175" s="73">
        <v>159</v>
      </c>
      <c r="AW175" s="74">
        <f t="shared" si="820"/>
        <v>829</v>
      </c>
      <c r="AX175" s="18">
        <f t="shared" si="921"/>
        <v>0.15339052287581703</v>
      </c>
      <c r="AY175" s="69">
        <v>0</v>
      </c>
      <c r="AZ175" s="70" t="str">
        <f t="shared" si="922"/>
        <v/>
      </c>
      <c r="BA175" s="70">
        <v>0</v>
      </c>
      <c r="BB175" s="71" t="str">
        <f t="shared" si="821"/>
        <v/>
      </c>
      <c r="BC175" s="16" t="str">
        <f t="shared" si="923"/>
        <v/>
      </c>
      <c r="BD175" s="72">
        <v>1110</v>
      </c>
      <c r="BE175" s="73">
        <f t="shared" si="924"/>
        <v>999</v>
      </c>
      <c r="BF175" s="73">
        <v>142</v>
      </c>
      <c r="BG175" s="74">
        <f t="shared" si="822"/>
        <v>846</v>
      </c>
      <c r="BH175" s="18">
        <f t="shared" si="925"/>
        <v>0.15315315315315314</v>
      </c>
      <c r="BI175" s="69">
        <v>0</v>
      </c>
      <c r="BJ175" s="70" t="str">
        <f t="shared" si="926"/>
        <v/>
      </c>
      <c r="BK175" s="70">
        <v>0</v>
      </c>
      <c r="BL175" s="71" t="str">
        <f t="shared" si="823"/>
        <v/>
      </c>
      <c r="BM175" s="16" t="str">
        <f t="shared" si="927"/>
        <v/>
      </c>
      <c r="BN175" s="72">
        <v>0</v>
      </c>
      <c r="BO175" s="73" t="str">
        <f t="shared" si="928"/>
        <v/>
      </c>
      <c r="BP175" s="73">
        <v>0</v>
      </c>
      <c r="BQ175" s="74" t="str">
        <f t="shared" si="824"/>
        <v/>
      </c>
      <c r="BR175" s="18" t="str">
        <f t="shared" si="929"/>
        <v/>
      </c>
      <c r="BS175" s="69">
        <v>1054</v>
      </c>
      <c r="BT175" s="70">
        <f t="shared" si="930"/>
        <v>948.6</v>
      </c>
      <c r="BU175" s="70">
        <v>185</v>
      </c>
      <c r="BV175" s="71">
        <f t="shared" si="825"/>
        <v>803</v>
      </c>
      <c r="BW175" s="16">
        <f t="shared" si="931"/>
        <v>0.15348935273033948</v>
      </c>
    </row>
    <row r="176" spans="1:75" s="5" customFormat="1" ht="12.75" customHeight="1">
      <c r="A176" s="42" t="s">
        <v>95</v>
      </c>
      <c r="B176" s="39" t="s">
        <v>142</v>
      </c>
      <c r="C176" s="4" t="s">
        <v>5</v>
      </c>
      <c r="D176" s="49">
        <v>1.1100000000000001</v>
      </c>
      <c r="E176" s="40" t="s">
        <v>456</v>
      </c>
      <c r="F176" s="82">
        <v>1264</v>
      </c>
      <c r="G176" s="82">
        <v>0</v>
      </c>
      <c r="H176" s="133">
        <v>894</v>
      </c>
      <c r="I176" s="133">
        <v>0</v>
      </c>
      <c r="J176" s="95">
        <f>IFERROR(H176-I176,H176)</f>
        <v>894</v>
      </c>
      <c r="K176" s="69">
        <v>0</v>
      </c>
      <c r="L176" s="70" t="str">
        <f t="shared" ref="L176:L181" si="932">IFERROR(IF(K176&gt;1,K176*0.9,""),"")</f>
        <v/>
      </c>
      <c r="M176" s="70">
        <v>0</v>
      </c>
      <c r="N176" s="71" t="str">
        <f t="shared" si="813"/>
        <v/>
      </c>
      <c r="O176" s="16" t="str">
        <f t="shared" ref="O176:O181" si="933">IFERROR(IF((IFERROR(IF(M176&gt;1,(L176-N176)/L176,""),(($G176*0.9)-N176)/($G176*0.9)))&gt;1%,IFERROR(IF(M176&gt;1,(L176-N176)/L176,""),(($G176*0.9)-N176)/($G176*0.9)),""),"")</f>
        <v/>
      </c>
      <c r="P176" s="72">
        <v>0</v>
      </c>
      <c r="Q176" s="73" t="str">
        <f t="shared" ref="Q176:Q181" si="934">IFERROR(IF(P176&gt;1,P176*0.9,""),"")</f>
        <v/>
      </c>
      <c r="R176" s="73">
        <v>0</v>
      </c>
      <c r="S176" s="74" t="str">
        <f t="shared" si="814"/>
        <v/>
      </c>
      <c r="T176" s="18" t="str">
        <f t="shared" ref="T176:T181" si="935">IFERROR(IF((IFERROR(IF(R176&gt;1,(Q176-S176)/Q176,""),(($G176*0.9)-S176)/($G176*0.9)))&gt;1%,IFERROR(IF(R176&gt;1,(Q176-S176)/Q176,""),(($G176*0.9)-S176)/($G176*0.9)),""),"")</f>
        <v/>
      </c>
      <c r="U176" s="69">
        <v>0</v>
      </c>
      <c r="V176" s="70" t="str">
        <f t="shared" ref="V176:V181" si="936">IFERROR(IF(U176&gt;1,U176*0.9,""),"")</f>
        <v/>
      </c>
      <c r="W176" s="70">
        <v>0</v>
      </c>
      <c r="X176" s="71" t="str">
        <f t="shared" si="815"/>
        <v/>
      </c>
      <c r="Y176" s="16" t="str">
        <f t="shared" ref="Y176:Y181" si="937">IFERROR(IF((IFERROR(IF(W176&gt;1,(V176-X176)/V176,""),(($G176*0.9)-X176)/($G176*0.9)))&gt;1%,IFERROR(IF(W176&gt;1,(V176-X176)/V176,""),(($G176*0.9)-X176)/($G176*0.9)),""),"")</f>
        <v/>
      </c>
      <c r="Z176" s="72">
        <v>0</v>
      </c>
      <c r="AA176" s="73" t="str">
        <f t="shared" ref="AA176:AA181" si="938">IFERROR(IF(Z176&gt;1,Z176*0.9,""),"")</f>
        <v/>
      </c>
      <c r="AB176" s="73">
        <v>0</v>
      </c>
      <c r="AC176" s="74" t="str">
        <f t="shared" si="816"/>
        <v/>
      </c>
      <c r="AD176" s="18" t="str">
        <f t="shared" ref="AD176:AD181" si="939">IFERROR(IF((IFERROR(IF(AB176&gt;1,(AA176-AC176)/AA176,""),(($G176*0.9)-AC176)/($G176*0.9)))&gt;1%,IFERROR(IF(AB176&gt;1,(AA176-AC176)/AA176,""),(($G176*0.9)-AC176)/($G176*0.9)),""),"")</f>
        <v/>
      </c>
      <c r="AE176" s="69">
        <v>0</v>
      </c>
      <c r="AF176" s="70" t="str">
        <f t="shared" ref="AF176:AF181" si="940">IFERROR(IF(AE176&gt;1,AE176*0.9,""),"")</f>
        <v/>
      </c>
      <c r="AG176" s="70">
        <v>0</v>
      </c>
      <c r="AH176" s="71" t="str">
        <f t="shared" si="817"/>
        <v/>
      </c>
      <c r="AI176" s="16" t="str">
        <f t="shared" ref="AI176:AI181" si="941">IFERROR(IF((IFERROR(IF(AG176&gt;1,(AF176-AH176)/AF176,""),(($G176*0.9)-AH176)/($G176*0.9)))&gt;1%,IFERROR(IF(AG176&gt;1,(AF176-AH176)/AF176,""),(($G176*0.9)-AH176)/($G176*0.9)),""),"")</f>
        <v/>
      </c>
      <c r="AJ176" s="72">
        <v>0</v>
      </c>
      <c r="AK176" s="73" t="str">
        <f t="shared" ref="AK176:AK181" si="942">IFERROR(IF(AJ176&gt;1,AJ176*0.9,""),"")</f>
        <v/>
      </c>
      <c r="AL176" s="73">
        <v>0</v>
      </c>
      <c r="AM176" s="74" t="str">
        <f t="shared" si="818"/>
        <v/>
      </c>
      <c r="AN176" s="18" t="str">
        <f t="shared" ref="AN176:AN181" si="943">IFERROR(IF((IFERROR(IF(AL176&gt;1,(AK176-AM176)/AK176,""),(($G176*0.9)-AM176)/($G176*0.9)))&gt;1%,IFERROR(IF(AL176&gt;1,(AK176-AM176)/AK176,""),(($G176*0.9)-AM176)/($G176*0.9)),""),"")</f>
        <v/>
      </c>
      <c r="AO176" s="69">
        <v>0</v>
      </c>
      <c r="AP176" s="70" t="str">
        <f t="shared" ref="AP176:AP181" si="944">IFERROR(IF(AO176&gt;1,AO176*0.9,""),"")</f>
        <v/>
      </c>
      <c r="AQ176" s="70">
        <v>0</v>
      </c>
      <c r="AR176" s="71" t="str">
        <f t="shared" si="819"/>
        <v/>
      </c>
      <c r="AS176" s="16" t="str">
        <f t="shared" ref="AS176:AS181" si="945">IFERROR(IF((IFERROR(IF(AQ176&gt;1,(AP176-AR176)/AP176,""),(($G176*0.9)-AR176)/($G176*0.9)))&gt;1%,IFERROR(IF(AQ176&gt;1,(AP176-AR176)/AP176,""),(($G176*0.9)-AR176)/($G176*0.9)),""),"")</f>
        <v/>
      </c>
      <c r="AT176" s="72">
        <v>0</v>
      </c>
      <c r="AU176" s="73" t="str">
        <f t="shared" ref="AU176:AU181" si="946">IFERROR(IF(AT176&gt;1,AT176*0.9,""),"")</f>
        <v/>
      </c>
      <c r="AV176" s="73">
        <v>0</v>
      </c>
      <c r="AW176" s="74" t="str">
        <f t="shared" si="820"/>
        <v/>
      </c>
      <c r="AX176" s="18" t="str">
        <f>IFERROR(IF((IFERROR(IF(AV176&gt;1,(AU176-AW176)/AU176,""),(($G176*0.9)-AW176)/($G176*0.9)))&gt;1%,IFERROR(IF(AV176&gt;1,(AU176-AW176)/AU176,""),(($G176*0.9)-AW176)/($G176*0.9)),""),"")</f>
        <v/>
      </c>
      <c r="AY176" s="69">
        <v>0</v>
      </c>
      <c r="AZ176" s="70" t="str">
        <f t="shared" ref="AZ176:AZ181" si="947">IFERROR(IF(AY176&gt;1,AY176*0.9,""),"")</f>
        <v/>
      </c>
      <c r="BA176" s="70">
        <v>0</v>
      </c>
      <c r="BB176" s="71" t="str">
        <f t="shared" si="821"/>
        <v/>
      </c>
      <c r="BC176" s="16" t="str">
        <f t="shared" ref="BC176:BC181" si="948">IFERROR(IF((IFERROR(IF(BA176&gt;1,(AZ176-BB176)/AZ176,""),(($G176*0.9)-BB176)/($G176*0.9)))&gt;1%,IFERROR(IF(BA176&gt;1,(AZ176-BB176)/AZ176,""),(($G176*0.9)-BB176)/($G176*0.9)),""),"")</f>
        <v/>
      </c>
      <c r="BD176" s="72">
        <v>0</v>
      </c>
      <c r="BE176" s="73" t="str">
        <f t="shared" ref="BE176:BE181" si="949">IFERROR(IF(BD176&gt;1,BD176*0.9,""),"")</f>
        <v/>
      </c>
      <c r="BF176" s="73">
        <v>0</v>
      </c>
      <c r="BG176" s="74" t="str">
        <f t="shared" si="822"/>
        <v/>
      </c>
      <c r="BH176" s="18" t="str">
        <f t="shared" ref="BH176:BH181" si="950">IFERROR(IF((IFERROR(IF(BF176&gt;1,(BE176-BG176)/BE176,""),(($G176*0.9)-BG176)/($G176*0.9)))&gt;1%,IFERROR(IF(BF176&gt;1,(BE176-BG176)/BE176,""),(($G176*0.9)-BG176)/($G176*0.9)),""),"")</f>
        <v/>
      </c>
      <c r="BI176" s="69">
        <v>0</v>
      </c>
      <c r="BJ176" s="70" t="str">
        <f t="shared" ref="BJ176:BJ181" si="951">IFERROR(IF(BI176&gt;1,BI176*0.9,""),"")</f>
        <v/>
      </c>
      <c r="BK176" s="70">
        <v>0</v>
      </c>
      <c r="BL176" s="71" t="str">
        <f t="shared" si="823"/>
        <v/>
      </c>
      <c r="BM176" s="16" t="str">
        <f t="shared" ref="BM176:BM181" si="952">IFERROR(IF((IFERROR(IF(BK176&gt;1,(BJ176-BL176)/BJ176,""),(($G176*0.9)-BL176)/($G176*0.9)))&gt;1%,IFERROR(IF(BK176&gt;1,(BJ176-BL176)/BJ176,""),(($G176*0.9)-BL176)/($G176*0.9)),""),"")</f>
        <v/>
      </c>
      <c r="BN176" s="72">
        <v>0</v>
      </c>
      <c r="BO176" s="73" t="str">
        <f t="shared" ref="BO176:BO181" si="953">IFERROR(IF(BN176&gt;1,BN176*0.9,""),"")</f>
        <v/>
      </c>
      <c r="BP176" s="73">
        <v>0</v>
      </c>
      <c r="BQ176" s="74" t="str">
        <f t="shared" si="824"/>
        <v/>
      </c>
      <c r="BR176" s="18" t="str">
        <f t="shared" ref="BR176:BR181" si="954">IFERROR(IF((IFERROR(IF(BP176&gt;1,(BO176-BQ176)/BO176,""),(($G176*0.9)-BQ176)/($G176*0.9)))&gt;1%,IFERROR(IF(BP176&gt;1,(BO176-BQ176)/BO176,""),(($G176*0.9)-BQ176)/($G176*0.9)),""),"")</f>
        <v/>
      </c>
      <c r="BS176" s="69">
        <v>0</v>
      </c>
      <c r="BT176" s="70" t="str">
        <f t="shared" ref="BT176:BT181" si="955">IFERROR(IF(BS176&gt;1,BS176*0.9,""),"")</f>
        <v/>
      </c>
      <c r="BU176" s="70">
        <v>0</v>
      </c>
      <c r="BV176" s="71" t="str">
        <f t="shared" si="825"/>
        <v/>
      </c>
      <c r="BW176" s="16" t="str">
        <f t="shared" ref="BW176:BW181" si="956">IFERROR(IF((IFERROR(IF(BU176&gt;1,(BT176-BV176)/BT176,""),(($G176*0.9)-BV176)/($G176*0.9)))&gt;1%,IFERROR(IF(BU176&gt;1,(BT176-BV176)/BT176,""),(($G176*0.9)-BV176)/($G176*0.9)),""),"")</f>
        <v/>
      </c>
    </row>
    <row r="177" spans="1:75" s="5" customFormat="1" ht="12.75" customHeight="1">
      <c r="A177" s="45" t="s">
        <v>100</v>
      </c>
      <c r="B177" s="39" t="s">
        <v>142</v>
      </c>
      <c r="C177" s="4" t="s">
        <v>5</v>
      </c>
      <c r="D177" s="49">
        <v>1.1100000000000001</v>
      </c>
      <c r="E177" s="40" t="s">
        <v>454</v>
      </c>
      <c r="F177" s="82">
        <v>1154</v>
      </c>
      <c r="G177" s="82">
        <v>0</v>
      </c>
      <c r="H177" s="133">
        <v>817</v>
      </c>
      <c r="I177" s="133">
        <v>0</v>
      </c>
      <c r="J177" s="95">
        <f>IFERROR(H177-I177,H177)</f>
        <v>817</v>
      </c>
      <c r="K177" s="69">
        <v>0</v>
      </c>
      <c r="L177" s="70" t="str">
        <f t="shared" si="932"/>
        <v/>
      </c>
      <c r="M177" s="70">
        <v>0</v>
      </c>
      <c r="N177" s="71" t="str">
        <f t="shared" si="813"/>
        <v/>
      </c>
      <c r="O177" s="16" t="str">
        <f t="shared" si="933"/>
        <v/>
      </c>
      <c r="P177" s="72">
        <v>0</v>
      </c>
      <c r="Q177" s="73" t="str">
        <f t="shared" si="934"/>
        <v/>
      </c>
      <c r="R177" s="73">
        <v>0</v>
      </c>
      <c r="S177" s="74" t="str">
        <f t="shared" si="814"/>
        <v/>
      </c>
      <c r="T177" s="18" t="str">
        <f t="shared" si="935"/>
        <v/>
      </c>
      <c r="U177" s="69">
        <v>0</v>
      </c>
      <c r="V177" s="70" t="str">
        <f t="shared" si="936"/>
        <v/>
      </c>
      <c r="W177" s="70">
        <v>0</v>
      </c>
      <c r="X177" s="71" t="str">
        <f t="shared" si="815"/>
        <v/>
      </c>
      <c r="Y177" s="16" t="str">
        <f t="shared" si="937"/>
        <v/>
      </c>
      <c r="Z177" s="72">
        <v>0</v>
      </c>
      <c r="AA177" s="73" t="str">
        <f t="shared" si="938"/>
        <v/>
      </c>
      <c r="AB177" s="73">
        <v>0</v>
      </c>
      <c r="AC177" s="74" t="str">
        <f t="shared" si="816"/>
        <v/>
      </c>
      <c r="AD177" s="18" t="str">
        <f t="shared" si="939"/>
        <v/>
      </c>
      <c r="AE177" s="69">
        <v>0</v>
      </c>
      <c r="AF177" s="70" t="str">
        <f t="shared" si="940"/>
        <v/>
      </c>
      <c r="AG177" s="70">
        <v>0</v>
      </c>
      <c r="AH177" s="71" t="str">
        <f t="shared" si="817"/>
        <v/>
      </c>
      <c r="AI177" s="16" t="str">
        <f t="shared" si="941"/>
        <v/>
      </c>
      <c r="AJ177" s="72">
        <v>0</v>
      </c>
      <c r="AK177" s="73" t="str">
        <f t="shared" si="942"/>
        <v/>
      </c>
      <c r="AL177" s="73">
        <v>0</v>
      </c>
      <c r="AM177" s="74" t="str">
        <f t="shared" si="818"/>
        <v/>
      </c>
      <c r="AN177" s="18" t="str">
        <f t="shared" si="943"/>
        <v/>
      </c>
      <c r="AO177" s="69">
        <v>0</v>
      </c>
      <c r="AP177" s="70" t="str">
        <f t="shared" si="944"/>
        <v/>
      </c>
      <c r="AQ177" s="70">
        <v>0</v>
      </c>
      <c r="AR177" s="71" t="str">
        <f t="shared" si="819"/>
        <v/>
      </c>
      <c r="AS177" s="16" t="str">
        <f t="shared" si="945"/>
        <v/>
      </c>
      <c r="AT177" s="72">
        <v>0</v>
      </c>
      <c r="AU177" s="73" t="str">
        <f t="shared" si="946"/>
        <v/>
      </c>
      <c r="AV177" s="73">
        <v>0</v>
      </c>
      <c r="AW177" s="74" t="str">
        <f t="shared" si="820"/>
        <v/>
      </c>
      <c r="AX177" s="18" t="str">
        <f>IFERROR(IF((IFERROR(IF(AV177&gt;1,(AU177-AW177)/AU177,""),(($G177*0.9)-AW177)/($G177*0.9)))&gt;1%,IFERROR(IF(AV177&gt;1,(AU177-AW177)/AU177,""),(($G177*0.9)-AW177)/($G177*0.9)),""),"")</f>
        <v/>
      </c>
      <c r="AY177" s="69">
        <v>0</v>
      </c>
      <c r="AZ177" s="70" t="str">
        <f t="shared" si="947"/>
        <v/>
      </c>
      <c r="BA177" s="70">
        <v>0</v>
      </c>
      <c r="BB177" s="71" t="str">
        <f t="shared" si="821"/>
        <v/>
      </c>
      <c r="BC177" s="16" t="str">
        <f t="shared" si="948"/>
        <v/>
      </c>
      <c r="BD177" s="72">
        <v>0</v>
      </c>
      <c r="BE177" s="73" t="str">
        <f t="shared" si="949"/>
        <v/>
      </c>
      <c r="BF177" s="73">
        <v>0</v>
      </c>
      <c r="BG177" s="74" t="str">
        <f t="shared" si="822"/>
        <v/>
      </c>
      <c r="BH177" s="18" t="str">
        <f t="shared" si="950"/>
        <v/>
      </c>
      <c r="BI177" s="69">
        <v>0</v>
      </c>
      <c r="BJ177" s="70" t="str">
        <f t="shared" si="951"/>
        <v/>
      </c>
      <c r="BK177" s="70">
        <v>0</v>
      </c>
      <c r="BL177" s="71" t="str">
        <f t="shared" si="823"/>
        <v/>
      </c>
      <c r="BM177" s="16" t="str">
        <f t="shared" si="952"/>
        <v/>
      </c>
      <c r="BN177" s="72">
        <v>0</v>
      </c>
      <c r="BO177" s="73" t="str">
        <f t="shared" si="953"/>
        <v/>
      </c>
      <c r="BP177" s="73">
        <v>0</v>
      </c>
      <c r="BQ177" s="74" t="str">
        <f t="shared" si="824"/>
        <v/>
      </c>
      <c r="BR177" s="18" t="str">
        <f t="shared" si="954"/>
        <v/>
      </c>
      <c r="BS177" s="69">
        <v>0</v>
      </c>
      <c r="BT177" s="70" t="str">
        <f t="shared" si="955"/>
        <v/>
      </c>
      <c r="BU177" s="70">
        <v>0</v>
      </c>
      <c r="BV177" s="71" t="str">
        <f t="shared" si="825"/>
        <v/>
      </c>
      <c r="BW177" s="16" t="str">
        <f t="shared" si="956"/>
        <v/>
      </c>
    </row>
    <row r="178" spans="1:75" s="5" customFormat="1" ht="12.75" customHeight="1">
      <c r="A178" s="45" t="s">
        <v>103</v>
      </c>
      <c r="B178" s="39" t="s">
        <v>142</v>
      </c>
      <c r="C178" s="4" t="s">
        <v>5</v>
      </c>
      <c r="D178" s="49">
        <v>1.1100000000000001</v>
      </c>
      <c r="E178" s="40" t="s">
        <v>455</v>
      </c>
      <c r="F178" s="82">
        <v>1264</v>
      </c>
      <c r="G178" s="82">
        <v>0</v>
      </c>
      <c r="H178" s="133">
        <v>894</v>
      </c>
      <c r="I178" s="133">
        <v>0</v>
      </c>
      <c r="J178" s="95">
        <f>IFERROR(H178-I178,H178)</f>
        <v>894</v>
      </c>
      <c r="K178" s="69">
        <v>0</v>
      </c>
      <c r="L178" s="70" t="str">
        <f t="shared" si="932"/>
        <v/>
      </c>
      <c r="M178" s="70">
        <v>0</v>
      </c>
      <c r="N178" s="71" t="str">
        <f t="shared" si="813"/>
        <v/>
      </c>
      <c r="O178" s="16" t="str">
        <f t="shared" si="933"/>
        <v/>
      </c>
      <c r="P178" s="72">
        <v>0</v>
      </c>
      <c r="Q178" s="73" t="str">
        <f t="shared" si="934"/>
        <v/>
      </c>
      <c r="R178" s="73">
        <v>0</v>
      </c>
      <c r="S178" s="74" t="str">
        <f t="shared" si="814"/>
        <v/>
      </c>
      <c r="T178" s="18" t="str">
        <f t="shared" si="935"/>
        <v/>
      </c>
      <c r="U178" s="69">
        <v>0</v>
      </c>
      <c r="V178" s="70" t="str">
        <f t="shared" si="936"/>
        <v/>
      </c>
      <c r="W178" s="70">
        <v>0</v>
      </c>
      <c r="X178" s="71" t="str">
        <f t="shared" si="815"/>
        <v/>
      </c>
      <c r="Y178" s="16" t="str">
        <f t="shared" si="937"/>
        <v/>
      </c>
      <c r="Z178" s="72">
        <v>0</v>
      </c>
      <c r="AA178" s="73" t="str">
        <f t="shared" si="938"/>
        <v/>
      </c>
      <c r="AB178" s="73">
        <v>0</v>
      </c>
      <c r="AC178" s="74" t="str">
        <f t="shared" si="816"/>
        <v/>
      </c>
      <c r="AD178" s="18" t="str">
        <f t="shared" si="939"/>
        <v/>
      </c>
      <c r="AE178" s="69">
        <v>0</v>
      </c>
      <c r="AF178" s="70" t="str">
        <f t="shared" si="940"/>
        <v/>
      </c>
      <c r="AG178" s="70">
        <v>0</v>
      </c>
      <c r="AH178" s="71" t="str">
        <f t="shared" si="817"/>
        <v/>
      </c>
      <c r="AI178" s="16" t="str">
        <f t="shared" si="941"/>
        <v/>
      </c>
      <c r="AJ178" s="72">
        <v>0</v>
      </c>
      <c r="AK178" s="73" t="str">
        <f t="shared" si="942"/>
        <v/>
      </c>
      <c r="AL178" s="73">
        <v>0</v>
      </c>
      <c r="AM178" s="74" t="str">
        <f t="shared" si="818"/>
        <v/>
      </c>
      <c r="AN178" s="18" t="str">
        <f t="shared" si="943"/>
        <v/>
      </c>
      <c r="AO178" s="69">
        <v>0</v>
      </c>
      <c r="AP178" s="70" t="str">
        <f t="shared" si="944"/>
        <v/>
      </c>
      <c r="AQ178" s="70">
        <v>0</v>
      </c>
      <c r="AR178" s="71" t="str">
        <f t="shared" si="819"/>
        <v/>
      </c>
      <c r="AS178" s="16" t="str">
        <f t="shared" si="945"/>
        <v/>
      </c>
      <c r="AT178" s="72">
        <v>0</v>
      </c>
      <c r="AU178" s="73" t="str">
        <f t="shared" si="946"/>
        <v/>
      </c>
      <c r="AV178" s="73">
        <v>0</v>
      </c>
      <c r="AW178" s="74" t="str">
        <f t="shared" si="820"/>
        <v/>
      </c>
      <c r="AX178" s="18" t="str">
        <f>IFERROR(IF((IFERROR(IF(AV178&gt;1,(AU178-AW178)/AU178,""),(($G178*0.9)-AW178)/($G178*0.9)))&gt;1%,IFERROR(IF(AV178&gt;1,(AU178-AW178)/AU178,""),(($G178*0.9)-AW178)/($G178*0.9)),""),"")</f>
        <v/>
      </c>
      <c r="AY178" s="69">
        <v>0</v>
      </c>
      <c r="AZ178" s="70" t="str">
        <f t="shared" si="947"/>
        <v/>
      </c>
      <c r="BA178" s="70">
        <v>0</v>
      </c>
      <c r="BB178" s="71" t="str">
        <f t="shared" si="821"/>
        <v/>
      </c>
      <c r="BC178" s="16" t="str">
        <f t="shared" si="948"/>
        <v/>
      </c>
      <c r="BD178" s="72">
        <v>0</v>
      </c>
      <c r="BE178" s="73" t="str">
        <f t="shared" si="949"/>
        <v/>
      </c>
      <c r="BF178" s="73">
        <v>0</v>
      </c>
      <c r="BG178" s="74" t="str">
        <f t="shared" si="822"/>
        <v/>
      </c>
      <c r="BH178" s="18" t="str">
        <f t="shared" si="950"/>
        <v/>
      </c>
      <c r="BI178" s="69">
        <v>0</v>
      </c>
      <c r="BJ178" s="70" t="str">
        <f t="shared" si="951"/>
        <v/>
      </c>
      <c r="BK178" s="70">
        <v>0</v>
      </c>
      <c r="BL178" s="71" t="str">
        <f t="shared" si="823"/>
        <v/>
      </c>
      <c r="BM178" s="16" t="str">
        <f t="shared" si="952"/>
        <v/>
      </c>
      <c r="BN178" s="72">
        <v>0</v>
      </c>
      <c r="BO178" s="73" t="str">
        <f t="shared" si="953"/>
        <v/>
      </c>
      <c r="BP178" s="73">
        <v>0</v>
      </c>
      <c r="BQ178" s="74" t="str">
        <f t="shared" si="824"/>
        <v/>
      </c>
      <c r="BR178" s="18" t="str">
        <f t="shared" si="954"/>
        <v/>
      </c>
      <c r="BS178" s="69">
        <v>0</v>
      </c>
      <c r="BT178" s="70" t="str">
        <f t="shared" si="955"/>
        <v/>
      </c>
      <c r="BU178" s="70">
        <v>0</v>
      </c>
      <c r="BV178" s="71" t="str">
        <f t="shared" si="825"/>
        <v/>
      </c>
      <c r="BW178" s="16" t="str">
        <f t="shared" si="956"/>
        <v/>
      </c>
    </row>
    <row r="179" spans="1:75" s="5" customFormat="1" ht="12.75" customHeight="1">
      <c r="A179" s="42" t="s">
        <v>335</v>
      </c>
      <c r="B179" s="39" t="s">
        <v>142</v>
      </c>
      <c r="C179" s="4"/>
      <c r="D179" s="49">
        <v>0.83</v>
      </c>
      <c r="E179" s="40" t="s">
        <v>453</v>
      </c>
      <c r="F179" s="82">
        <v>1209</v>
      </c>
      <c r="G179" s="82">
        <v>1099</v>
      </c>
      <c r="H179" s="133">
        <v>875</v>
      </c>
      <c r="I179" s="133">
        <v>39</v>
      </c>
      <c r="J179" s="95">
        <f t="shared" si="867"/>
        <v>836</v>
      </c>
      <c r="K179" s="69">
        <v>943</v>
      </c>
      <c r="L179" s="70">
        <f t="shared" si="932"/>
        <v>848.7</v>
      </c>
      <c r="M179" s="70">
        <v>117</v>
      </c>
      <c r="N179" s="71">
        <f t="shared" si="813"/>
        <v>719</v>
      </c>
      <c r="O179" s="16">
        <f t="shared" si="933"/>
        <v>0.15282196300223877</v>
      </c>
      <c r="P179" s="72">
        <v>0</v>
      </c>
      <c r="Q179" s="73" t="str">
        <f t="shared" si="934"/>
        <v/>
      </c>
      <c r="R179" s="73">
        <v>0</v>
      </c>
      <c r="S179" s="74" t="str">
        <f t="shared" si="814"/>
        <v/>
      </c>
      <c r="T179" s="18" t="str">
        <f t="shared" si="935"/>
        <v/>
      </c>
      <c r="U179" s="69">
        <v>0</v>
      </c>
      <c r="V179" s="70" t="str">
        <f t="shared" si="936"/>
        <v/>
      </c>
      <c r="W179" s="70">
        <v>0</v>
      </c>
      <c r="X179" s="71" t="str">
        <f t="shared" si="815"/>
        <v/>
      </c>
      <c r="Y179" s="16" t="str">
        <f t="shared" si="937"/>
        <v/>
      </c>
      <c r="Z179" s="72">
        <v>888</v>
      </c>
      <c r="AA179" s="73">
        <f t="shared" si="938"/>
        <v>799.2</v>
      </c>
      <c r="AB179" s="73">
        <v>159</v>
      </c>
      <c r="AC179" s="74">
        <f t="shared" si="816"/>
        <v>677</v>
      </c>
      <c r="AD179" s="18">
        <f t="shared" si="939"/>
        <v>0.15290290290290295</v>
      </c>
      <c r="AE179" s="69">
        <v>0</v>
      </c>
      <c r="AF179" s="70" t="str">
        <f t="shared" si="940"/>
        <v/>
      </c>
      <c r="AG179" s="70">
        <v>0</v>
      </c>
      <c r="AH179" s="71" t="str">
        <f t="shared" si="817"/>
        <v/>
      </c>
      <c r="AI179" s="16" t="str">
        <f t="shared" si="941"/>
        <v/>
      </c>
      <c r="AJ179" s="72">
        <v>888</v>
      </c>
      <c r="AK179" s="73">
        <f t="shared" si="942"/>
        <v>799.2</v>
      </c>
      <c r="AL179" s="73">
        <v>159</v>
      </c>
      <c r="AM179" s="74">
        <f t="shared" si="818"/>
        <v>677</v>
      </c>
      <c r="AN179" s="18">
        <f t="shared" si="943"/>
        <v>0.15290290290290295</v>
      </c>
      <c r="AO179" s="69">
        <v>0</v>
      </c>
      <c r="AP179" s="70" t="str">
        <f t="shared" si="944"/>
        <v/>
      </c>
      <c r="AQ179" s="70">
        <v>0</v>
      </c>
      <c r="AR179" s="71" t="str">
        <f t="shared" si="819"/>
        <v/>
      </c>
      <c r="AS179" s="16" t="str">
        <f t="shared" si="945"/>
        <v/>
      </c>
      <c r="AT179" s="72">
        <v>921</v>
      </c>
      <c r="AU179" s="73">
        <f t="shared" si="946"/>
        <v>828.9</v>
      </c>
      <c r="AV179" s="73">
        <v>134</v>
      </c>
      <c r="AW179" s="74">
        <f t="shared" si="820"/>
        <v>702</v>
      </c>
      <c r="AX179" s="18">
        <f t="shared" si="921"/>
        <v>0.1530944625407166</v>
      </c>
      <c r="AY179" s="69">
        <v>0</v>
      </c>
      <c r="AZ179" s="70" t="str">
        <f t="shared" si="947"/>
        <v/>
      </c>
      <c r="BA179" s="70">
        <v>0</v>
      </c>
      <c r="BB179" s="71" t="str">
        <f t="shared" si="821"/>
        <v/>
      </c>
      <c r="BC179" s="16" t="str">
        <f t="shared" si="948"/>
        <v/>
      </c>
      <c r="BD179" s="72">
        <v>943</v>
      </c>
      <c r="BE179" s="73">
        <f t="shared" si="949"/>
        <v>848.7</v>
      </c>
      <c r="BF179" s="73">
        <v>117</v>
      </c>
      <c r="BG179" s="74">
        <f t="shared" si="822"/>
        <v>719</v>
      </c>
      <c r="BH179" s="18">
        <f t="shared" si="950"/>
        <v>0.15282196300223877</v>
      </c>
      <c r="BI179" s="69">
        <v>0</v>
      </c>
      <c r="BJ179" s="70" t="str">
        <f t="shared" si="951"/>
        <v/>
      </c>
      <c r="BK179" s="70">
        <v>0</v>
      </c>
      <c r="BL179" s="71" t="str">
        <f t="shared" si="823"/>
        <v/>
      </c>
      <c r="BM179" s="16" t="str">
        <f t="shared" si="952"/>
        <v/>
      </c>
      <c r="BN179" s="72">
        <v>0</v>
      </c>
      <c r="BO179" s="73" t="str">
        <f t="shared" si="953"/>
        <v/>
      </c>
      <c r="BP179" s="73">
        <v>0</v>
      </c>
      <c r="BQ179" s="74" t="str">
        <f t="shared" si="824"/>
        <v/>
      </c>
      <c r="BR179" s="18" t="str">
        <f t="shared" si="954"/>
        <v/>
      </c>
      <c r="BS179" s="69">
        <v>888</v>
      </c>
      <c r="BT179" s="70">
        <f t="shared" si="955"/>
        <v>799.2</v>
      </c>
      <c r="BU179" s="70">
        <v>159</v>
      </c>
      <c r="BV179" s="71">
        <f t="shared" si="825"/>
        <v>677</v>
      </c>
      <c r="BW179" s="16">
        <f t="shared" si="956"/>
        <v>0.15290290290290295</v>
      </c>
    </row>
    <row r="180" spans="1:75" s="5" customFormat="1" ht="12.75" customHeight="1">
      <c r="A180" s="45" t="s">
        <v>336</v>
      </c>
      <c r="B180" s="39" t="s">
        <v>142</v>
      </c>
      <c r="C180" s="4"/>
      <c r="D180" s="49">
        <v>1.1100000000000001</v>
      </c>
      <c r="E180" s="40" t="s">
        <v>218</v>
      </c>
      <c r="F180" s="82">
        <v>1209</v>
      </c>
      <c r="G180" s="82">
        <v>1099</v>
      </c>
      <c r="H180" s="133">
        <v>875</v>
      </c>
      <c r="I180" s="133">
        <v>39</v>
      </c>
      <c r="J180" s="95">
        <f t="shared" si="867"/>
        <v>836</v>
      </c>
      <c r="K180" s="69">
        <v>943</v>
      </c>
      <c r="L180" s="70">
        <f t="shared" si="932"/>
        <v>848.7</v>
      </c>
      <c r="M180" s="70">
        <v>117</v>
      </c>
      <c r="N180" s="71">
        <f t="shared" si="813"/>
        <v>719</v>
      </c>
      <c r="O180" s="16">
        <f t="shared" si="933"/>
        <v>0.15282196300223877</v>
      </c>
      <c r="P180" s="72">
        <v>0</v>
      </c>
      <c r="Q180" s="73" t="str">
        <f t="shared" si="934"/>
        <v/>
      </c>
      <c r="R180" s="73">
        <v>0</v>
      </c>
      <c r="S180" s="74" t="str">
        <f t="shared" si="814"/>
        <v/>
      </c>
      <c r="T180" s="18" t="str">
        <f t="shared" si="935"/>
        <v/>
      </c>
      <c r="U180" s="69">
        <v>0</v>
      </c>
      <c r="V180" s="70" t="str">
        <f t="shared" si="936"/>
        <v/>
      </c>
      <c r="W180" s="70">
        <v>0</v>
      </c>
      <c r="X180" s="71" t="str">
        <f t="shared" si="815"/>
        <v/>
      </c>
      <c r="Y180" s="16" t="str">
        <f t="shared" si="937"/>
        <v/>
      </c>
      <c r="Z180" s="72">
        <v>888</v>
      </c>
      <c r="AA180" s="73">
        <f t="shared" si="938"/>
        <v>799.2</v>
      </c>
      <c r="AB180" s="73">
        <v>159</v>
      </c>
      <c r="AC180" s="74">
        <f t="shared" si="816"/>
        <v>677</v>
      </c>
      <c r="AD180" s="18">
        <f t="shared" si="939"/>
        <v>0.15290290290290295</v>
      </c>
      <c r="AE180" s="69">
        <v>0</v>
      </c>
      <c r="AF180" s="70" t="str">
        <f t="shared" si="940"/>
        <v/>
      </c>
      <c r="AG180" s="70">
        <v>0</v>
      </c>
      <c r="AH180" s="71" t="str">
        <f t="shared" si="817"/>
        <v/>
      </c>
      <c r="AI180" s="16" t="str">
        <f t="shared" si="941"/>
        <v/>
      </c>
      <c r="AJ180" s="72">
        <v>888</v>
      </c>
      <c r="AK180" s="73">
        <f t="shared" si="942"/>
        <v>799.2</v>
      </c>
      <c r="AL180" s="73">
        <v>159</v>
      </c>
      <c r="AM180" s="74">
        <f t="shared" si="818"/>
        <v>677</v>
      </c>
      <c r="AN180" s="18">
        <f t="shared" si="943"/>
        <v>0.15290290290290295</v>
      </c>
      <c r="AO180" s="69">
        <v>0</v>
      </c>
      <c r="AP180" s="70" t="str">
        <f t="shared" si="944"/>
        <v/>
      </c>
      <c r="AQ180" s="70">
        <v>0</v>
      </c>
      <c r="AR180" s="71" t="str">
        <f t="shared" si="819"/>
        <v/>
      </c>
      <c r="AS180" s="16" t="str">
        <f t="shared" si="945"/>
        <v/>
      </c>
      <c r="AT180" s="72">
        <v>921</v>
      </c>
      <c r="AU180" s="73">
        <f t="shared" si="946"/>
        <v>828.9</v>
      </c>
      <c r="AV180" s="73">
        <v>134</v>
      </c>
      <c r="AW180" s="74">
        <f t="shared" si="820"/>
        <v>702</v>
      </c>
      <c r="AX180" s="18">
        <f t="shared" si="921"/>
        <v>0.1530944625407166</v>
      </c>
      <c r="AY180" s="69">
        <v>0</v>
      </c>
      <c r="AZ180" s="70" t="str">
        <f t="shared" si="947"/>
        <v/>
      </c>
      <c r="BA180" s="70">
        <v>0</v>
      </c>
      <c r="BB180" s="71" t="str">
        <f t="shared" si="821"/>
        <v/>
      </c>
      <c r="BC180" s="16" t="str">
        <f t="shared" si="948"/>
        <v/>
      </c>
      <c r="BD180" s="72">
        <v>943</v>
      </c>
      <c r="BE180" s="73">
        <f t="shared" si="949"/>
        <v>848.7</v>
      </c>
      <c r="BF180" s="73">
        <v>117</v>
      </c>
      <c r="BG180" s="74">
        <f t="shared" si="822"/>
        <v>719</v>
      </c>
      <c r="BH180" s="18">
        <f t="shared" si="950"/>
        <v>0.15282196300223877</v>
      </c>
      <c r="BI180" s="69">
        <v>0</v>
      </c>
      <c r="BJ180" s="70" t="str">
        <f t="shared" si="951"/>
        <v/>
      </c>
      <c r="BK180" s="70">
        <v>0</v>
      </c>
      <c r="BL180" s="71" t="str">
        <f t="shared" si="823"/>
        <v/>
      </c>
      <c r="BM180" s="16" t="str">
        <f t="shared" si="952"/>
        <v/>
      </c>
      <c r="BN180" s="72">
        <v>0</v>
      </c>
      <c r="BO180" s="73" t="str">
        <f t="shared" si="953"/>
        <v/>
      </c>
      <c r="BP180" s="73">
        <v>0</v>
      </c>
      <c r="BQ180" s="74" t="str">
        <f t="shared" si="824"/>
        <v/>
      </c>
      <c r="BR180" s="18" t="str">
        <f t="shared" si="954"/>
        <v/>
      </c>
      <c r="BS180" s="69">
        <v>888</v>
      </c>
      <c r="BT180" s="70">
        <f t="shared" si="955"/>
        <v>799.2</v>
      </c>
      <c r="BU180" s="70">
        <v>159</v>
      </c>
      <c r="BV180" s="71">
        <f t="shared" si="825"/>
        <v>677</v>
      </c>
      <c r="BW180" s="16">
        <f t="shared" si="956"/>
        <v>0.15290290290290295</v>
      </c>
    </row>
    <row r="181" spans="1:75" s="5" customFormat="1" ht="12.75" customHeight="1">
      <c r="A181" s="45" t="s">
        <v>337</v>
      </c>
      <c r="B181" s="39" t="s">
        <v>142</v>
      </c>
      <c r="C181" s="4"/>
      <c r="D181" s="49">
        <v>1.1100000000000001</v>
      </c>
      <c r="E181" s="40" t="s">
        <v>455</v>
      </c>
      <c r="F181" s="82">
        <v>1319</v>
      </c>
      <c r="G181" s="82">
        <v>1199</v>
      </c>
      <c r="H181" s="133">
        <v>955</v>
      </c>
      <c r="I181" s="133">
        <v>43</v>
      </c>
      <c r="J181" s="95">
        <f t="shared" si="867"/>
        <v>912</v>
      </c>
      <c r="K181" s="69">
        <v>1054</v>
      </c>
      <c r="L181" s="70">
        <f t="shared" si="932"/>
        <v>948.6</v>
      </c>
      <c r="M181" s="70">
        <v>109</v>
      </c>
      <c r="N181" s="71">
        <f t="shared" si="813"/>
        <v>803</v>
      </c>
      <c r="O181" s="16">
        <f t="shared" si="933"/>
        <v>0.15348935273033948</v>
      </c>
      <c r="P181" s="72">
        <v>0</v>
      </c>
      <c r="Q181" s="73" t="str">
        <f t="shared" si="934"/>
        <v/>
      </c>
      <c r="R181" s="73">
        <v>0</v>
      </c>
      <c r="S181" s="74" t="str">
        <f t="shared" si="814"/>
        <v/>
      </c>
      <c r="T181" s="18" t="str">
        <f t="shared" si="935"/>
        <v/>
      </c>
      <c r="U181" s="69">
        <v>0</v>
      </c>
      <c r="V181" s="70" t="str">
        <f t="shared" si="936"/>
        <v/>
      </c>
      <c r="W181" s="70">
        <v>0</v>
      </c>
      <c r="X181" s="71" t="str">
        <f t="shared" si="815"/>
        <v/>
      </c>
      <c r="Y181" s="16" t="str">
        <f t="shared" si="937"/>
        <v/>
      </c>
      <c r="Z181" s="72">
        <v>999</v>
      </c>
      <c r="AA181" s="73">
        <f t="shared" si="938"/>
        <v>899.1</v>
      </c>
      <c r="AB181" s="73">
        <v>151</v>
      </c>
      <c r="AC181" s="74">
        <f t="shared" si="816"/>
        <v>761</v>
      </c>
      <c r="AD181" s="18">
        <f t="shared" si="939"/>
        <v>0.1535980424869314</v>
      </c>
      <c r="AE181" s="69">
        <v>0</v>
      </c>
      <c r="AF181" s="70" t="str">
        <f t="shared" si="940"/>
        <v/>
      </c>
      <c r="AG181" s="70">
        <v>0</v>
      </c>
      <c r="AH181" s="71" t="str">
        <f t="shared" si="817"/>
        <v/>
      </c>
      <c r="AI181" s="16" t="str">
        <f t="shared" si="941"/>
        <v/>
      </c>
      <c r="AJ181" s="72">
        <v>999</v>
      </c>
      <c r="AK181" s="73">
        <f t="shared" si="942"/>
        <v>899.1</v>
      </c>
      <c r="AL181" s="73">
        <v>151</v>
      </c>
      <c r="AM181" s="74">
        <f t="shared" si="818"/>
        <v>761</v>
      </c>
      <c r="AN181" s="18">
        <f t="shared" si="943"/>
        <v>0.1535980424869314</v>
      </c>
      <c r="AO181" s="69">
        <v>0</v>
      </c>
      <c r="AP181" s="70" t="str">
        <f t="shared" si="944"/>
        <v/>
      </c>
      <c r="AQ181" s="70">
        <v>0</v>
      </c>
      <c r="AR181" s="71" t="str">
        <f t="shared" si="819"/>
        <v/>
      </c>
      <c r="AS181" s="16" t="str">
        <f t="shared" si="945"/>
        <v/>
      </c>
      <c r="AT181" s="72">
        <v>1032</v>
      </c>
      <c r="AU181" s="73">
        <f t="shared" si="946"/>
        <v>928.80000000000007</v>
      </c>
      <c r="AV181" s="73">
        <v>126</v>
      </c>
      <c r="AW181" s="74">
        <f t="shared" si="820"/>
        <v>786</v>
      </c>
      <c r="AX181" s="18">
        <f t="shared" si="921"/>
        <v>0.15374677002583986</v>
      </c>
      <c r="AY181" s="69">
        <v>0</v>
      </c>
      <c r="AZ181" s="70" t="str">
        <f t="shared" si="947"/>
        <v/>
      </c>
      <c r="BA181" s="70">
        <v>0</v>
      </c>
      <c r="BB181" s="71" t="str">
        <f t="shared" si="821"/>
        <v/>
      </c>
      <c r="BC181" s="16" t="str">
        <f t="shared" si="948"/>
        <v/>
      </c>
      <c r="BD181" s="72">
        <v>1054</v>
      </c>
      <c r="BE181" s="73">
        <f t="shared" si="949"/>
        <v>948.6</v>
      </c>
      <c r="BF181" s="73">
        <v>109</v>
      </c>
      <c r="BG181" s="74">
        <f t="shared" si="822"/>
        <v>803</v>
      </c>
      <c r="BH181" s="18">
        <f t="shared" si="950"/>
        <v>0.15348935273033948</v>
      </c>
      <c r="BI181" s="69">
        <v>0</v>
      </c>
      <c r="BJ181" s="70" t="str">
        <f t="shared" si="951"/>
        <v/>
      </c>
      <c r="BK181" s="70">
        <v>0</v>
      </c>
      <c r="BL181" s="71" t="str">
        <f t="shared" si="823"/>
        <v/>
      </c>
      <c r="BM181" s="16" t="str">
        <f t="shared" si="952"/>
        <v/>
      </c>
      <c r="BN181" s="72">
        <v>0</v>
      </c>
      <c r="BO181" s="73" t="str">
        <f t="shared" si="953"/>
        <v/>
      </c>
      <c r="BP181" s="73">
        <v>0</v>
      </c>
      <c r="BQ181" s="74" t="str">
        <f t="shared" si="824"/>
        <v/>
      </c>
      <c r="BR181" s="18" t="str">
        <f t="shared" si="954"/>
        <v/>
      </c>
      <c r="BS181" s="69">
        <v>999</v>
      </c>
      <c r="BT181" s="70">
        <f t="shared" si="955"/>
        <v>899.1</v>
      </c>
      <c r="BU181" s="70">
        <v>151</v>
      </c>
      <c r="BV181" s="71">
        <f t="shared" si="825"/>
        <v>761</v>
      </c>
      <c r="BW181" s="16">
        <f t="shared" si="956"/>
        <v>0.1535980424869314</v>
      </c>
    </row>
    <row r="182" spans="1:75" s="5" customFormat="1" ht="12.75" customHeight="1">
      <c r="A182" s="42" t="s">
        <v>341</v>
      </c>
      <c r="B182" s="39" t="s">
        <v>142</v>
      </c>
      <c r="C182" s="4"/>
      <c r="D182" s="49">
        <v>0.83</v>
      </c>
      <c r="E182" s="40" t="s">
        <v>453</v>
      </c>
      <c r="F182" s="82">
        <v>1429</v>
      </c>
      <c r="G182" s="82">
        <v>1299</v>
      </c>
      <c r="H182" s="133">
        <v>1021</v>
      </c>
      <c r="I182" s="133">
        <v>28</v>
      </c>
      <c r="J182" s="95">
        <f t="shared" si="867"/>
        <v>993</v>
      </c>
      <c r="K182" s="69">
        <v>0</v>
      </c>
      <c r="L182" s="70" t="str">
        <f t="shared" si="906"/>
        <v/>
      </c>
      <c r="M182" s="70">
        <v>0</v>
      </c>
      <c r="N182" s="71" t="str">
        <f t="shared" si="813"/>
        <v/>
      </c>
      <c r="O182" s="16" t="str">
        <f t="shared" si="907"/>
        <v/>
      </c>
      <c r="P182" s="72">
        <v>0</v>
      </c>
      <c r="Q182" s="73" t="str">
        <f t="shared" si="908"/>
        <v/>
      </c>
      <c r="R182" s="73">
        <v>0</v>
      </c>
      <c r="S182" s="74" t="str">
        <f t="shared" si="814"/>
        <v/>
      </c>
      <c r="T182" s="18" t="str">
        <f t="shared" si="909"/>
        <v/>
      </c>
      <c r="U182" s="69">
        <v>1110</v>
      </c>
      <c r="V182" s="70">
        <f t="shared" si="910"/>
        <v>999</v>
      </c>
      <c r="W182" s="70">
        <v>143</v>
      </c>
      <c r="X182" s="71">
        <f t="shared" si="815"/>
        <v>850</v>
      </c>
      <c r="Y182" s="16">
        <f t="shared" si="911"/>
        <v>0.14914914914914915</v>
      </c>
      <c r="Z182" s="72">
        <v>1110</v>
      </c>
      <c r="AA182" s="73">
        <f t="shared" si="912"/>
        <v>999</v>
      </c>
      <c r="AB182" s="73">
        <v>143</v>
      </c>
      <c r="AC182" s="74">
        <f t="shared" si="816"/>
        <v>850</v>
      </c>
      <c r="AD182" s="18">
        <f t="shared" si="913"/>
        <v>0.14914914914914915</v>
      </c>
      <c r="AE182" s="69">
        <v>0</v>
      </c>
      <c r="AF182" s="70" t="str">
        <f t="shared" si="914"/>
        <v/>
      </c>
      <c r="AG182" s="70">
        <v>0</v>
      </c>
      <c r="AH182" s="71" t="str">
        <f t="shared" si="817"/>
        <v/>
      </c>
      <c r="AI182" s="16" t="str">
        <f t="shared" si="915"/>
        <v/>
      </c>
      <c r="AJ182" s="72" t="s">
        <v>148</v>
      </c>
      <c r="AK182" s="73" t="str">
        <f t="shared" si="916"/>
        <v/>
      </c>
      <c r="AL182" s="73">
        <v>0</v>
      </c>
      <c r="AM182" s="74" t="str">
        <f t="shared" si="818"/>
        <v/>
      </c>
      <c r="AN182" s="18" t="str">
        <f t="shared" si="917"/>
        <v/>
      </c>
      <c r="AO182" s="69">
        <v>0</v>
      </c>
      <c r="AP182" s="70" t="str">
        <f t="shared" si="918"/>
        <v/>
      </c>
      <c r="AQ182" s="70">
        <v>0</v>
      </c>
      <c r="AR182" s="71" t="str">
        <f t="shared" si="819"/>
        <v/>
      </c>
      <c r="AS182" s="16" t="str">
        <f t="shared" si="919"/>
        <v/>
      </c>
      <c r="AT182" s="72">
        <v>0</v>
      </c>
      <c r="AU182" s="73" t="str">
        <f t="shared" si="920"/>
        <v/>
      </c>
      <c r="AV182" s="73">
        <v>0</v>
      </c>
      <c r="AW182" s="74" t="str">
        <f t="shared" si="820"/>
        <v/>
      </c>
      <c r="AX182" s="18" t="str">
        <f t="shared" si="921"/>
        <v/>
      </c>
      <c r="AY182" s="69">
        <v>1110</v>
      </c>
      <c r="AZ182" s="70">
        <f t="shared" si="922"/>
        <v>999</v>
      </c>
      <c r="BA182" s="70">
        <v>143</v>
      </c>
      <c r="BB182" s="71">
        <f t="shared" si="821"/>
        <v>850</v>
      </c>
      <c r="BC182" s="16">
        <f t="shared" si="923"/>
        <v>0.14914914914914915</v>
      </c>
      <c r="BD182" s="72">
        <v>0</v>
      </c>
      <c r="BE182" s="73" t="str">
        <f t="shared" si="924"/>
        <v/>
      </c>
      <c r="BF182" s="73">
        <v>0</v>
      </c>
      <c r="BG182" s="74" t="str">
        <f t="shared" si="822"/>
        <v/>
      </c>
      <c r="BH182" s="18" t="str">
        <f t="shared" si="925"/>
        <v/>
      </c>
      <c r="BI182" s="69">
        <v>1110</v>
      </c>
      <c r="BJ182" s="70">
        <f t="shared" si="926"/>
        <v>999</v>
      </c>
      <c r="BK182" s="70">
        <v>143</v>
      </c>
      <c r="BL182" s="71">
        <f t="shared" si="823"/>
        <v>850</v>
      </c>
      <c r="BM182" s="16">
        <f t="shared" si="927"/>
        <v>0.14914914914914915</v>
      </c>
      <c r="BN182" s="72">
        <v>0</v>
      </c>
      <c r="BO182" s="73" t="str">
        <f t="shared" si="928"/>
        <v/>
      </c>
      <c r="BP182" s="73">
        <v>0</v>
      </c>
      <c r="BQ182" s="74" t="str">
        <f t="shared" si="824"/>
        <v/>
      </c>
      <c r="BR182" s="18" t="str">
        <f t="shared" si="929"/>
        <v/>
      </c>
      <c r="BS182" s="69">
        <v>0</v>
      </c>
      <c r="BT182" s="70" t="str">
        <f t="shared" si="930"/>
        <v/>
      </c>
      <c r="BU182" s="70">
        <v>0</v>
      </c>
      <c r="BV182" s="71" t="str">
        <f t="shared" si="825"/>
        <v/>
      </c>
      <c r="BW182" s="16" t="str">
        <f t="shared" si="931"/>
        <v/>
      </c>
    </row>
    <row r="183" spans="1:75" s="5" customFormat="1" ht="12.75" customHeight="1">
      <c r="A183" s="45" t="s">
        <v>342</v>
      </c>
      <c r="B183" s="39" t="s">
        <v>142</v>
      </c>
      <c r="C183" s="4"/>
      <c r="D183" s="49">
        <v>1.1100000000000001</v>
      </c>
      <c r="E183" s="40" t="s">
        <v>454</v>
      </c>
      <c r="F183" s="82">
        <v>1429</v>
      </c>
      <c r="G183" s="82">
        <v>1299</v>
      </c>
      <c r="H183" s="133">
        <v>1021</v>
      </c>
      <c r="I183" s="133">
        <v>28</v>
      </c>
      <c r="J183" s="95">
        <f t="shared" si="867"/>
        <v>993</v>
      </c>
      <c r="K183" s="69">
        <v>0</v>
      </c>
      <c r="L183" s="70" t="str">
        <f t="shared" si="906"/>
        <v/>
      </c>
      <c r="M183" s="70">
        <v>0</v>
      </c>
      <c r="N183" s="71" t="str">
        <f t="shared" si="813"/>
        <v/>
      </c>
      <c r="O183" s="16" t="str">
        <f t="shared" si="907"/>
        <v/>
      </c>
      <c r="P183" s="72">
        <v>0</v>
      </c>
      <c r="Q183" s="73" t="str">
        <f t="shared" si="908"/>
        <v/>
      </c>
      <c r="R183" s="73">
        <v>0</v>
      </c>
      <c r="S183" s="74" t="str">
        <f t="shared" si="814"/>
        <v/>
      </c>
      <c r="T183" s="18" t="str">
        <f t="shared" si="909"/>
        <v/>
      </c>
      <c r="U183" s="69">
        <v>1110</v>
      </c>
      <c r="V183" s="70">
        <f t="shared" si="910"/>
        <v>999</v>
      </c>
      <c r="W183" s="70">
        <v>143</v>
      </c>
      <c r="X183" s="71">
        <f t="shared" si="815"/>
        <v>850</v>
      </c>
      <c r="Y183" s="16">
        <f t="shared" si="911"/>
        <v>0.14914914914914915</v>
      </c>
      <c r="Z183" s="72">
        <v>1110</v>
      </c>
      <c r="AA183" s="73">
        <f t="shared" si="912"/>
        <v>999</v>
      </c>
      <c r="AB183" s="73">
        <v>143</v>
      </c>
      <c r="AC183" s="74">
        <f t="shared" si="816"/>
        <v>850</v>
      </c>
      <c r="AD183" s="18">
        <f t="shared" si="913"/>
        <v>0.14914914914914915</v>
      </c>
      <c r="AE183" s="69">
        <v>0</v>
      </c>
      <c r="AF183" s="70" t="str">
        <f t="shared" si="914"/>
        <v/>
      </c>
      <c r="AG183" s="70">
        <v>0</v>
      </c>
      <c r="AH183" s="71" t="str">
        <f t="shared" si="817"/>
        <v/>
      </c>
      <c r="AI183" s="16" t="str">
        <f t="shared" si="915"/>
        <v/>
      </c>
      <c r="AJ183" s="72" t="s">
        <v>148</v>
      </c>
      <c r="AK183" s="73" t="str">
        <f t="shared" si="916"/>
        <v/>
      </c>
      <c r="AL183" s="73">
        <v>0</v>
      </c>
      <c r="AM183" s="74" t="str">
        <f t="shared" si="818"/>
        <v/>
      </c>
      <c r="AN183" s="18" t="str">
        <f t="shared" si="917"/>
        <v/>
      </c>
      <c r="AO183" s="69">
        <v>0</v>
      </c>
      <c r="AP183" s="70" t="str">
        <f t="shared" si="918"/>
        <v/>
      </c>
      <c r="AQ183" s="70">
        <v>0</v>
      </c>
      <c r="AR183" s="71" t="str">
        <f t="shared" si="819"/>
        <v/>
      </c>
      <c r="AS183" s="16" t="str">
        <f t="shared" si="919"/>
        <v/>
      </c>
      <c r="AT183" s="72">
        <v>0</v>
      </c>
      <c r="AU183" s="73" t="str">
        <f t="shared" si="920"/>
        <v/>
      </c>
      <c r="AV183" s="73">
        <v>0</v>
      </c>
      <c r="AW183" s="74" t="str">
        <f t="shared" si="820"/>
        <v/>
      </c>
      <c r="AX183" s="18" t="str">
        <f t="shared" si="921"/>
        <v/>
      </c>
      <c r="AY183" s="69">
        <v>1110</v>
      </c>
      <c r="AZ183" s="70">
        <f t="shared" si="922"/>
        <v>999</v>
      </c>
      <c r="BA183" s="70">
        <v>143</v>
      </c>
      <c r="BB183" s="71">
        <f t="shared" si="821"/>
        <v>850</v>
      </c>
      <c r="BC183" s="16">
        <f t="shared" si="923"/>
        <v>0.14914914914914915</v>
      </c>
      <c r="BD183" s="72">
        <v>0</v>
      </c>
      <c r="BE183" s="73" t="str">
        <f t="shared" si="924"/>
        <v/>
      </c>
      <c r="BF183" s="73">
        <v>0</v>
      </c>
      <c r="BG183" s="74" t="str">
        <f t="shared" si="822"/>
        <v/>
      </c>
      <c r="BH183" s="18" t="str">
        <f t="shared" si="925"/>
        <v/>
      </c>
      <c r="BI183" s="69">
        <v>1110</v>
      </c>
      <c r="BJ183" s="70">
        <f t="shared" si="926"/>
        <v>999</v>
      </c>
      <c r="BK183" s="70">
        <v>143</v>
      </c>
      <c r="BL183" s="71">
        <f t="shared" si="823"/>
        <v>850</v>
      </c>
      <c r="BM183" s="16">
        <f t="shared" si="927"/>
        <v>0.14914914914914915</v>
      </c>
      <c r="BN183" s="72">
        <v>0</v>
      </c>
      <c r="BO183" s="73" t="str">
        <f t="shared" si="928"/>
        <v/>
      </c>
      <c r="BP183" s="73">
        <v>0</v>
      </c>
      <c r="BQ183" s="74" t="str">
        <f t="shared" si="824"/>
        <v/>
      </c>
      <c r="BR183" s="18" t="str">
        <f t="shared" si="929"/>
        <v/>
      </c>
      <c r="BS183" s="69">
        <v>0</v>
      </c>
      <c r="BT183" s="70" t="str">
        <f t="shared" si="930"/>
        <v/>
      </c>
      <c r="BU183" s="70">
        <v>0</v>
      </c>
      <c r="BV183" s="71" t="str">
        <f t="shared" si="825"/>
        <v/>
      </c>
      <c r="BW183" s="16" t="str">
        <f t="shared" si="931"/>
        <v/>
      </c>
    </row>
    <row r="184" spans="1:75" s="5" customFormat="1" ht="12.75" customHeight="1" thickBot="1">
      <c r="A184" s="46" t="s">
        <v>343</v>
      </c>
      <c r="B184" s="38" t="s">
        <v>142</v>
      </c>
      <c r="C184" s="9"/>
      <c r="D184" s="50">
        <v>1.1100000000000001</v>
      </c>
      <c r="E184" s="2" t="s">
        <v>455</v>
      </c>
      <c r="F184" s="83">
        <v>1539</v>
      </c>
      <c r="G184" s="83">
        <v>1399</v>
      </c>
      <c r="H184" s="134">
        <v>1100</v>
      </c>
      <c r="I184" s="134">
        <v>30</v>
      </c>
      <c r="J184" s="97">
        <f t="shared" ref="J184:J198" si="957">IFERROR(H184-I184,H184)</f>
        <v>1070</v>
      </c>
      <c r="K184" s="76">
        <v>0</v>
      </c>
      <c r="L184" s="77" t="str">
        <f t="shared" si="906"/>
        <v/>
      </c>
      <c r="M184" s="77">
        <v>0</v>
      </c>
      <c r="N184" s="78" t="str">
        <f t="shared" si="813"/>
        <v/>
      </c>
      <c r="O184" s="17" t="str">
        <f t="shared" si="907"/>
        <v/>
      </c>
      <c r="P184" s="79">
        <v>0</v>
      </c>
      <c r="Q184" s="80" t="str">
        <f t="shared" si="908"/>
        <v/>
      </c>
      <c r="R184" s="80">
        <v>0</v>
      </c>
      <c r="S184" s="81" t="str">
        <f t="shared" si="814"/>
        <v/>
      </c>
      <c r="T184" s="19" t="str">
        <f t="shared" si="909"/>
        <v/>
      </c>
      <c r="U184" s="76">
        <v>1221</v>
      </c>
      <c r="V184" s="77">
        <f t="shared" si="910"/>
        <v>1098.9000000000001</v>
      </c>
      <c r="W184" s="77">
        <v>134</v>
      </c>
      <c r="X184" s="78">
        <f t="shared" si="815"/>
        <v>936</v>
      </c>
      <c r="Y184" s="17">
        <f t="shared" si="911"/>
        <v>0.1482391482391483</v>
      </c>
      <c r="Z184" s="79">
        <v>1221</v>
      </c>
      <c r="AA184" s="80">
        <f t="shared" si="912"/>
        <v>1098.9000000000001</v>
      </c>
      <c r="AB184" s="80">
        <v>134</v>
      </c>
      <c r="AC184" s="81">
        <f t="shared" si="816"/>
        <v>936</v>
      </c>
      <c r="AD184" s="19">
        <f t="shared" si="913"/>
        <v>0.1482391482391483</v>
      </c>
      <c r="AE184" s="76">
        <v>0</v>
      </c>
      <c r="AF184" s="77" t="str">
        <f t="shared" si="914"/>
        <v/>
      </c>
      <c r="AG184" s="77">
        <v>0</v>
      </c>
      <c r="AH184" s="78" t="str">
        <f t="shared" si="817"/>
        <v/>
      </c>
      <c r="AI184" s="17" t="str">
        <f t="shared" si="915"/>
        <v/>
      </c>
      <c r="AJ184" s="79" t="s">
        <v>148</v>
      </c>
      <c r="AK184" s="80" t="str">
        <f t="shared" si="916"/>
        <v/>
      </c>
      <c r="AL184" s="80">
        <v>0</v>
      </c>
      <c r="AM184" s="81" t="str">
        <f t="shared" si="818"/>
        <v/>
      </c>
      <c r="AN184" s="19" t="str">
        <f t="shared" si="917"/>
        <v/>
      </c>
      <c r="AO184" s="76">
        <v>0</v>
      </c>
      <c r="AP184" s="77" t="str">
        <f t="shared" si="918"/>
        <v/>
      </c>
      <c r="AQ184" s="77">
        <v>0</v>
      </c>
      <c r="AR184" s="78" t="str">
        <f t="shared" si="819"/>
        <v/>
      </c>
      <c r="AS184" s="17" t="str">
        <f t="shared" si="919"/>
        <v/>
      </c>
      <c r="AT184" s="79">
        <v>0</v>
      </c>
      <c r="AU184" s="80" t="str">
        <f t="shared" si="920"/>
        <v/>
      </c>
      <c r="AV184" s="80">
        <v>0</v>
      </c>
      <c r="AW184" s="81" t="str">
        <f t="shared" si="820"/>
        <v/>
      </c>
      <c r="AX184" s="19" t="str">
        <f t="shared" si="921"/>
        <v/>
      </c>
      <c r="AY184" s="76">
        <v>1221</v>
      </c>
      <c r="AZ184" s="77">
        <f t="shared" si="922"/>
        <v>1098.9000000000001</v>
      </c>
      <c r="BA184" s="77">
        <v>134</v>
      </c>
      <c r="BB184" s="78">
        <f t="shared" si="821"/>
        <v>936</v>
      </c>
      <c r="BC184" s="17">
        <f t="shared" si="923"/>
        <v>0.1482391482391483</v>
      </c>
      <c r="BD184" s="79">
        <v>0</v>
      </c>
      <c r="BE184" s="80" t="str">
        <f t="shared" si="924"/>
        <v/>
      </c>
      <c r="BF184" s="80">
        <v>0</v>
      </c>
      <c r="BG184" s="81" t="str">
        <f t="shared" si="822"/>
        <v/>
      </c>
      <c r="BH184" s="19" t="str">
        <f t="shared" si="925"/>
        <v/>
      </c>
      <c r="BI184" s="76">
        <v>1221</v>
      </c>
      <c r="BJ184" s="77">
        <f t="shared" si="926"/>
        <v>1098.9000000000001</v>
      </c>
      <c r="BK184" s="77">
        <v>134</v>
      </c>
      <c r="BL184" s="78">
        <f t="shared" si="823"/>
        <v>936</v>
      </c>
      <c r="BM184" s="17">
        <f t="shared" si="927"/>
        <v>0.1482391482391483</v>
      </c>
      <c r="BN184" s="79">
        <v>0</v>
      </c>
      <c r="BO184" s="80" t="str">
        <f t="shared" si="928"/>
        <v/>
      </c>
      <c r="BP184" s="80">
        <v>0</v>
      </c>
      <c r="BQ184" s="81" t="str">
        <f t="shared" si="824"/>
        <v/>
      </c>
      <c r="BR184" s="19" t="str">
        <f t="shared" si="929"/>
        <v/>
      </c>
      <c r="BS184" s="76">
        <v>0</v>
      </c>
      <c r="BT184" s="77" t="str">
        <f t="shared" si="930"/>
        <v/>
      </c>
      <c r="BU184" s="77">
        <v>0</v>
      </c>
      <c r="BV184" s="78" t="str">
        <f t="shared" si="825"/>
        <v/>
      </c>
      <c r="BW184" s="17" t="str">
        <f t="shared" si="931"/>
        <v/>
      </c>
    </row>
    <row r="185" spans="1:75" s="5" customFormat="1" ht="12.75" customHeight="1">
      <c r="A185" s="42" t="s">
        <v>269</v>
      </c>
      <c r="B185" s="39" t="s">
        <v>142</v>
      </c>
      <c r="C185" s="4"/>
      <c r="D185" s="49" t="s">
        <v>540</v>
      </c>
      <c r="E185" s="40" t="s">
        <v>181</v>
      </c>
      <c r="F185" s="82">
        <v>1649</v>
      </c>
      <c r="G185" s="82">
        <v>1499</v>
      </c>
      <c r="H185" s="133">
        <v>1094</v>
      </c>
      <c r="I185" s="133">
        <v>0</v>
      </c>
      <c r="J185" s="95">
        <f t="shared" si="957"/>
        <v>1094</v>
      </c>
      <c r="K185" s="69">
        <v>1332</v>
      </c>
      <c r="L185" s="70">
        <f>IFERROR(IF(K185&gt;1,K185*0.9,""),"")</f>
        <v>1198.8</v>
      </c>
      <c r="M185" s="70">
        <v>162</v>
      </c>
      <c r="N185" s="71">
        <f t="shared" si="813"/>
        <v>932</v>
      </c>
      <c r="O185" s="16">
        <f>IFERROR(IF((IFERROR(IF(M185&gt;1,(L185-N185)/L185,""),(($G185*0.9)-N185)/($G185*0.9)))&gt;1%,IFERROR(IF(M185&gt;1,(L185-N185)/L185,""),(($G185*0.9)-N185)/($G185*0.9)),""),"")</f>
        <v>0.22255588922255587</v>
      </c>
      <c r="P185" s="72">
        <v>0</v>
      </c>
      <c r="Q185" s="73" t="str">
        <f>IFERROR(IF(P185&gt;1,P185*0.9,""),"")</f>
        <v/>
      </c>
      <c r="R185" s="73">
        <v>0</v>
      </c>
      <c r="S185" s="74" t="str">
        <f t="shared" si="814"/>
        <v/>
      </c>
      <c r="T185" s="18" t="str">
        <f>IFERROR(IF((IFERROR(IF(R185&gt;1,(Q185-S185)/Q185,""),(($G185*0.9)-S185)/($G185*0.9)))&gt;1%,IFERROR(IF(R185&gt;1,(Q185-S185)/Q185,""),(($G185*0.9)-S185)/($G185*0.9)),""),"")</f>
        <v/>
      </c>
      <c r="U185" s="69">
        <v>0</v>
      </c>
      <c r="V185" s="70" t="str">
        <f t="shared" ref="V185:V189" si="958">IFERROR(IF(U185&gt;1,U185*0.9,""),"")</f>
        <v/>
      </c>
      <c r="W185" s="70">
        <v>0</v>
      </c>
      <c r="X185" s="71" t="str">
        <f t="shared" si="815"/>
        <v/>
      </c>
      <c r="Y185" s="16" t="str">
        <f>IFERROR(IF((IFERROR(IF(W185&gt;1,(V185-X185)/V185,""),(($G185*0.9)-X185)/($G185*0.9)))&gt;1%,IFERROR(IF(W185&gt;1,(V185-X185)/V185,""),(($G185*0.9)-X185)/($G185*0.9)),""),"")</f>
        <v/>
      </c>
      <c r="Z185" s="72">
        <v>1332</v>
      </c>
      <c r="AA185" s="73">
        <f>IFERROR(IF(Z185&gt;1,Z185*0.9,""),"")</f>
        <v>1198.8</v>
      </c>
      <c r="AB185" s="73">
        <v>120</v>
      </c>
      <c r="AC185" s="74">
        <f t="shared" si="816"/>
        <v>974</v>
      </c>
      <c r="AD185" s="18">
        <f>IFERROR(IF((IFERROR(IF(AB185&gt;1,(AA185-AC185)/AA185,""),(($G185*0.9)-AC185)/($G185*0.9)))&gt;1%,IFERROR(IF(AB185&gt;1,(AA185-AC185)/AA185,""),(($G185*0.9)-AC185)/($G185*0.9)),""),"")</f>
        <v>0.18752085418752082</v>
      </c>
      <c r="AE185" s="69">
        <v>0</v>
      </c>
      <c r="AF185" s="70" t="str">
        <f>IFERROR(IF(AE185&gt;1,AE185*0.9,""),"")</f>
        <v/>
      </c>
      <c r="AG185" s="70">
        <v>0</v>
      </c>
      <c r="AH185" s="71" t="str">
        <f t="shared" si="817"/>
        <v/>
      </c>
      <c r="AI185" s="16" t="str">
        <f>IFERROR(IF((IFERROR(IF(AG185&gt;1,(AF185-AH185)/AF185,""),(($G185*0.9)-AH185)/($G185*0.9)))&gt;1%,IFERROR(IF(AG185&gt;1,(AF185-AH185)/AF185,""),(($G185*0.9)-AH185)/($G185*0.9)),""),"")</f>
        <v/>
      </c>
      <c r="AJ185" s="72">
        <v>0</v>
      </c>
      <c r="AK185" s="73" t="str">
        <f>IFERROR(IF(AJ185&gt;1,AJ185*0.9,""),"")</f>
        <v/>
      </c>
      <c r="AL185" s="73">
        <v>0</v>
      </c>
      <c r="AM185" s="74" t="str">
        <f t="shared" si="818"/>
        <v/>
      </c>
      <c r="AN185" s="18" t="str">
        <f>IFERROR(IF((IFERROR(IF(AL185&gt;1,(AK185-AM185)/AK185,""),(($G185*0.9)-AM185)/($G185*0.9)))&gt;1%,IFERROR(IF(AL185&gt;1,(AK185-AM185)/AK185,""),(($G185*0.9)-AM185)/($G185*0.9)),""),"")</f>
        <v/>
      </c>
      <c r="AO185" s="69">
        <v>1332</v>
      </c>
      <c r="AP185" s="70">
        <f>IFERROR(IF(AO185&gt;1,AO185*0.9,""),"")</f>
        <v>1198.8</v>
      </c>
      <c r="AQ185" s="70">
        <v>120</v>
      </c>
      <c r="AR185" s="71">
        <f t="shared" si="819"/>
        <v>974</v>
      </c>
      <c r="AS185" s="16">
        <f>IFERROR(IF((IFERROR(IF(AQ185&gt;1,(AP185-AR185)/AP185,""),(($G185*0.9)-AR185)/($G185*0.9)))&gt;1%,IFERROR(IF(AQ185&gt;1,(AP185-AR185)/AP185,""),(($G185*0.9)-AR185)/($G185*0.9)),""),"")</f>
        <v>0.18752085418752082</v>
      </c>
      <c r="AT185" s="72">
        <v>0</v>
      </c>
      <c r="AU185" s="73" t="str">
        <f t="shared" ref="AU185:AU189" si="959">IFERROR(IF(AT185&gt;1,AT185*0.9,""),"")</f>
        <v/>
      </c>
      <c r="AV185" s="73">
        <v>0</v>
      </c>
      <c r="AW185" s="74" t="str">
        <f t="shared" si="820"/>
        <v/>
      </c>
      <c r="AX185" s="18" t="str">
        <f t="shared" si="921"/>
        <v/>
      </c>
      <c r="AY185" s="69">
        <v>0</v>
      </c>
      <c r="AZ185" s="70" t="str">
        <f t="shared" ref="AZ185:AZ189" si="960">IFERROR(IF(AY185&gt;1,AY185*0.9,""),"")</f>
        <v/>
      </c>
      <c r="BA185" s="70">
        <v>0</v>
      </c>
      <c r="BB185" s="71" t="str">
        <f t="shared" si="821"/>
        <v/>
      </c>
      <c r="BC185" s="16" t="str">
        <f>IFERROR(IF((IFERROR(IF(BA185&gt;1,(AZ185-BB185)/AZ185,""),(($G185*0.9)-BB185)/($G185*0.9)))&gt;1%,IFERROR(IF(BA185&gt;1,(AZ185-BB185)/AZ185,""),(($G185*0.9)-BB185)/($G185*0.9)),""),"")</f>
        <v/>
      </c>
      <c r="BD185" s="72">
        <v>1332</v>
      </c>
      <c r="BE185" s="73">
        <f t="shared" ref="BE185:BE189" si="961">IFERROR(IF(BD185&gt;1,BD185*0.9,""),"")</f>
        <v>1198.8</v>
      </c>
      <c r="BF185" s="73">
        <v>120</v>
      </c>
      <c r="BG185" s="74">
        <f t="shared" si="822"/>
        <v>974</v>
      </c>
      <c r="BH185" s="18">
        <f>IFERROR(IF((IFERROR(IF(BF185&gt;1,(BE185-BG185)/BE185,""),(($G185*0.9)-BG185)/($G185*0.9)))&gt;1%,IFERROR(IF(BF185&gt;1,(BE185-BG185)/BE185,""),(($G185*0.9)-BG185)/($G185*0.9)),""),"")</f>
        <v>0.18752085418752082</v>
      </c>
      <c r="BI185" s="69">
        <v>0</v>
      </c>
      <c r="BJ185" s="70" t="str">
        <f t="shared" ref="BJ185:BJ189" si="962">IFERROR(IF(BI185&gt;1,BI185*0.9,""),"")</f>
        <v/>
      </c>
      <c r="BK185" s="70">
        <v>0</v>
      </c>
      <c r="BL185" s="71" t="str">
        <f t="shared" si="823"/>
        <v/>
      </c>
      <c r="BM185" s="16" t="str">
        <f>IFERROR(IF((IFERROR(IF(BK185&gt;1,(BJ185-BL185)/BJ185,""),(($G185*0.9)-BL185)/($G185*0.9)))&gt;1%,IFERROR(IF(BK185&gt;1,(BJ185-BL185)/BJ185,""),(($G185*0.9)-BL185)/($G185*0.9)),""),"")</f>
        <v/>
      </c>
      <c r="BN185" s="72">
        <v>0</v>
      </c>
      <c r="BO185" s="73" t="str">
        <f t="shared" ref="BO185:BO189" si="963">IFERROR(IF(BN185&gt;1,BN185*0.9,""),"")</f>
        <v/>
      </c>
      <c r="BP185" s="73">
        <v>0</v>
      </c>
      <c r="BQ185" s="74" t="str">
        <f t="shared" si="824"/>
        <v/>
      </c>
      <c r="BR185" s="18" t="str">
        <f>IFERROR(IF((IFERROR(IF(BP185&gt;1,(BO185-BQ185)/BO185,""),(($G185*0.9)-BQ185)/($G185*0.9)))&gt;1%,IFERROR(IF(BP185&gt;1,(BO185-BQ185)/BO185,""),(($G185*0.9)-BQ185)/($G185*0.9)),""),"")</f>
        <v/>
      </c>
      <c r="BS185" s="69">
        <v>1332</v>
      </c>
      <c r="BT185" s="70">
        <f t="shared" ref="BT185:BT189" si="964">IFERROR(IF(BS185&gt;1,BS185*0.9,""),"")</f>
        <v>1198.8</v>
      </c>
      <c r="BU185" s="70">
        <v>120</v>
      </c>
      <c r="BV185" s="71">
        <f t="shared" si="825"/>
        <v>974</v>
      </c>
      <c r="BW185" s="16">
        <f>IFERROR(IF((IFERROR(IF(BU185&gt;1,(BT185-BV185)/BT185,""),(($G185*0.9)-BV185)/($G185*0.9)))&gt;1%,IFERROR(IF(BU185&gt;1,(BT185-BV185)/BT185,""),(($G185*0.9)-BV185)/($G185*0.9)),""),"")</f>
        <v>0.18752085418752082</v>
      </c>
    </row>
    <row r="186" spans="1:75" s="5" customFormat="1" ht="12.75" customHeight="1">
      <c r="A186" s="42" t="s">
        <v>391</v>
      </c>
      <c r="B186" s="39" t="s">
        <v>142</v>
      </c>
      <c r="C186" s="4"/>
      <c r="D186" s="49" t="s">
        <v>540</v>
      </c>
      <c r="E186" s="40" t="s">
        <v>181</v>
      </c>
      <c r="F186" s="82">
        <v>1869</v>
      </c>
      <c r="G186" s="82">
        <v>1699</v>
      </c>
      <c r="H186" s="133">
        <v>1239</v>
      </c>
      <c r="I186" s="133">
        <v>0</v>
      </c>
      <c r="J186" s="95">
        <f t="shared" si="957"/>
        <v>1239</v>
      </c>
      <c r="K186" s="69">
        <v>1554</v>
      </c>
      <c r="L186" s="70">
        <f t="shared" ref="L186" si="965">IFERROR(IF(K186&gt;1,K186*0.9,""),"")</f>
        <v>1398.6000000000001</v>
      </c>
      <c r="M186" s="70">
        <v>136</v>
      </c>
      <c r="N186" s="71">
        <f t="shared" si="813"/>
        <v>1103</v>
      </c>
      <c r="O186" s="16">
        <f t="shared" ref="O186" si="966">IFERROR(IF((IFERROR(IF(M186&gt;1,(L186-N186)/L186,""),(($G186*0.9)-N186)/($G186*0.9)))&gt;1%,IFERROR(IF(M186&gt;1,(L186-N186)/L186,""),(($G186*0.9)-N186)/($G186*0.9)),""),"")</f>
        <v>0.21135421135421142</v>
      </c>
      <c r="P186" s="72">
        <v>0</v>
      </c>
      <c r="Q186" s="73" t="str">
        <f t="shared" ref="Q186" si="967">IFERROR(IF(P186&gt;1,P186*0.9,""),"")</f>
        <v/>
      </c>
      <c r="R186" s="73">
        <v>0</v>
      </c>
      <c r="S186" s="74" t="str">
        <f t="shared" si="814"/>
        <v/>
      </c>
      <c r="T186" s="18" t="str">
        <f t="shared" ref="T186" si="968">IFERROR(IF((IFERROR(IF(R186&gt;1,(Q186-S186)/Q186,""),(($G186*0.9)-S186)/($G186*0.9)))&gt;1%,IFERROR(IF(R186&gt;1,(Q186-S186)/Q186,""),(($G186*0.9)-S186)/($G186*0.9)),""),"")</f>
        <v/>
      </c>
      <c r="U186" s="69">
        <v>0</v>
      </c>
      <c r="V186" s="70" t="str">
        <f t="shared" si="958"/>
        <v/>
      </c>
      <c r="W186" s="70">
        <v>0</v>
      </c>
      <c r="X186" s="71" t="str">
        <f t="shared" si="815"/>
        <v/>
      </c>
      <c r="Y186" s="16" t="str">
        <f t="shared" ref="Y186" si="969">IFERROR(IF((IFERROR(IF(W186&gt;1,(V186-X186)/V186,""),(($G186*0.9)-X186)/($G186*0.9)))&gt;1%,IFERROR(IF(W186&gt;1,(V186-X186)/V186,""),(($G186*0.9)-X186)/($G186*0.9)),""),"")</f>
        <v/>
      </c>
      <c r="Z186" s="72">
        <v>1554</v>
      </c>
      <c r="AA186" s="73">
        <f t="shared" ref="AA186" si="970">IFERROR(IF(Z186&gt;1,Z186*0.9,""),"")</f>
        <v>1398.6000000000001</v>
      </c>
      <c r="AB186" s="73">
        <v>103</v>
      </c>
      <c r="AC186" s="74">
        <f t="shared" si="816"/>
        <v>1136</v>
      </c>
      <c r="AD186" s="18">
        <f t="shared" ref="AD186" si="971">IFERROR(IF((IFERROR(IF(AB186&gt;1,(AA186-AC186)/AA186,""),(($G186*0.9)-AC186)/($G186*0.9)))&gt;1%,IFERROR(IF(AB186&gt;1,(AA186-AC186)/AA186,""),(($G186*0.9)-AC186)/($G186*0.9)),""),"")</f>
        <v>0.18775918775918785</v>
      </c>
      <c r="AE186" s="69">
        <v>0</v>
      </c>
      <c r="AF186" s="70" t="str">
        <f t="shared" ref="AF186" si="972">IFERROR(IF(AE186&gt;1,AE186*0.9,""),"")</f>
        <v/>
      </c>
      <c r="AG186" s="70">
        <v>0</v>
      </c>
      <c r="AH186" s="71" t="str">
        <f t="shared" si="817"/>
        <v/>
      </c>
      <c r="AI186" s="16" t="str">
        <f t="shared" ref="AI186" si="973">IFERROR(IF((IFERROR(IF(AG186&gt;1,(AF186-AH186)/AF186,""),(($G186*0.9)-AH186)/($G186*0.9)))&gt;1%,IFERROR(IF(AG186&gt;1,(AF186-AH186)/AF186,""),(($G186*0.9)-AH186)/($G186*0.9)),""),"")</f>
        <v/>
      </c>
      <c r="AJ186" s="72">
        <v>0</v>
      </c>
      <c r="AK186" s="73" t="str">
        <f t="shared" ref="AK186" si="974">IFERROR(IF(AJ186&gt;1,AJ186*0.9,""),"")</f>
        <v/>
      </c>
      <c r="AL186" s="73">
        <v>0</v>
      </c>
      <c r="AM186" s="74" t="str">
        <f t="shared" si="818"/>
        <v/>
      </c>
      <c r="AN186" s="18" t="str">
        <f t="shared" ref="AN186" si="975">IFERROR(IF((IFERROR(IF(AL186&gt;1,(AK186-AM186)/AK186,""),(($G186*0.9)-AM186)/($G186*0.9)))&gt;1%,IFERROR(IF(AL186&gt;1,(AK186-AM186)/AK186,""),(($G186*0.9)-AM186)/($G186*0.9)),""),"")</f>
        <v/>
      </c>
      <c r="AO186" s="69">
        <v>1554</v>
      </c>
      <c r="AP186" s="70">
        <f t="shared" ref="AP186" si="976">IFERROR(IF(AO186&gt;1,AO186*0.9,""),"")</f>
        <v>1398.6000000000001</v>
      </c>
      <c r="AQ186" s="70">
        <v>103</v>
      </c>
      <c r="AR186" s="71">
        <f t="shared" si="819"/>
        <v>1136</v>
      </c>
      <c r="AS186" s="16">
        <f t="shared" ref="AS186" si="977">IFERROR(IF((IFERROR(IF(AQ186&gt;1,(AP186-AR186)/AP186,""),(($G186*0.9)-AR186)/($G186*0.9)))&gt;1%,IFERROR(IF(AQ186&gt;1,(AP186-AR186)/AP186,""),(($G186*0.9)-AR186)/($G186*0.9)),""),"")</f>
        <v>0.18775918775918785</v>
      </c>
      <c r="AT186" s="72">
        <v>0</v>
      </c>
      <c r="AU186" s="73" t="str">
        <f t="shared" si="959"/>
        <v/>
      </c>
      <c r="AV186" s="73">
        <v>0</v>
      </c>
      <c r="AW186" s="74" t="str">
        <f t="shared" si="820"/>
        <v/>
      </c>
      <c r="AX186" s="18" t="str">
        <f t="shared" ref="AX186" si="978">IFERROR(IF((IFERROR(IF(AV186&gt;1,(AU186-AW186)/AU186,""),(($G186*0.9)-AW186)/($G186*0.9)))&gt;1%,IFERROR(IF(AV186&gt;1,(AU186-AW186)/AU186,""),(($G186*0.9)-AW186)/($G186*0.9)),""),"")</f>
        <v/>
      </c>
      <c r="AY186" s="69">
        <v>0</v>
      </c>
      <c r="AZ186" s="70" t="str">
        <f t="shared" si="960"/>
        <v/>
      </c>
      <c r="BA186" s="70">
        <v>0</v>
      </c>
      <c r="BB186" s="71" t="str">
        <f t="shared" si="821"/>
        <v/>
      </c>
      <c r="BC186" s="16" t="str">
        <f t="shared" ref="BC186" si="979">IFERROR(IF((IFERROR(IF(BA186&gt;1,(AZ186-BB186)/AZ186,""),(($G186*0.9)-BB186)/($G186*0.9)))&gt;1%,IFERROR(IF(BA186&gt;1,(AZ186-BB186)/AZ186,""),(($G186*0.9)-BB186)/($G186*0.9)),""),"")</f>
        <v/>
      </c>
      <c r="BD186" s="72">
        <v>1554</v>
      </c>
      <c r="BE186" s="73">
        <f t="shared" si="961"/>
        <v>1398.6000000000001</v>
      </c>
      <c r="BF186" s="73">
        <v>103</v>
      </c>
      <c r="BG186" s="74">
        <f t="shared" si="822"/>
        <v>1136</v>
      </c>
      <c r="BH186" s="18">
        <f t="shared" ref="BH186" si="980">IFERROR(IF((IFERROR(IF(BF186&gt;1,(BE186-BG186)/BE186,""),(($G186*0.9)-BG186)/($G186*0.9)))&gt;1%,IFERROR(IF(BF186&gt;1,(BE186-BG186)/BE186,""),(($G186*0.9)-BG186)/($G186*0.9)),""),"")</f>
        <v>0.18775918775918785</v>
      </c>
      <c r="BI186" s="69">
        <v>0</v>
      </c>
      <c r="BJ186" s="70" t="str">
        <f t="shared" si="962"/>
        <v/>
      </c>
      <c r="BK186" s="70">
        <v>0</v>
      </c>
      <c r="BL186" s="71" t="str">
        <f t="shared" si="823"/>
        <v/>
      </c>
      <c r="BM186" s="16" t="str">
        <f t="shared" ref="BM186" si="981">IFERROR(IF((IFERROR(IF(BK186&gt;1,(BJ186-BL186)/BJ186,""),(($G186*0.9)-BL186)/($G186*0.9)))&gt;1%,IFERROR(IF(BK186&gt;1,(BJ186-BL186)/BJ186,""),(($G186*0.9)-BL186)/($G186*0.9)),""),"")</f>
        <v/>
      </c>
      <c r="BN186" s="72">
        <v>0</v>
      </c>
      <c r="BO186" s="73" t="str">
        <f t="shared" si="963"/>
        <v/>
      </c>
      <c r="BP186" s="73">
        <v>0</v>
      </c>
      <c r="BQ186" s="74" t="str">
        <f t="shared" si="824"/>
        <v/>
      </c>
      <c r="BR186" s="18" t="str">
        <f t="shared" ref="BR186" si="982">IFERROR(IF((IFERROR(IF(BP186&gt;1,(BO186-BQ186)/BO186,""),(($G186*0.9)-BQ186)/($G186*0.9)))&gt;1%,IFERROR(IF(BP186&gt;1,(BO186-BQ186)/BO186,""),(($G186*0.9)-BQ186)/($G186*0.9)),""),"")</f>
        <v/>
      </c>
      <c r="BS186" s="69">
        <v>1554</v>
      </c>
      <c r="BT186" s="70">
        <f t="shared" si="964"/>
        <v>1398.6000000000001</v>
      </c>
      <c r="BU186" s="70">
        <v>103</v>
      </c>
      <c r="BV186" s="71">
        <f t="shared" si="825"/>
        <v>1136</v>
      </c>
      <c r="BW186" s="16">
        <f t="shared" ref="BW186" si="983">IFERROR(IF((IFERROR(IF(BU186&gt;1,(BT186-BV186)/BT186,""),(($G186*0.9)-BV186)/($G186*0.9)))&gt;1%,IFERROR(IF(BU186&gt;1,(BT186-BV186)/BT186,""),(($G186*0.9)-BV186)/($G186*0.9)),""),"")</f>
        <v>0.18775918775918785</v>
      </c>
    </row>
    <row r="187" spans="1:75" s="5" customFormat="1" ht="12.75" customHeight="1" thickBot="1">
      <c r="A187" s="43" t="s">
        <v>328</v>
      </c>
      <c r="B187" s="38" t="s">
        <v>142</v>
      </c>
      <c r="C187" s="9"/>
      <c r="D187" s="50" t="s">
        <v>540</v>
      </c>
      <c r="E187" s="2" t="s">
        <v>181</v>
      </c>
      <c r="F187" s="83">
        <v>1649</v>
      </c>
      <c r="G187" s="83">
        <v>1499</v>
      </c>
      <c r="H187" s="134">
        <v>1094</v>
      </c>
      <c r="I187" s="134">
        <v>0</v>
      </c>
      <c r="J187" s="97">
        <f t="shared" si="957"/>
        <v>1094</v>
      </c>
      <c r="K187" s="76">
        <v>1332</v>
      </c>
      <c r="L187" s="77">
        <f>IFERROR(IF(K187&gt;1,K187*0.9,""),"")</f>
        <v>1198.8</v>
      </c>
      <c r="M187" s="77">
        <v>162</v>
      </c>
      <c r="N187" s="78">
        <f t="shared" si="813"/>
        <v>932</v>
      </c>
      <c r="O187" s="17">
        <f>IFERROR(IF((IFERROR(IF(M187&gt;1,(L187-N187)/L187,""),(($G187*0.9)-N187)/($G187*0.9)))&gt;1%,IFERROR(IF(M187&gt;1,(L187-N187)/L187,""),(($G187*0.9)-N187)/($G187*0.9)),""),"")</f>
        <v>0.22255588922255587</v>
      </c>
      <c r="P187" s="79">
        <v>0</v>
      </c>
      <c r="Q187" s="80" t="str">
        <f>IFERROR(IF(P187&gt;1,P187*0.9,""),"")</f>
        <v/>
      </c>
      <c r="R187" s="80">
        <v>0</v>
      </c>
      <c r="S187" s="81" t="str">
        <f t="shared" si="814"/>
        <v/>
      </c>
      <c r="T187" s="19" t="str">
        <f>IFERROR(IF((IFERROR(IF(R187&gt;1,(Q187-S187)/Q187,""),(($G187*0.9)-S187)/($G187*0.9)))&gt;1%,IFERROR(IF(R187&gt;1,(Q187-S187)/Q187,""),(($G187*0.9)-S187)/($G187*0.9)),""),"")</f>
        <v/>
      </c>
      <c r="U187" s="76">
        <v>0</v>
      </c>
      <c r="V187" s="77" t="str">
        <f t="shared" si="958"/>
        <v/>
      </c>
      <c r="W187" s="77">
        <v>0</v>
      </c>
      <c r="X187" s="78" t="str">
        <f t="shared" si="815"/>
        <v/>
      </c>
      <c r="Y187" s="17" t="str">
        <f>IFERROR(IF((IFERROR(IF(W187&gt;1,(V187-X187)/V187,""),(($G187*0.9)-X187)/($G187*0.9)))&gt;1%,IFERROR(IF(W187&gt;1,(V187-X187)/V187,""),(($G187*0.9)-X187)/($G187*0.9)),""),"")</f>
        <v/>
      </c>
      <c r="Z187" s="79">
        <v>1332</v>
      </c>
      <c r="AA187" s="80">
        <f>IFERROR(IF(Z187&gt;1,Z187*0.9,""),"")</f>
        <v>1198.8</v>
      </c>
      <c r="AB187" s="80">
        <v>120</v>
      </c>
      <c r="AC187" s="81">
        <f t="shared" si="816"/>
        <v>974</v>
      </c>
      <c r="AD187" s="19">
        <f>IFERROR(IF((IFERROR(IF(AB187&gt;1,(AA187-AC187)/AA187,""),(($G187*0.9)-AC187)/($G187*0.9)))&gt;1%,IFERROR(IF(AB187&gt;1,(AA187-AC187)/AA187,""),(($G187*0.9)-AC187)/($G187*0.9)),""),"")</f>
        <v>0.18752085418752082</v>
      </c>
      <c r="AE187" s="76">
        <v>0</v>
      </c>
      <c r="AF187" s="77" t="str">
        <f>IFERROR(IF(AE187&gt;1,AE187*0.9,""),"")</f>
        <v/>
      </c>
      <c r="AG187" s="77">
        <v>0</v>
      </c>
      <c r="AH187" s="78" t="str">
        <f t="shared" si="817"/>
        <v/>
      </c>
      <c r="AI187" s="17" t="str">
        <f>IFERROR(IF((IFERROR(IF(AG187&gt;1,(AF187-AH187)/AF187,""),(($G187*0.9)-AH187)/($G187*0.9)))&gt;1%,IFERROR(IF(AG187&gt;1,(AF187-AH187)/AF187,""),(($G187*0.9)-AH187)/($G187*0.9)),""),"")</f>
        <v/>
      </c>
      <c r="AJ187" s="79">
        <v>0</v>
      </c>
      <c r="AK187" s="80" t="str">
        <f>IFERROR(IF(AJ187&gt;1,AJ187*0.9,""),"")</f>
        <v/>
      </c>
      <c r="AL187" s="80">
        <v>0</v>
      </c>
      <c r="AM187" s="81" t="str">
        <f t="shared" si="818"/>
        <v/>
      </c>
      <c r="AN187" s="19" t="str">
        <f>IFERROR(IF((IFERROR(IF(AL187&gt;1,(AK187-AM187)/AK187,""),(($G187*0.9)-AM187)/($G187*0.9)))&gt;1%,IFERROR(IF(AL187&gt;1,(AK187-AM187)/AK187,""),(($G187*0.9)-AM187)/($G187*0.9)),""),"")</f>
        <v/>
      </c>
      <c r="AO187" s="76">
        <v>1332</v>
      </c>
      <c r="AP187" s="77">
        <f>IFERROR(IF(AO187&gt;1,AO187*0.9,""),"")</f>
        <v>1198.8</v>
      </c>
      <c r="AQ187" s="77">
        <v>120</v>
      </c>
      <c r="AR187" s="78">
        <f t="shared" si="819"/>
        <v>974</v>
      </c>
      <c r="AS187" s="17">
        <f>IFERROR(IF((IFERROR(IF(AQ187&gt;1,(AP187-AR187)/AP187,""),(($G187*0.9)-AR187)/($G187*0.9)))&gt;1%,IFERROR(IF(AQ187&gt;1,(AP187-AR187)/AP187,""),(($G187*0.9)-AR187)/($G187*0.9)),""),"")</f>
        <v>0.18752085418752082</v>
      </c>
      <c r="AT187" s="79">
        <v>0</v>
      </c>
      <c r="AU187" s="80" t="str">
        <f t="shared" si="959"/>
        <v/>
      </c>
      <c r="AV187" s="80">
        <v>0</v>
      </c>
      <c r="AW187" s="81" t="str">
        <f t="shared" si="820"/>
        <v/>
      </c>
      <c r="AX187" s="19" t="str">
        <f t="shared" si="921"/>
        <v/>
      </c>
      <c r="AY187" s="76">
        <v>0</v>
      </c>
      <c r="AZ187" s="77" t="str">
        <f t="shared" si="960"/>
        <v/>
      </c>
      <c r="BA187" s="77">
        <v>0</v>
      </c>
      <c r="BB187" s="78" t="str">
        <f t="shared" si="821"/>
        <v/>
      </c>
      <c r="BC187" s="17" t="str">
        <f>IFERROR(IF((IFERROR(IF(BA187&gt;1,(AZ187-BB187)/AZ187,""),(($G187*0.9)-BB187)/($G187*0.9)))&gt;1%,IFERROR(IF(BA187&gt;1,(AZ187-BB187)/AZ187,""),(($G187*0.9)-BB187)/($G187*0.9)),""),"")</f>
        <v/>
      </c>
      <c r="BD187" s="79">
        <v>1332</v>
      </c>
      <c r="BE187" s="80">
        <f t="shared" si="961"/>
        <v>1198.8</v>
      </c>
      <c r="BF187" s="80">
        <v>120</v>
      </c>
      <c r="BG187" s="81">
        <f t="shared" si="822"/>
        <v>974</v>
      </c>
      <c r="BH187" s="19">
        <f>IFERROR(IF((IFERROR(IF(BF187&gt;1,(BE187-BG187)/BE187,""),(($G187*0.9)-BG187)/($G187*0.9)))&gt;1%,IFERROR(IF(BF187&gt;1,(BE187-BG187)/BE187,""),(($G187*0.9)-BG187)/($G187*0.9)),""),"")</f>
        <v>0.18752085418752082</v>
      </c>
      <c r="BI187" s="76">
        <v>0</v>
      </c>
      <c r="BJ187" s="77" t="str">
        <f t="shared" si="962"/>
        <v/>
      </c>
      <c r="BK187" s="77">
        <v>0</v>
      </c>
      <c r="BL187" s="78" t="str">
        <f t="shared" si="823"/>
        <v/>
      </c>
      <c r="BM187" s="17" t="str">
        <f>IFERROR(IF((IFERROR(IF(BK187&gt;1,(BJ187-BL187)/BJ187,""),(($G187*0.9)-BL187)/($G187*0.9)))&gt;1%,IFERROR(IF(BK187&gt;1,(BJ187-BL187)/BJ187,""),(($G187*0.9)-BL187)/($G187*0.9)),""),"")</f>
        <v/>
      </c>
      <c r="BN187" s="79">
        <v>0</v>
      </c>
      <c r="BO187" s="80" t="str">
        <f t="shared" si="963"/>
        <v/>
      </c>
      <c r="BP187" s="80">
        <v>0</v>
      </c>
      <c r="BQ187" s="81" t="str">
        <f t="shared" si="824"/>
        <v/>
      </c>
      <c r="BR187" s="19" t="str">
        <f>IFERROR(IF((IFERROR(IF(BP187&gt;1,(BO187-BQ187)/BO187,""),(($G187*0.9)-BQ187)/($G187*0.9)))&gt;1%,IFERROR(IF(BP187&gt;1,(BO187-BQ187)/BO187,""),(($G187*0.9)-BQ187)/($G187*0.9)),""),"")</f>
        <v/>
      </c>
      <c r="BS187" s="76">
        <v>1332</v>
      </c>
      <c r="BT187" s="77">
        <f t="shared" si="964"/>
        <v>1198.8</v>
      </c>
      <c r="BU187" s="77">
        <v>120</v>
      </c>
      <c r="BV187" s="78">
        <f t="shared" si="825"/>
        <v>974</v>
      </c>
      <c r="BW187" s="17">
        <f>IFERROR(IF((IFERROR(IF(BU187&gt;1,(BT187-BV187)/BT187,""),(($G187*0.9)-BV187)/($G187*0.9)))&gt;1%,IFERROR(IF(BU187&gt;1,(BT187-BV187)/BT187,""),(($G187*0.9)-BV187)/($G187*0.9)),""),"")</f>
        <v>0.18752085418752082</v>
      </c>
    </row>
    <row r="188" spans="1:75" s="5" customFormat="1" ht="12.75" customHeight="1">
      <c r="A188" s="44" t="s">
        <v>374</v>
      </c>
      <c r="B188" s="36" t="s">
        <v>142</v>
      </c>
      <c r="C188" s="6"/>
      <c r="D188" s="51" t="s">
        <v>540</v>
      </c>
      <c r="E188" s="7" t="s">
        <v>134</v>
      </c>
      <c r="F188" s="84">
        <v>802</v>
      </c>
      <c r="G188" s="84">
        <v>729</v>
      </c>
      <c r="H188" s="135">
        <v>584</v>
      </c>
      <c r="I188" s="135">
        <v>0</v>
      </c>
      <c r="J188" s="93">
        <f t="shared" si="957"/>
        <v>584</v>
      </c>
      <c r="K188" s="106">
        <v>554</v>
      </c>
      <c r="L188" s="107">
        <f t="shared" ref="L188" si="984">IFERROR(IF(K188&gt;1,K188*0.9,""),"")</f>
        <v>498.6</v>
      </c>
      <c r="M188" s="107">
        <v>139</v>
      </c>
      <c r="N188" s="110">
        <f t="shared" si="813"/>
        <v>445</v>
      </c>
      <c r="O188" s="15">
        <f t="shared" ref="O188" si="985">IFERROR(IF((IFERROR(IF(M188&gt;1,(L188-N188)/L188,""),(($G188*0.9)-N188)/($G188*0.9)))&gt;1%,IFERROR(IF(M188&gt;1,(L188-N188)/L188,""),(($G188*0.9)-N188)/($G188*0.9)),""),"")</f>
        <v>0.10750100280786205</v>
      </c>
      <c r="P188" s="108">
        <v>0</v>
      </c>
      <c r="Q188" s="109" t="str">
        <f t="shared" ref="Q188" si="986">IFERROR(IF(P188&gt;1,P188*0.9,""),"")</f>
        <v/>
      </c>
      <c r="R188" s="109">
        <v>0</v>
      </c>
      <c r="S188" s="111" t="str">
        <f t="shared" si="814"/>
        <v/>
      </c>
      <c r="T188" s="20" t="str">
        <f t="shared" ref="T188" si="987">IFERROR(IF((IFERROR(IF(R188&gt;1,(Q188-S188)/Q188,""),(($G188*0.9)-S188)/($G188*0.9)))&gt;1%,IFERROR(IF(R188&gt;1,(Q188-S188)/Q188,""),(($G188*0.9)-S188)/($G188*0.9)),""),"")</f>
        <v/>
      </c>
      <c r="U188" s="106">
        <v>0</v>
      </c>
      <c r="V188" s="107" t="str">
        <f t="shared" si="958"/>
        <v/>
      </c>
      <c r="W188" s="107">
        <v>0</v>
      </c>
      <c r="X188" s="110" t="str">
        <f t="shared" si="815"/>
        <v/>
      </c>
      <c r="Y188" s="15" t="str">
        <f t="shared" ref="Y188" si="988">IFERROR(IF((IFERROR(IF(W188&gt;1,(V188-X188)/V188,""),(($G188*0.9)-X188)/($G188*0.9)))&gt;1%,IFERROR(IF(W188&gt;1,(V188-X188)/V188,""),(($G188*0.9)-X188)/($G188*0.9)),""),"")</f>
        <v/>
      </c>
      <c r="Z188" s="108">
        <v>554</v>
      </c>
      <c r="AA188" s="109">
        <f t="shared" ref="AA188" si="989">IFERROR(IF(Z188&gt;1,Z188*0.9,""),"")</f>
        <v>498.6</v>
      </c>
      <c r="AB188" s="109">
        <v>139</v>
      </c>
      <c r="AC188" s="111">
        <f t="shared" si="816"/>
        <v>445</v>
      </c>
      <c r="AD188" s="20">
        <f t="shared" ref="AD188" si="990">IFERROR(IF((IFERROR(IF(AB188&gt;1,(AA188-AC188)/AA188,""),(($G188*0.9)-AC188)/($G188*0.9)))&gt;1%,IFERROR(IF(AB188&gt;1,(AA188-AC188)/AA188,""),(($G188*0.9)-AC188)/($G188*0.9)),""),"")</f>
        <v>0.10750100280786205</v>
      </c>
      <c r="AE188" s="106">
        <v>0</v>
      </c>
      <c r="AF188" s="107" t="str">
        <f t="shared" ref="AF188" si="991">IFERROR(IF(AE188&gt;1,AE188*0.9,""),"")</f>
        <v/>
      </c>
      <c r="AG188" s="107">
        <v>0</v>
      </c>
      <c r="AH188" s="110" t="str">
        <f t="shared" si="817"/>
        <v/>
      </c>
      <c r="AI188" s="15" t="str">
        <f t="shared" ref="AI188" si="992">IFERROR(IF((IFERROR(IF(AG188&gt;1,(AF188-AH188)/AF188,""),(($G188*0.9)-AH188)/($G188*0.9)))&gt;1%,IFERROR(IF(AG188&gt;1,(AF188-AH188)/AF188,""),(($G188*0.9)-AH188)/($G188*0.9)),""),"")</f>
        <v/>
      </c>
      <c r="AJ188" s="108">
        <v>0</v>
      </c>
      <c r="AK188" s="109" t="str">
        <f t="shared" ref="AK188" si="993">IFERROR(IF(AJ188&gt;1,AJ188*0.9,""),"")</f>
        <v/>
      </c>
      <c r="AL188" s="109">
        <v>0</v>
      </c>
      <c r="AM188" s="111" t="str">
        <f t="shared" si="818"/>
        <v/>
      </c>
      <c r="AN188" s="20" t="str">
        <f t="shared" ref="AN188" si="994">IFERROR(IF((IFERROR(IF(AL188&gt;1,(AK188-AM188)/AK188,""),(($G188*0.9)-AM188)/($G188*0.9)))&gt;1%,IFERROR(IF(AL188&gt;1,(AK188-AM188)/AK188,""),(($G188*0.9)-AM188)/($G188*0.9)),""),"")</f>
        <v/>
      </c>
      <c r="AO188" s="106">
        <v>554</v>
      </c>
      <c r="AP188" s="107">
        <f t="shared" ref="AP188" si="995">IFERROR(IF(AO188&gt;1,AO188*0.9,""),"")</f>
        <v>498.6</v>
      </c>
      <c r="AQ188" s="107">
        <v>138</v>
      </c>
      <c r="AR188" s="110">
        <f t="shared" si="819"/>
        <v>446</v>
      </c>
      <c r="AS188" s="15">
        <f t="shared" ref="AS188" si="996">IFERROR(IF((IFERROR(IF(AQ188&gt;1,(AP188-AR188)/AP188,""),(($G188*0.9)-AR188)/($G188*0.9)))&gt;1%,IFERROR(IF(AQ188&gt;1,(AP188-AR188)/AP188,""),(($G188*0.9)-AR188)/($G188*0.9)),""),"")</f>
        <v>0.10549538708383478</v>
      </c>
      <c r="AT188" s="108">
        <v>0</v>
      </c>
      <c r="AU188" s="109" t="str">
        <f t="shared" ref="AU188" si="997">IFERROR(IF(AT188&gt;1,AT188*0.9,""),"")</f>
        <v/>
      </c>
      <c r="AV188" s="109">
        <v>0</v>
      </c>
      <c r="AW188" s="111" t="str">
        <f t="shared" si="820"/>
        <v/>
      </c>
      <c r="AX188" s="20" t="str">
        <f t="shared" ref="AX188" si="998">IFERROR(IF((IFERROR(IF(AV188&gt;1,(AU188-AW188)/AU188,""),(($G188*0.9)-AW188)/($G188*0.9)))&gt;1%,IFERROR(IF(AV188&gt;1,(AU188-AW188)/AU188,""),(($G188*0.9)-AW188)/($G188*0.9)),""),"")</f>
        <v/>
      </c>
      <c r="AY188" s="106">
        <v>0</v>
      </c>
      <c r="AZ188" s="107" t="str">
        <f t="shared" ref="AZ188" si="999">IFERROR(IF(AY188&gt;1,AY188*0.9,""),"")</f>
        <v/>
      </c>
      <c r="BA188" s="107">
        <v>0</v>
      </c>
      <c r="BB188" s="110" t="str">
        <f t="shared" si="821"/>
        <v/>
      </c>
      <c r="BC188" s="15" t="str">
        <f t="shared" ref="BC188" si="1000">IFERROR(IF((IFERROR(IF(BA188&gt;1,(AZ188-BB188)/AZ188,""),(($G188*0.9)-BB188)/($G188*0.9)))&gt;1%,IFERROR(IF(BA188&gt;1,(AZ188-BB188)/AZ188,""),(($G188*0.9)-BB188)/($G188*0.9)),""),"")</f>
        <v/>
      </c>
      <c r="BD188" s="108">
        <v>554</v>
      </c>
      <c r="BE188" s="109">
        <f t="shared" ref="BE188" si="1001">IFERROR(IF(BD188&gt;1,BD188*0.9,""),"")</f>
        <v>498.6</v>
      </c>
      <c r="BF188" s="109">
        <v>138</v>
      </c>
      <c r="BG188" s="111">
        <f t="shared" si="822"/>
        <v>446</v>
      </c>
      <c r="BH188" s="20">
        <f t="shared" ref="BH188" si="1002">IFERROR(IF((IFERROR(IF(BF188&gt;1,(BE188-BG188)/BE188,""),(($G188*0.9)-BG188)/($G188*0.9)))&gt;1%,IFERROR(IF(BF188&gt;1,(BE188-BG188)/BE188,""),(($G188*0.9)-BG188)/($G188*0.9)),""),"")</f>
        <v>0.10549538708383478</v>
      </c>
      <c r="BI188" s="106">
        <v>0</v>
      </c>
      <c r="BJ188" s="107" t="str">
        <f t="shared" ref="BJ188" si="1003">IFERROR(IF(BI188&gt;1,BI188*0.9,""),"")</f>
        <v/>
      </c>
      <c r="BK188" s="107">
        <v>0</v>
      </c>
      <c r="BL188" s="110" t="str">
        <f t="shared" si="823"/>
        <v/>
      </c>
      <c r="BM188" s="15" t="str">
        <f t="shared" ref="BM188" si="1004">IFERROR(IF((IFERROR(IF(BK188&gt;1,(BJ188-BL188)/BJ188,""),(($G188*0.9)-BL188)/($G188*0.9)))&gt;1%,IFERROR(IF(BK188&gt;1,(BJ188-BL188)/BJ188,""),(($G188*0.9)-BL188)/($G188*0.9)),""),"")</f>
        <v/>
      </c>
      <c r="BN188" s="108">
        <v>0</v>
      </c>
      <c r="BO188" s="109" t="str">
        <f t="shared" ref="BO188" si="1005">IFERROR(IF(BN188&gt;1,BN188*0.9,""),"")</f>
        <v/>
      </c>
      <c r="BP188" s="109">
        <v>0</v>
      </c>
      <c r="BQ188" s="111" t="str">
        <f t="shared" si="824"/>
        <v/>
      </c>
      <c r="BR188" s="20" t="str">
        <f t="shared" ref="BR188" si="1006">IFERROR(IF((IFERROR(IF(BP188&gt;1,(BO188-BQ188)/BO188,""),(($G188*0.9)-BQ188)/($G188*0.9)))&gt;1%,IFERROR(IF(BP188&gt;1,(BO188-BQ188)/BO188,""),(($G188*0.9)-BQ188)/($G188*0.9)),""),"")</f>
        <v/>
      </c>
      <c r="BS188" s="106">
        <v>443</v>
      </c>
      <c r="BT188" s="107">
        <f t="shared" ref="BT188" si="1007">IFERROR(IF(BS188&gt;1,BS188*0.9,""),"")</f>
        <v>398.7</v>
      </c>
      <c r="BU188" s="107">
        <v>226</v>
      </c>
      <c r="BV188" s="110">
        <f t="shared" si="825"/>
        <v>358</v>
      </c>
      <c r="BW188" s="15">
        <f t="shared" ref="BW188" si="1008">IFERROR(IF((IFERROR(IF(BU188&gt;1,(BT188-BV188)/BT188,""),(($G188*0.9)-BV188)/($G188*0.9)))&gt;1%,IFERROR(IF(BU188&gt;1,(BT188-BV188)/BT188,""),(($G188*0.9)-BV188)/($G188*0.9)),""),"")</f>
        <v>0.10208176573865059</v>
      </c>
    </row>
    <row r="189" spans="1:75" s="5" customFormat="1" ht="12.75" customHeight="1">
      <c r="A189" s="44" t="s">
        <v>98</v>
      </c>
      <c r="B189" s="36" t="s">
        <v>142</v>
      </c>
      <c r="C189" s="4" t="s">
        <v>524</v>
      </c>
      <c r="D189" s="51">
        <v>0.47</v>
      </c>
      <c r="E189" s="7" t="s">
        <v>134</v>
      </c>
      <c r="F189" s="84">
        <v>802</v>
      </c>
      <c r="G189" s="84">
        <v>729</v>
      </c>
      <c r="H189" s="135">
        <v>584</v>
      </c>
      <c r="I189" s="135">
        <v>0</v>
      </c>
      <c r="J189" s="93">
        <f t="shared" si="957"/>
        <v>584</v>
      </c>
      <c r="K189" s="106">
        <v>554</v>
      </c>
      <c r="L189" s="107">
        <f t="shared" ref="L189" si="1009">IFERROR(IF(K189&gt;1,K189*0.9,""),"")</f>
        <v>498.6</v>
      </c>
      <c r="M189" s="107">
        <v>139</v>
      </c>
      <c r="N189" s="110">
        <f t="shared" si="813"/>
        <v>445</v>
      </c>
      <c r="O189" s="15">
        <f t="shared" ref="O189" si="1010">IFERROR(IF((IFERROR(IF(M189&gt;1,(L189-N189)/L189,""),(($G189*0.9)-N189)/($G189*0.9)))&gt;1%,IFERROR(IF(M189&gt;1,(L189-N189)/L189,""),(($G189*0.9)-N189)/($G189*0.9)),""),"")</f>
        <v>0.10750100280786205</v>
      </c>
      <c r="P189" s="108">
        <v>0</v>
      </c>
      <c r="Q189" s="109" t="str">
        <f>IFERROR(IF(P189&gt;1,P189*0.9,""),"")</f>
        <v/>
      </c>
      <c r="R189" s="109">
        <v>0</v>
      </c>
      <c r="S189" s="111" t="str">
        <f t="shared" si="814"/>
        <v/>
      </c>
      <c r="T189" s="20" t="str">
        <f t="shared" ref="T189" si="1011">IFERROR(IF((IFERROR(IF(R189&gt;1,(Q189-S189)/Q189,""),(($G189*0.9)-S189)/($G189*0.9)))&gt;1%,IFERROR(IF(R189&gt;1,(Q189-S189)/Q189,""),(($G189*0.9)-S189)/($G189*0.9)),""),"")</f>
        <v/>
      </c>
      <c r="U189" s="106">
        <v>0</v>
      </c>
      <c r="V189" s="107" t="str">
        <f t="shared" si="958"/>
        <v/>
      </c>
      <c r="W189" s="107">
        <v>0</v>
      </c>
      <c r="X189" s="110" t="str">
        <f t="shared" si="815"/>
        <v/>
      </c>
      <c r="Y189" s="15" t="str">
        <f t="shared" ref="Y189" si="1012">IFERROR(IF((IFERROR(IF(W189&gt;1,(V189-X189)/V189,""),(($G189*0.9)-X189)/($G189*0.9)))&gt;1%,IFERROR(IF(W189&gt;1,(V189-X189)/V189,""),(($G189*0.9)-X189)/($G189*0.9)),""),"")</f>
        <v/>
      </c>
      <c r="Z189" s="108">
        <v>554</v>
      </c>
      <c r="AA189" s="109">
        <f>IFERROR(IF(Z189&gt;1,Z189*0.9,""),"")</f>
        <v>498.6</v>
      </c>
      <c r="AB189" s="109">
        <v>139</v>
      </c>
      <c r="AC189" s="111">
        <f t="shared" si="816"/>
        <v>445</v>
      </c>
      <c r="AD189" s="20">
        <f t="shared" ref="AD189" si="1013">IFERROR(IF((IFERROR(IF(AB189&gt;1,(AA189-AC189)/AA189,""),(($G189*0.9)-AC189)/($G189*0.9)))&gt;1%,IFERROR(IF(AB189&gt;1,(AA189-AC189)/AA189,""),(($G189*0.9)-AC189)/($G189*0.9)),""),"")</f>
        <v>0.10750100280786205</v>
      </c>
      <c r="AE189" s="106">
        <v>0</v>
      </c>
      <c r="AF189" s="107" t="str">
        <f t="shared" ref="AF189" si="1014">IFERROR(IF(AE189&gt;1,AE189*0.9,""),"")</f>
        <v/>
      </c>
      <c r="AG189" s="107">
        <v>0</v>
      </c>
      <c r="AH189" s="110" t="str">
        <f t="shared" si="817"/>
        <v/>
      </c>
      <c r="AI189" s="15" t="str">
        <f t="shared" ref="AI189" si="1015">IFERROR(IF((IFERROR(IF(AG189&gt;1,(AF189-AH189)/AF189,""),(($G189*0.9)-AH189)/($G189*0.9)))&gt;1%,IFERROR(IF(AG189&gt;1,(AF189-AH189)/AF189,""),(($G189*0.9)-AH189)/($G189*0.9)),""),"")</f>
        <v/>
      </c>
      <c r="AJ189" s="108">
        <v>0</v>
      </c>
      <c r="AK189" s="109" t="str">
        <f t="shared" ref="AK189" si="1016">IFERROR(IF(AJ189&gt;1,AJ189*0.9,""),"")</f>
        <v/>
      </c>
      <c r="AL189" s="109">
        <v>0</v>
      </c>
      <c r="AM189" s="111" t="str">
        <f t="shared" si="818"/>
        <v/>
      </c>
      <c r="AN189" s="20" t="str">
        <f t="shared" ref="AN189" si="1017">IFERROR(IF((IFERROR(IF(AL189&gt;1,(AK189-AM189)/AK189,""),(($G189*0.9)-AM189)/($G189*0.9)))&gt;1%,IFERROR(IF(AL189&gt;1,(AK189-AM189)/AK189,""),(($G189*0.9)-AM189)/($G189*0.9)),""),"")</f>
        <v/>
      </c>
      <c r="AO189" s="106">
        <v>554</v>
      </c>
      <c r="AP189" s="107">
        <f t="shared" ref="AP189" si="1018">IFERROR(IF(AO189&gt;1,AO189*0.9,""),"")</f>
        <v>498.6</v>
      </c>
      <c r="AQ189" s="107">
        <v>138</v>
      </c>
      <c r="AR189" s="110">
        <f t="shared" si="819"/>
        <v>446</v>
      </c>
      <c r="AS189" s="15">
        <f t="shared" ref="AS189" si="1019">IFERROR(IF((IFERROR(IF(AQ189&gt;1,(AP189-AR189)/AP189,""),(($G189*0.9)-AR189)/($G189*0.9)))&gt;1%,IFERROR(IF(AQ189&gt;1,(AP189-AR189)/AP189,""),(($G189*0.9)-AR189)/($G189*0.9)),""),"")</f>
        <v>0.10549538708383478</v>
      </c>
      <c r="AT189" s="108">
        <v>0</v>
      </c>
      <c r="AU189" s="109" t="str">
        <f t="shared" si="959"/>
        <v/>
      </c>
      <c r="AV189" s="109">
        <v>0</v>
      </c>
      <c r="AW189" s="111" t="str">
        <f t="shared" si="820"/>
        <v/>
      </c>
      <c r="AX189" s="20" t="str">
        <f t="shared" si="921"/>
        <v/>
      </c>
      <c r="AY189" s="106">
        <v>0</v>
      </c>
      <c r="AZ189" s="107" t="str">
        <f t="shared" si="960"/>
        <v/>
      </c>
      <c r="BA189" s="107">
        <v>0</v>
      </c>
      <c r="BB189" s="110" t="str">
        <f t="shared" si="821"/>
        <v/>
      </c>
      <c r="BC189" s="15" t="str">
        <f t="shared" ref="BC189" si="1020">IFERROR(IF((IFERROR(IF(BA189&gt;1,(AZ189-BB189)/AZ189,""),(($G189*0.9)-BB189)/($G189*0.9)))&gt;1%,IFERROR(IF(BA189&gt;1,(AZ189-BB189)/AZ189,""),(($G189*0.9)-BB189)/($G189*0.9)),""),"")</f>
        <v/>
      </c>
      <c r="BD189" s="108">
        <v>554</v>
      </c>
      <c r="BE189" s="109">
        <f t="shared" si="961"/>
        <v>498.6</v>
      </c>
      <c r="BF189" s="109">
        <v>138</v>
      </c>
      <c r="BG189" s="111">
        <f t="shared" si="822"/>
        <v>446</v>
      </c>
      <c r="BH189" s="20">
        <f t="shared" ref="BH189" si="1021">IFERROR(IF((IFERROR(IF(BF189&gt;1,(BE189-BG189)/BE189,""),(($G189*0.9)-BG189)/($G189*0.9)))&gt;1%,IFERROR(IF(BF189&gt;1,(BE189-BG189)/BE189,""),(($G189*0.9)-BG189)/($G189*0.9)),""),"")</f>
        <v>0.10549538708383478</v>
      </c>
      <c r="BI189" s="106">
        <v>0</v>
      </c>
      <c r="BJ189" s="107" t="str">
        <f t="shared" si="962"/>
        <v/>
      </c>
      <c r="BK189" s="107">
        <v>0</v>
      </c>
      <c r="BL189" s="110" t="str">
        <f t="shared" si="823"/>
        <v/>
      </c>
      <c r="BM189" s="15" t="str">
        <f t="shared" ref="BM189" si="1022">IFERROR(IF((IFERROR(IF(BK189&gt;1,(BJ189-BL189)/BJ189,""),(($G189*0.9)-BL189)/($G189*0.9)))&gt;1%,IFERROR(IF(BK189&gt;1,(BJ189-BL189)/BJ189,""),(($G189*0.9)-BL189)/($G189*0.9)),""),"")</f>
        <v/>
      </c>
      <c r="BN189" s="108">
        <v>0</v>
      </c>
      <c r="BO189" s="109" t="str">
        <f t="shared" si="963"/>
        <v/>
      </c>
      <c r="BP189" s="109">
        <v>0</v>
      </c>
      <c r="BQ189" s="111" t="str">
        <f t="shared" si="824"/>
        <v/>
      </c>
      <c r="BR189" s="20" t="str">
        <f t="shared" ref="BR189" si="1023">IFERROR(IF((IFERROR(IF(BP189&gt;1,(BO189-BQ189)/BO189,""),(($G189*0.9)-BQ189)/($G189*0.9)))&gt;1%,IFERROR(IF(BP189&gt;1,(BO189-BQ189)/BO189,""),(($G189*0.9)-BQ189)/($G189*0.9)),""),"")</f>
        <v/>
      </c>
      <c r="BS189" s="106">
        <v>443</v>
      </c>
      <c r="BT189" s="107">
        <f t="shared" si="964"/>
        <v>398.7</v>
      </c>
      <c r="BU189" s="107">
        <v>226</v>
      </c>
      <c r="BV189" s="110">
        <f t="shared" si="825"/>
        <v>358</v>
      </c>
      <c r="BW189" s="15">
        <f t="shared" ref="BW189" si="1024">IFERROR(IF((IFERROR(IF(BU189&gt;1,(BT189-BV189)/BT189,""),(($G189*0.9)-BV189)/($G189*0.9)))&gt;1%,IFERROR(IF(BU189&gt;1,(BT189-BV189)/BT189,""),(($G189*0.9)-BV189)/($G189*0.9)),""),"")</f>
        <v>0.10208176573865059</v>
      </c>
    </row>
    <row r="190" spans="1:75" s="5" customFormat="1" ht="12.75" customHeight="1">
      <c r="A190" s="42" t="s">
        <v>97</v>
      </c>
      <c r="B190" s="39" t="s">
        <v>142</v>
      </c>
      <c r="C190" s="4"/>
      <c r="D190" s="49">
        <v>0.47</v>
      </c>
      <c r="E190" s="40" t="s">
        <v>134</v>
      </c>
      <c r="F190" s="82">
        <v>802</v>
      </c>
      <c r="G190" s="82">
        <v>729</v>
      </c>
      <c r="H190" s="133">
        <v>584</v>
      </c>
      <c r="I190" s="133">
        <v>0</v>
      </c>
      <c r="J190" s="95">
        <f t="shared" si="957"/>
        <v>584</v>
      </c>
      <c r="K190" s="69">
        <v>554</v>
      </c>
      <c r="L190" s="70">
        <f t="shared" ref="L190:L198" si="1025">IFERROR(IF(K190&gt;1,K190*0.9,""),"")</f>
        <v>498.6</v>
      </c>
      <c r="M190" s="70">
        <v>139</v>
      </c>
      <c r="N190" s="71">
        <f t="shared" si="813"/>
        <v>445</v>
      </c>
      <c r="O190" s="16">
        <f t="shared" ref="O190:O198" si="1026">IFERROR(IF((IFERROR(IF(M190&gt;1,(L190-N190)/L190,""),(($G190*0.9)-N190)/($G190*0.9)))&gt;1%,IFERROR(IF(M190&gt;1,(L190-N190)/L190,""),(($G190*0.9)-N190)/($G190*0.9)),""),"")</f>
        <v>0.10750100280786205</v>
      </c>
      <c r="P190" s="72">
        <v>0</v>
      </c>
      <c r="Q190" s="73" t="str">
        <f t="shared" ref="Q190:Q198" si="1027">IFERROR(IF(P190&gt;1,P190*0.9,""),"")</f>
        <v/>
      </c>
      <c r="R190" s="73">
        <v>0</v>
      </c>
      <c r="S190" s="74" t="str">
        <f t="shared" si="814"/>
        <v/>
      </c>
      <c r="T190" s="18" t="str">
        <f t="shared" ref="T190:T198" si="1028">IFERROR(IF((IFERROR(IF(R190&gt;1,(Q190-S190)/Q190,""),(($G190*0.9)-S190)/($G190*0.9)))&gt;1%,IFERROR(IF(R190&gt;1,(Q190-S190)/Q190,""),(($G190*0.9)-S190)/($G190*0.9)),""),"")</f>
        <v/>
      </c>
      <c r="U190" s="69">
        <v>0</v>
      </c>
      <c r="V190" s="70" t="str">
        <f t="shared" ref="V190:V198" si="1029">IFERROR(IF(U190&gt;1,U190*0.9,""),"")</f>
        <v/>
      </c>
      <c r="W190" s="70">
        <v>0</v>
      </c>
      <c r="X190" s="71" t="str">
        <f t="shared" si="815"/>
        <v/>
      </c>
      <c r="Y190" s="16" t="str">
        <f t="shared" ref="Y190:Y198" si="1030">IFERROR(IF((IFERROR(IF(W190&gt;1,(V190-X190)/V190,""),(($G190*0.9)-X190)/($G190*0.9)))&gt;1%,IFERROR(IF(W190&gt;1,(V190-X190)/V190,""),(($G190*0.9)-X190)/($G190*0.9)),""),"")</f>
        <v/>
      </c>
      <c r="Z190" s="72">
        <v>554</v>
      </c>
      <c r="AA190" s="73">
        <f t="shared" ref="AA190:AA198" si="1031">IFERROR(IF(Z190&gt;1,Z190*0.9,""),"")</f>
        <v>498.6</v>
      </c>
      <c r="AB190" s="73">
        <v>139</v>
      </c>
      <c r="AC190" s="74">
        <f t="shared" si="816"/>
        <v>445</v>
      </c>
      <c r="AD190" s="18">
        <f t="shared" ref="AD190:AD198" si="1032">IFERROR(IF((IFERROR(IF(AB190&gt;1,(AA190-AC190)/AA190,""),(($G190*0.9)-AC190)/($G190*0.9)))&gt;1%,IFERROR(IF(AB190&gt;1,(AA190-AC190)/AA190,""),(($G190*0.9)-AC190)/($G190*0.9)),""),"")</f>
        <v>0.10750100280786205</v>
      </c>
      <c r="AE190" s="69">
        <v>0</v>
      </c>
      <c r="AF190" s="70" t="str">
        <f t="shared" ref="AF190:AF198" si="1033">IFERROR(IF(AE190&gt;1,AE190*0.9,""),"")</f>
        <v/>
      </c>
      <c r="AG190" s="70">
        <v>0</v>
      </c>
      <c r="AH190" s="71" t="str">
        <f t="shared" si="817"/>
        <v/>
      </c>
      <c r="AI190" s="16" t="str">
        <f t="shared" ref="AI190:AI198" si="1034">IFERROR(IF((IFERROR(IF(AG190&gt;1,(AF190-AH190)/AF190,""),(($G190*0.9)-AH190)/($G190*0.9)))&gt;1%,IFERROR(IF(AG190&gt;1,(AF190-AH190)/AF190,""),(($G190*0.9)-AH190)/($G190*0.9)),""),"")</f>
        <v/>
      </c>
      <c r="AJ190" s="72">
        <v>0</v>
      </c>
      <c r="AK190" s="73" t="str">
        <f t="shared" ref="AK190:AK198" si="1035">IFERROR(IF(AJ190&gt;1,AJ190*0.9,""),"")</f>
        <v/>
      </c>
      <c r="AL190" s="73">
        <v>0</v>
      </c>
      <c r="AM190" s="74" t="str">
        <f t="shared" si="818"/>
        <v/>
      </c>
      <c r="AN190" s="18" t="str">
        <f t="shared" ref="AN190:AN198" si="1036">IFERROR(IF((IFERROR(IF(AL190&gt;1,(AK190-AM190)/AK190,""),(($G190*0.9)-AM190)/($G190*0.9)))&gt;1%,IFERROR(IF(AL190&gt;1,(AK190-AM190)/AK190,""),(($G190*0.9)-AM190)/($G190*0.9)),""),"")</f>
        <v/>
      </c>
      <c r="AO190" s="69">
        <v>554</v>
      </c>
      <c r="AP190" s="70">
        <f t="shared" ref="AP190:AP198" si="1037">IFERROR(IF(AO190&gt;1,AO190*0.9,""),"")</f>
        <v>498.6</v>
      </c>
      <c r="AQ190" s="70">
        <v>138</v>
      </c>
      <c r="AR190" s="71">
        <f t="shared" si="819"/>
        <v>446</v>
      </c>
      <c r="AS190" s="16">
        <f t="shared" ref="AS190:AS198" si="1038">IFERROR(IF((IFERROR(IF(AQ190&gt;1,(AP190-AR190)/AP190,""),(($G190*0.9)-AR190)/($G190*0.9)))&gt;1%,IFERROR(IF(AQ190&gt;1,(AP190-AR190)/AP190,""),(($G190*0.9)-AR190)/($G190*0.9)),""),"")</f>
        <v>0.10549538708383478</v>
      </c>
      <c r="AT190" s="72">
        <v>0</v>
      </c>
      <c r="AU190" s="73" t="str">
        <f t="shared" ref="AU190:AU198" si="1039">IFERROR(IF(AT190&gt;1,AT190*0.9,""),"")</f>
        <v/>
      </c>
      <c r="AV190" s="73">
        <v>0</v>
      </c>
      <c r="AW190" s="74" t="str">
        <f t="shared" si="820"/>
        <v/>
      </c>
      <c r="AX190" s="18" t="str">
        <f t="shared" si="921"/>
        <v/>
      </c>
      <c r="AY190" s="69">
        <v>0</v>
      </c>
      <c r="AZ190" s="70" t="str">
        <f t="shared" ref="AZ190:AZ198" si="1040">IFERROR(IF(AY190&gt;1,AY190*0.9,""),"")</f>
        <v/>
      </c>
      <c r="BA190" s="70">
        <v>0</v>
      </c>
      <c r="BB190" s="71" t="str">
        <f t="shared" si="821"/>
        <v/>
      </c>
      <c r="BC190" s="16" t="str">
        <f t="shared" ref="BC190:BC198" si="1041">IFERROR(IF((IFERROR(IF(BA190&gt;1,(AZ190-BB190)/AZ190,""),(($G190*0.9)-BB190)/($G190*0.9)))&gt;1%,IFERROR(IF(BA190&gt;1,(AZ190-BB190)/AZ190,""),(($G190*0.9)-BB190)/($G190*0.9)),""),"")</f>
        <v/>
      </c>
      <c r="BD190" s="72">
        <v>554</v>
      </c>
      <c r="BE190" s="73">
        <f t="shared" ref="BE190:BE198" si="1042">IFERROR(IF(BD190&gt;1,BD190*0.9,""),"")</f>
        <v>498.6</v>
      </c>
      <c r="BF190" s="73">
        <v>138</v>
      </c>
      <c r="BG190" s="74">
        <f t="shared" si="822"/>
        <v>446</v>
      </c>
      <c r="BH190" s="18">
        <f t="shared" ref="BH190:BH198" si="1043">IFERROR(IF((IFERROR(IF(BF190&gt;1,(BE190-BG190)/BE190,""),(($G190*0.9)-BG190)/($G190*0.9)))&gt;1%,IFERROR(IF(BF190&gt;1,(BE190-BG190)/BE190,""),(($G190*0.9)-BG190)/($G190*0.9)),""),"")</f>
        <v>0.10549538708383478</v>
      </c>
      <c r="BI190" s="69">
        <v>0</v>
      </c>
      <c r="BJ190" s="70" t="str">
        <f t="shared" ref="BJ190:BJ198" si="1044">IFERROR(IF(BI190&gt;1,BI190*0.9,""),"")</f>
        <v/>
      </c>
      <c r="BK190" s="70">
        <v>0</v>
      </c>
      <c r="BL190" s="71" t="str">
        <f t="shared" si="823"/>
        <v/>
      </c>
      <c r="BM190" s="16" t="str">
        <f t="shared" ref="BM190:BM198" si="1045">IFERROR(IF((IFERROR(IF(BK190&gt;1,(BJ190-BL190)/BJ190,""),(($G190*0.9)-BL190)/($G190*0.9)))&gt;1%,IFERROR(IF(BK190&gt;1,(BJ190-BL190)/BJ190,""),(($G190*0.9)-BL190)/($G190*0.9)),""),"")</f>
        <v/>
      </c>
      <c r="BN190" s="72">
        <v>0</v>
      </c>
      <c r="BO190" s="73" t="str">
        <f t="shared" ref="BO190:BO198" si="1046">IFERROR(IF(BN190&gt;1,BN190*0.9,""),"")</f>
        <v/>
      </c>
      <c r="BP190" s="73">
        <v>0</v>
      </c>
      <c r="BQ190" s="74" t="str">
        <f t="shared" si="824"/>
        <v/>
      </c>
      <c r="BR190" s="18" t="str">
        <f t="shared" ref="BR190:BR198" si="1047">IFERROR(IF((IFERROR(IF(BP190&gt;1,(BO190-BQ190)/BO190,""),(($G190*0.9)-BQ190)/($G190*0.9)))&gt;1%,IFERROR(IF(BP190&gt;1,(BO190-BQ190)/BO190,""),(($G190*0.9)-BQ190)/($G190*0.9)),""),"")</f>
        <v/>
      </c>
      <c r="BS190" s="69">
        <v>443</v>
      </c>
      <c r="BT190" s="70">
        <f t="shared" ref="BT190:BT198" si="1048">IFERROR(IF(BS190&gt;1,BS190*0.9,""),"")</f>
        <v>398.7</v>
      </c>
      <c r="BU190" s="70">
        <v>226</v>
      </c>
      <c r="BV190" s="71">
        <f t="shared" si="825"/>
        <v>358</v>
      </c>
      <c r="BW190" s="16">
        <f t="shared" ref="BW190:BW198" si="1049">IFERROR(IF((IFERROR(IF(BU190&gt;1,(BT190-BV190)/BT190,""),(($G190*0.9)-BV190)/($G190*0.9)))&gt;1%,IFERROR(IF(BU190&gt;1,(BT190-BV190)/BT190,""),(($G190*0.9)-BV190)/($G190*0.9)),""),"")</f>
        <v>0.10208176573865059</v>
      </c>
    </row>
    <row r="191" spans="1:75" s="5" customFormat="1" ht="12.75" customHeight="1">
      <c r="A191" s="42" t="s">
        <v>96</v>
      </c>
      <c r="B191" s="39" t="s">
        <v>142</v>
      </c>
      <c r="C191" s="4"/>
      <c r="D191" s="49">
        <v>0.47</v>
      </c>
      <c r="E191" s="40" t="s">
        <v>134</v>
      </c>
      <c r="F191" s="82">
        <v>769</v>
      </c>
      <c r="G191" s="82">
        <v>699</v>
      </c>
      <c r="H191" s="133">
        <v>559</v>
      </c>
      <c r="I191" s="133">
        <v>0</v>
      </c>
      <c r="J191" s="95">
        <f t="shared" si="957"/>
        <v>559</v>
      </c>
      <c r="K191" s="69">
        <v>499</v>
      </c>
      <c r="L191" s="70">
        <f t="shared" si="1025"/>
        <v>449.1</v>
      </c>
      <c r="M191" s="70">
        <v>159</v>
      </c>
      <c r="N191" s="71">
        <f t="shared" si="813"/>
        <v>400</v>
      </c>
      <c r="O191" s="16">
        <f t="shared" si="1026"/>
        <v>0.10932977065241599</v>
      </c>
      <c r="P191" s="72">
        <v>0</v>
      </c>
      <c r="Q191" s="73" t="str">
        <f t="shared" si="1027"/>
        <v/>
      </c>
      <c r="R191" s="73">
        <v>0</v>
      </c>
      <c r="S191" s="74" t="str">
        <f t="shared" si="814"/>
        <v/>
      </c>
      <c r="T191" s="18" t="str">
        <f t="shared" si="1028"/>
        <v/>
      </c>
      <c r="U191" s="69">
        <v>0</v>
      </c>
      <c r="V191" s="70" t="str">
        <f t="shared" si="1029"/>
        <v/>
      </c>
      <c r="W191" s="70">
        <v>0</v>
      </c>
      <c r="X191" s="71" t="str">
        <f t="shared" si="815"/>
        <v/>
      </c>
      <c r="Y191" s="16" t="str">
        <f t="shared" si="1030"/>
        <v/>
      </c>
      <c r="Z191" s="72">
        <v>499</v>
      </c>
      <c r="AA191" s="73">
        <f t="shared" si="1031"/>
        <v>449.1</v>
      </c>
      <c r="AB191" s="73">
        <v>159</v>
      </c>
      <c r="AC191" s="74">
        <f t="shared" si="816"/>
        <v>400</v>
      </c>
      <c r="AD191" s="18">
        <f t="shared" si="1032"/>
        <v>0.10932977065241599</v>
      </c>
      <c r="AE191" s="69">
        <v>0</v>
      </c>
      <c r="AF191" s="70" t="str">
        <f t="shared" si="1033"/>
        <v/>
      </c>
      <c r="AG191" s="70">
        <v>0</v>
      </c>
      <c r="AH191" s="71" t="str">
        <f t="shared" si="817"/>
        <v/>
      </c>
      <c r="AI191" s="16" t="str">
        <f t="shared" si="1034"/>
        <v/>
      </c>
      <c r="AJ191" s="72">
        <v>0</v>
      </c>
      <c r="AK191" s="73" t="str">
        <f t="shared" si="1035"/>
        <v/>
      </c>
      <c r="AL191" s="73">
        <v>0</v>
      </c>
      <c r="AM191" s="74" t="str">
        <f t="shared" si="818"/>
        <v/>
      </c>
      <c r="AN191" s="18" t="str">
        <f t="shared" si="1036"/>
        <v/>
      </c>
      <c r="AO191" s="69">
        <v>499</v>
      </c>
      <c r="AP191" s="70">
        <f t="shared" si="1037"/>
        <v>449.1</v>
      </c>
      <c r="AQ191" s="70">
        <v>159</v>
      </c>
      <c r="AR191" s="71">
        <f t="shared" si="819"/>
        <v>400</v>
      </c>
      <c r="AS191" s="16">
        <f t="shared" si="1038"/>
        <v>0.10932977065241599</v>
      </c>
      <c r="AT191" s="72">
        <v>0</v>
      </c>
      <c r="AU191" s="73" t="str">
        <f t="shared" si="1039"/>
        <v/>
      </c>
      <c r="AV191" s="73">
        <v>0</v>
      </c>
      <c r="AW191" s="74" t="str">
        <f t="shared" si="820"/>
        <v/>
      </c>
      <c r="AX191" s="18" t="str">
        <f t="shared" si="921"/>
        <v/>
      </c>
      <c r="AY191" s="69">
        <v>0</v>
      </c>
      <c r="AZ191" s="70" t="str">
        <f t="shared" si="1040"/>
        <v/>
      </c>
      <c r="BA191" s="70">
        <v>0</v>
      </c>
      <c r="BB191" s="71" t="str">
        <f t="shared" si="821"/>
        <v/>
      </c>
      <c r="BC191" s="16" t="str">
        <f t="shared" si="1041"/>
        <v/>
      </c>
      <c r="BD191" s="72">
        <v>499</v>
      </c>
      <c r="BE191" s="73">
        <f t="shared" si="1042"/>
        <v>449.1</v>
      </c>
      <c r="BF191" s="73">
        <v>159</v>
      </c>
      <c r="BG191" s="74">
        <f t="shared" si="822"/>
        <v>400</v>
      </c>
      <c r="BH191" s="18">
        <f t="shared" si="1043"/>
        <v>0.10932977065241599</v>
      </c>
      <c r="BI191" s="69">
        <v>0</v>
      </c>
      <c r="BJ191" s="70" t="str">
        <f t="shared" si="1044"/>
        <v/>
      </c>
      <c r="BK191" s="70">
        <v>0</v>
      </c>
      <c r="BL191" s="71" t="str">
        <f t="shared" si="823"/>
        <v/>
      </c>
      <c r="BM191" s="16" t="str">
        <f t="shared" si="1045"/>
        <v/>
      </c>
      <c r="BN191" s="72">
        <v>0</v>
      </c>
      <c r="BO191" s="73" t="str">
        <f t="shared" si="1046"/>
        <v/>
      </c>
      <c r="BP191" s="73">
        <v>0</v>
      </c>
      <c r="BQ191" s="74" t="str">
        <f t="shared" si="824"/>
        <v/>
      </c>
      <c r="BR191" s="18" t="str">
        <f t="shared" si="1047"/>
        <v/>
      </c>
      <c r="BS191" s="69">
        <v>443</v>
      </c>
      <c r="BT191" s="70">
        <f t="shared" si="1048"/>
        <v>398.7</v>
      </c>
      <c r="BU191" s="70">
        <v>202</v>
      </c>
      <c r="BV191" s="71">
        <f t="shared" si="825"/>
        <v>357</v>
      </c>
      <c r="BW191" s="16">
        <f t="shared" si="1049"/>
        <v>0.10458991723100072</v>
      </c>
    </row>
    <row r="192" spans="1:75" s="5" customFormat="1" ht="12.75" customHeight="1" thickBot="1">
      <c r="A192" s="43" t="s">
        <v>99</v>
      </c>
      <c r="B192" s="38" t="s">
        <v>142</v>
      </c>
      <c r="C192" s="9"/>
      <c r="D192" s="50">
        <v>0.71</v>
      </c>
      <c r="E192" s="2" t="s">
        <v>135</v>
      </c>
      <c r="F192" s="83">
        <v>857</v>
      </c>
      <c r="G192" s="83">
        <v>779</v>
      </c>
      <c r="H192" s="134">
        <v>625</v>
      </c>
      <c r="I192" s="134">
        <v>0</v>
      </c>
      <c r="J192" s="97">
        <f t="shared" si="957"/>
        <v>625</v>
      </c>
      <c r="K192" s="76">
        <v>610</v>
      </c>
      <c r="L192" s="77">
        <f t="shared" si="1025"/>
        <v>549</v>
      </c>
      <c r="M192" s="77">
        <v>134</v>
      </c>
      <c r="N192" s="78">
        <f t="shared" si="813"/>
        <v>491</v>
      </c>
      <c r="O192" s="17">
        <f t="shared" si="1026"/>
        <v>0.10564663023679417</v>
      </c>
      <c r="P192" s="79">
        <v>0</v>
      </c>
      <c r="Q192" s="80" t="str">
        <f t="shared" si="1027"/>
        <v/>
      </c>
      <c r="R192" s="80">
        <v>0</v>
      </c>
      <c r="S192" s="81" t="str">
        <f t="shared" si="814"/>
        <v/>
      </c>
      <c r="T192" s="19" t="str">
        <f t="shared" si="1028"/>
        <v/>
      </c>
      <c r="U192" s="76">
        <v>0</v>
      </c>
      <c r="V192" s="77" t="str">
        <f t="shared" si="1029"/>
        <v/>
      </c>
      <c r="W192" s="77">
        <v>0</v>
      </c>
      <c r="X192" s="78" t="str">
        <f t="shared" si="815"/>
        <v/>
      </c>
      <c r="Y192" s="17" t="str">
        <f t="shared" si="1030"/>
        <v/>
      </c>
      <c r="Z192" s="79">
        <v>610</v>
      </c>
      <c r="AA192" s="80">
        <f t="shared" si="1031"/>
        <v>549</v>
      </c>
      <c r="AB192" s="80">
        <v>134</v>
      </c>
      <c r="AC192" s="81">
        <f t="shared" si="816"/>
        <v>491</v>
      </c>
      <c r="AD192" s="19">
        <f t="shared" si="1032"/>
        <v>0.10564663023679417</v>
      </c>
      <c r="AE192" s="76">
        <v>0</v>
      </c>
      <c r="AF192" s="77" t="str">
        <f t="shared" si="1033"/>
        <v/>
      </c>
      <c r="AG192" s="77">
        <v>0</v>
      </c>
      <c r="AH192" s="78" t="str">
        <f t="shared" si="817"/>
        <v/>
      </c>
      <c r="AI192" s="17" t="str">
        <f t="shared" si="1034"/>
        <v/>
      </c>
      <c r="AJ192" s="79">
        <v>0</v>
      </c>
      <c r="AK192" s="80" t="str">
        <f t="shared" si="1035"/>
        <v/>
      </c>
      <c r="AL192" s="80">
        <v>0</v>
      </c>
      <c r="AM192" s="81" t="str">
        <f t="shared" si="818"/>
        <v/>
      </c>
      <c r="AN192" s="19" t="str">
        <f t="shared" si="1036"/>
        <v/>
      </c>
      <c r="AO192" s="76">
        <v>610</v>
      </c>
      <c r="AP192" s="77">
        <f t="shared" si="1037"/>
        <v>549</v>
      </c>
      <c r="AQ192" s="77">
        <v>134</v>
      </c>
      <c r="AR192" s="78">
        <f t="shared" si="819"/>
        <v>491</v>
      </c>
      <c r="AS192" s="17">
        <f t="shared" si="1038"/>
        <v>0.10564663023679417</v>
      </c>
      <c r="AT192" s="79">
        <v>0</v>
      </c>
      <c r="AU192" s="80" t="str">
        <f t="shared" si="1039"/>
        <v/>
      </c>
      <c r="AV192" s="80">
        <v>0</v>
      </c>
      <c r="AW192" s="81" t="str">
        <f t="shared" si="820"/>
        <v/>
      </c>
      <c r="AX192" s="19" t="str">
        <f t="shared" si="921"/>
        <v/>
      </c>
      <c r="AY192" s="76">
        <v>0</v>
      </c>
      <c r="AZ192" s="77" t="str">
        <f t="shared" si="1040"/>
        <v/>
      </c>
      <c r="BA192" s="77">
        <v>0</v>
      </c>
      <c r="BB192" s="78" t="str">
        <f t="shared" si="821"/>
        <v/>
      </c>
      <c r="BC192" s="17" t="str">
        <f t="shared" si="1041"/>
        <v/>
      </c>
      <c r="BD192" s="79">
        <v>610</v>
      </c>
      <c r="BE192" s="80">
        <f t="shared" si="1042"/>
        <v>549</v>
      </c>
      <c r="BF192" s="80">
        <v>133</v>
      </c>
      <c r="BG192" s="81">
        <f t="shared" si="822"/>
        <v>492</v>
      </c>
      <c r="BH192" s="19">
        <f t="shared" si="1043"/>
        <v>0.10382513661202186</v>
      </c>
      <c r="BI192" s="76">
        <v>0</v>
      </c>
      <c r="BJ192" s="77" t="str">
        <f t="shared" si="1044"/>
        <v/>
      </c>
      <c r="BK192" s="77">
        <v>0</v>
      </c>
      <c r="BL192" s="78" t="str">
        <f t="shared" si="823"/>
        <v/>
      </c>
      <c r="BM192" s="17" t="str">
        <f t="shared" si="1045"/>
        <v/>
      </c>
      <c r="BN192" s="79">
        <v>0</v>
      </c>
      <c r="BO192" s="80" t="str">
        <f t="shared" si="1046"/>
        <v/>
      </c>
      <c r="BP192" s="80">
        <v>0</v>
      </c>
      <c r="BQ192" s="81" t="str">
        <f t="shared" si="824"/>
        <v/>
      </c>
      <c r="BR192" s="19" t="str">
        <f t="shared" si="1047"/>
        <v/>
      </c>
      <c r="BS192" s="76">
        <v>554</v>
      </c>
      <c r="BT192" s="77">
        <f t="shared" si="1048"/>
        <v>498.6</v>
      </c>
      <c r="BU192" s="77">
        <v>177</v>
      </c>
      <c r="BV192" s="78">
        <f t="shared" si="825"/>
        <v>448</v>
      </c>
      <c r="BW192" s="17">
        <f t="shared" si="1049"/>
        <v>0.10148415563578023</v>
      </c>
    </row>
    <row r="193" spans="1:75" s="5" customFormat="1" ht="12.75" customHeight="1">
      <c r="A193" s="44" t="s">
        <v>375</v>
      </c>
      <c r="B193" s="36" t="s">
        <v>142</v>
      </c>
      <c r="C193" s="6"/>
      <c r="D193" s="51">
        <v>0.37</v>
      </c>
      <c r="E193" s="7" t="s">
        <v>154</v>
      </c>
      <c r="F193" s="84">
        <v>307</v>
      </c>
      <c r="G193" s="84">
        <v>279</v>
      </c>
      <c r="H193" s="135">
        <v>205</v>
      </c>
      <c r="I193" s="135">
        <v>0</v>
      </c>
      <c r="J193" s="93">
        <f t="shared" si="957"/>
        <v>205</v>
      </c>
      <c r="K193" s="106">
        <v>0</v>
      </c>
      <c r="L193" s="107" t="str">
        <f t="shared" si="1025"/>
        <v/>
      </c>
      <c r="M193" s="107">
        <v>0</v>
      </c>
      <c r="N193" s="110" t="str">
        <f t="shared" si="813"/>
        <v/>
      </c>
      <c r="O193" s="15" t="str">
        <f t="shared" si="1026"/>
        <v/>
      </c>
      <c r="P193" s="108">
        <v>0</v>
      </c>
      <c r="Q193" s="109" t="str">
        <f t="shared" si="1027"/>
        <v/>
      </c>
      <c r="R193" s="109">
        <v>0</v>
      </c>
      <c r="S193" s="111" t="str">
        <f t="shared" si="814"/>
        <v/>
      </c>
      <c r="T193" s="20" t="str">
        <f t="shared" si="1028"/>
        <v/>
      </c>
      <c r="U193" s="106">
        <v>0</v>
      </c>
      <c r="V193" s="107" t="str">
        <f>IFERROR(IF(U193&gt;1,U193*0.9,""),"")</f>
        <v/>
      </c>
      <c r="W193" s="107">
        <v>0</v>
      </c>
      <c r="X193" s="110" t="str">
        <f t="shared" si="815"/>
        <v/>
      </c>
      <c r="Y193" s="15" t="str">
        <f t="shared" si="1030"/>
        <v/>
      </c>
      <c r="Z193" s="108">
        <v>0</v>
      </c>
      <c r="AA193" s="109" t="str">
        <f t="shared" si="1031"/>
        <v/>
      </c>
      <c r="AB193" s="109">
        <v>0</v>
      </c>
      <c r="AC193" s="111" t="str">
        <f t="shared" si="816"/>
        <v/>
      </c>
      <c r="AD193" s="20" t="str">
        <f t="shared" si="1032"/>
        <v/>
      </c>
      <c r="AE193" s="106">
        <v>0</v>
      </c>
      <c r="AF193" s="107" t="str">
        <f t="shared" si="1033"/>
        <v/>
      </c>
      <c r="AG193" s="107">
        <v>0</v>
      </c>
      <c r="AH193" s="110" t="str">
        <f t="shared" si="817"/>
        <v/>
      </c>
      <c r="AI193" s="15" t="str">
        <f t="shared" si="1034"/>
        <v/>
      </c>
      <c r="AJ193" s="108">
        <v>0</v>
      </c>
      <c r="AK193" s="109" t="str">
        <f t="shared" si="1035"/>
        <v/>
      </c>
      <c r="AL193" s="109">
        <v>0</v>
      </c>
      <c r="AM193" s="111" t="str">
        <f t="shared" si="818"/>
        <v/>
      </c>
      <c r="AN193" s="20" t="str">
        <f t="shared" si="1036"/>
        <v/>
      </c>
      <c r="AO193" s="106">
        <v>0</v>
      </c>
      <c r="AP193" s="107" t="str">
        <f t="shared" si="1037"/>
        <v/>
      </c>
      <c r="AQ193" s="107">
        <v>0</v>
      </c>
      <c r="AR193" s="110" t="str">
        <f t="shared" si="819"/>
        <v/>
      </c>
      <c r="AS193" s="15" t="str">
        <f t="shared" si="1038"/>
        <v/>
      </c>
      <c r="AT193" s="108">
        <v>0</v>
      </c>
      <c r="AU193" s="109" t="str">
        <f t="shared" si="1039"/>
        <v/>
      </c>
      <c r="AV193" s="109">
        <v>0</v>
      </c>
      <c r="AW193" s="111" t="str">
        <f t="shared" si="820"/>
        <v/>
      </c>
      <c r="AX193" s="20" t="str">
        <f t="shared" si="921"/>
        <v/>
      </c>
      <c r="AY193" s="106">
        <v>0</v>
      </c>
      <c r="AZ193" s="107" t="str">
        <f t="shared" si="1040"/>
        <v/>
      </c>
      <c r="BA193" s="107">
        <v>0</v>
      </c>
      <c r="BB193" s="110" t="str">
        <f t="shared" si="821"/>
        <v/>
      </c>
      <c r="BC193" s="15" t="str">
        <f t="shared" si="1041"/>
        <v/>
      </c>
      <c r="BD193" s="108">
        <v>0</v>
      </c>
      <c r="BE193" s="109" t="str">
        <f t="shared" si="1042"/>
        <v/>
      </c>
      <c r="BF193" s="109">
        <v>0</v>
      </c>
      <c r="BG193" s="111" t="str">
        <f t="shared" si="822"/>
        <v/>
      </c>
      <c r="BH193" s="20" t="str">
        <f t="shared" si="1043"/>
        <v/>
      </c>
      <c r="BI193" s="106">
        <v>0</v>
      </c>
      <c r="BJ193" s="107" t="str">
        <f t="shared" si="1044"/>
        <v/>
      </c>
      <c r="BK193" s="107">
        <v>0</v>
      </c>
      <c r="BL193" s="110" t="str">
        <f t="shared" si="823"/>
        <v/>
      </c>
      <c r="BM193" s="15" t="str">
        <f t="shared" si="1045"/>
        <v/>
      </c>
      <c r="BN193" s="108">
        <v>0</v>
      </c>
      <c r="BO193" s="109" t="str">
        <f t="shared" si="1046"/>
        <v/>
      </c>
      <c r="BP193" s="109">
        <v>0</v>
      </c>
      <c r="BQ193" s="111" t="str">
        <f t="shared" si="824"/>
        <v/>
      </c>
      <c r="BR193" s="20" t="str">
        <f t="shared" si="1047"/>
        <v/>
      </c>
      <c r="BS193" s="106">
        <v>0</v>
      </c>
      <c r="BT193" s="107" t="str">
        <f t="shared" si="1048"/>
        <v/>
      </c>
      <c r="BU193" s="107">
        <v>0</v>
      </c>
      <c r="BV193" s="110" t="str">
        <f t="shared" si="825"/>
        <v/>
      </c>
      <c r="BW193" s="15" t="str">
        <f t="shared" si="1049"/>
        <v/>
      </c>
    </row>
    <row r="194" spans="1:75" s="5" customFormat="1" ht="12.75" customHeight="1">
      <c r="A194" s="44" t="s">
        <v>108</v>
      </c>
      <c r="B194" s="36" t="s">
        <v>142</v>
      </c>
      <c r="C194" s="4" t="s">
        <v>524</v>
      </c>
      <c r="D194" s="51">
        <v>0.37</v>
      </c>
      <c r="E194" s="7" t="s">
        <v>154</v>
      </c>
      <c r="F194" s="84">
        <v>307</v>
      </c>
      <c r="G194" s="84">
        <v>279</v>
      </c>
      <c r="H194" s="135">
        <v>205</v>
      </c>
      <c r="I194" s="135">
        <v>0</v>
      </c>
      <c r="J194" s="93">
        <f t="shared" si="957"/>
        <v>205</v>
      </c>
      <c r="K194" s="106">
        <v>0</v>
      </c>
      <c r="L194" s="107" t="str">
        <f t="shared" si="1025"/>
        <v/>
      </c>
      <c r="M194" s="107">
        <v>0</v>
      </c>
      <c r="N194" s="110" t="str">
        <f t="shared" si="813"/>
        <v/>
      </c>
      <c r="O194" s="15" t="str">
        <f t="shared" si="1026"/>
        <v/>
      </c>
      <c r="P194" s="108">
        <v>0</v>
      </c>
      <c r="Q194" s="109" t="str">
        <f t="shared" si="1027"/>
        <v/>
      </c>
      <c r="R194" s="109">
        <v>0</v>
      </c>
      <c r="S194" s="111" t="str">
        <f t="shared" si="814"/>
        <v/>
      </c>
      <c r="T194" s="20" t="str">
        <f t="shared" si="1028"/>
        <v/>
      </c>
      <c r="U194" s="106">
        <v>0</v>
      </c>
      <c r="V194" s="107" t="str">
        <f t="shared" si="1029"/>
        <v/>
      </c>
      <c r="W194" s="107">
        <v>0</v>
      </c>
      <c r="X194" s="110" t="str">
        <f t="shared" si="815"/>
        <v/>
      </c>
      <c r="Y194" s="15" t="str">
        <f t="shared" si="1030"/>
        <v/>
      </c>
      <c r="Z194" s="108">
        <v>0</v>
      </c>
      <c r="AA194" s="109" t="str">
        <f t="shared" si="1031"/>
        <v/>
      </c>
      <c r="AB194" s="109">
        <v>0</v>
      </c>
      <c r="AC194" s="111" t="str">
        <f t="shared" si="816"/>
        <v/>
      </c>
      <c r="AD194" s="20" t="str">
        <f t="shared" si="1032"/>
        <v/>
      </c>
      <c r="AE194" s="106">
        <v>0</v>
      </c>
      <c r="AF194" s="107" t="str">
        <f t="shared" si="1033"/>
        <v/>
      </c>
      <c r="AG194" s="107">
        <v>0</v>
      </c>
      <c r="AH194" s="110" t="str">
        <f t="shared" si="817"/>
        <v/>
      </c>
      <c r="AI194" s="15" t="str">
        <f t="shared" si="1034"/>
        <v/>
      </c>
      <c r="AJ194" s="108">
        <v>0</v>
      </c>
      <c r="AK194" s="109" t="str">
        <f t="shared" si="1035"/>
        <v/>
      </c>
      <c r="AL194" s="109">
        <v>0</v>
      </c>
      <c r="AM194" s="111" t="str">
        <f t="shared" si="818"/>
        <v/>
      </c>
      <c r="AN194" s="20" t="str">
        <f t="shared" si="1036"/>
        <v/>
      </c>
      <c r="AO194" s="106">
        <v>0</v>
      </c>
      <c r="AP194" s="107" t="str">
        <f t="shared" si="1037"/>
        <v/>
      </c>
      <c r="AQ194" s="107">
        <v>0</v>
      </c>
      <c r="AR194" s="110" t="str">
        <f t="shared" si="819"/>
        <v/>
      </c>
      <c r="AS194" s="15" t="str">
        <f t="shared" si="1038"/>
        <v/>
      </c>
      <c r="AT194" s="108">
        <v>0</v>
      </c>
      <c r="AU194" s="109" t="str">
        <f t="shared" si="1039"/>
        <v/>
      </c>
      <c r="AV194" s="109">
        <v>0</v>
      </c>
      <c r="AW194" s="111" t="str">
        <f t="shared" si="820"/>
        <v/>
      </c>
      <c r="AX194" s="20" t="str">
        <f t="shared" si="921"/>
        <v/>
      </c>
      <c r="AY194" s="106">
        <v>0</v>
      </c>
      <c r="AZ194" s="107" t="str">
        <f t="shared" si="1040"/>
        <v/>
      </c>
      <c r="BA194" s="107">
        <v>0</v>
      </c>
      <c r="BB194" s="110" t="str">
        <f t="shared" si="821"/>
        <v/>
      </c>
      <c r="BC194" s="15" t="str">
        <f t="shared" si="1041"/>
        <v/>
      </c>
      <c r="BD194" s="108">
        <v>0</v>
      </c>
      <c r="BE194" s="109" t="str">
        <f t="shared" si="1042"/>
        <v/>
      </c>
      <c r="BF194" s="109">
        <v>0</v>
      </c>
      <c r="BG194" s="111" t="str">
        <f t="shared" si="822"/>
        <v/>
      </c>
      <c r="BH194" s="20" t="str">
        <f t="shared" si="1043"/>
        <v/>
      </c>
      <c r="BI194" s="106">
        <v>0</v>
      </c>
      <c r="BJ194" s="107" t="str">
        <f t="shared" si="1044"/>
        <v/>
      </c>
      <c r="BK194" s="107">
        <v>0</v>
      </c>
      <c r="BL194" s="110" t="str">
        <f t="shared" si="823"/>
        <v/>
      </c>
      <c r="BM194" s="15" t="str">
        <f t="shared" si="1045"/>
        <v/>
      </c>
      <c r="BN194" s="108">
        <v>0</v>
      </c>
      <c r="BO194" s="109" t="str">
        <f t="shared" si="1046"/>
        <v/>
      </c>
      <c r="BP194" s="109">
        <v>0</v>
      </c>
      <c r="BQ194" s="111" t="str">
        <f t="shared" si="824"/>
        <v/>
      </c>
      <c r="BR194" s="20" t="str">
        <f t="shared" si="1047"/>
        <v/>
      </c>
      <c r="BS194" s="106">
        <v>0</v>
      </c>
      <c r="BT194" s="107" t="str">
        <f t="shared" si="1048"/>
        <v/>
      </c>
      <c r="BU194" s="107">
        <v>0</v>
      </c>
      <c r="BV194" s="110" t="str">
        <f t="shared" si="825"/>
        <v/>
      </c>
      <c r="BW194" s="15" t="str">
        <f t="shared" si="1049"/>
        <v/>
      </c>
    </row>
    <row r="195" spans="1:75" s="5" customFormat="1" ht="12.75" customHeight="1">
      <c r="A195" s="42" t="s">
        <v>107</v>
      </c>
      <c r="B195" s="39" t="s">
        <v>142</v>
      </c>
      <c r="C195" s="4"/>
      <c r="D195" s="49">
        <v>0.37</v>
      </c>
      <c r="E195" s="40" t="s">
        <v>154</v>
      </c>
      <c r="F195" s="82">
        <v>307</v>
      </c>
      <c r="G195" s="82">
        <v>279</v>
      </c>
      <c r="H195" s="133">
        <v>205</v>
      </c>
      <c r="I195" s="133">
        <v>0</v>
      </c>
      <c r="J195" s="95">
        <f t="shared" si="957"/>
        <v>205</v>
      </c>
      <c r="K195" s="69">
        <v>0</v>
      </c>
      <c r="L195" s="70" t="str">
        <f t="shared" si="1025"/>
        <v/>
      </c>
      <c r="M195" s="70">
        <v>0</v>
      </c>
      <c r="N195" s="71" t="str">
        <f t="shared" si="813"/>
        <v/>
      </c>
      <c r="O195" s="16" t="str">
        <f t="shared" si="1026"/>
        <v/>
      </c>
      <c r="P195" s="72">
        <v>0</v>
      </c>
      <c r="Q195" s="73" t="str">
        <f t="shared" si="1027"/>
        <v/>
      </c>
      <c r="R195" s="73">
        <v>0</v>
      </c>
      <c r="S195" s="74" t="str">
        <f t="shared" si="814"/>
        <v/>
      </c>
      <c r="T195" s="18" t="str">
        <f t="shared" si="1028"/>
        <v/>
      </c>
      <c r="U195" s="69">
        <v>0</v>
      </c>
      <c r="V195" s="70" t="str">
        <f t="shared" si="1029"/>
        <v/>
      </c>
      <c r="W195" s="70">
        <v>0</v>
      </c>
      <c r="X195" s="71" t="str">
        <f t="shared" si="815"/>
        <v/>
      </c>
      <c r="Y195" s="16" t="str">
        <f t="shared" si="1030"/>
        <v/>
      </c>
      <c r="Z195" s="72">
        <v>0</v>
      </c>
      <c r="AA195" s="73" t="str">
        <f t="shared" si="1031"/>
        <v/>
      </c>
      <c r="AB195" s="73">
        <v>0</v>
      </c>
      <c r="AC195" s="74" t="str">
        <f t="shared" si="816"/>
        <v/>
      </c>
      <c r="AD195" s="18" t="str">
        <f t="shared" si="1032"/>
        <v/>
      </c>
      <c r="AE195" s="69">
        <v>0</v>
      </c>
      <c r="AF195" s="70" t="str">
        <f t="shared" si="1033"/>
        <v/>
      </c>
      <c r="AG195" s="70">
        <v>0</v>
      </c>
      <c r="AH195" s="71" t="str">
        <f t="shared" si="817"/>
        <v/>
      </c>
      <c r="AI195" s="16" t="str">
        <f t="shared" si="1034"/>
        <v/>
      </c>
      <c r="AJ195" s="72">
        <v>0</v>
      </c>
      <c r="AK195" s="73" t="str">
        <f t="shared" si="1035"/>
        <v/>
      </c>
      <c r="AL195" s="73">
        <v>0</v>
      </c>
      <c r="AM195" s="74" t="str">
        <f t="shared" si="818"/>
        <v/>
      </c>
      <c r="AN195" s="18" t="str">
        <f t="shared" si="1036"/>
        <v/>
      </c>
      <c r="AO195" s="69">
        <v>0</v>
      </c>
      <c r="AP195" s="70" t="str">
        <f t="shared" si="1037"/>
        <v/>
      </c>
      <c r="AQ195" s="70">
        <v>0</v>
      </c>
      <c r="AR195" s="71" t="str">
        <f t="shared" si="819"/>
        <v/>
      </c>
      <c r="AS195" s="16" t="str">
        <f t="shared" si="1038"/>
        <v/>
      </c>
      <c r="AT195" s="72">
        <v>0</v>
      </c>
      <c r="AU195" s="73" t="str">
        <f t="shared" si="1039"/>
        <v/>
      </c>
      <c r="AV195" s="73">
        <v>0</v>
      </c>
      <c r="AW195" s="74" t="str">
        <f t="shared" si="820"/>
        <v/>
      </c>
      <c r="AX195" s="18" t="str">
        <f t="shared" si="921"/>
        <v/>
      </c>
      <c r="AY195" s="69">
        <v>0</v>
      </c>
      <c r="AZ195" s="70" t="str">
        <f t="shared" si="1040"/>
        <v/>
      </c>
      <c r="BA195" s="70">
        <v>0</v>
      </c>
      <c r="BB195" s="71" t="str">
        <f t="shared" si="821"/>
        <v/>
      </c>
      <c r="BC195" s="16" t="str">
        <f t="shared" si="1041"/>
        <v/>
      </c>
      <c r="BD195" s="72">
        <v>0</v>
      </c>
      <c r="BE195" s="73" t="str">
        <f t="shared" si="1042"/>
        <v/>
      </c>
      <c r="BF195" s="73">
        <v>0</v>
      </c>
      <c r="BG195" s="74" t="str">
        <f t="shared" si="822"/>
        <v/>
      </c>
      <c r="BH195" s="18" t="str">
        <f t="shared" si="1043"/>
        <v/>
      </c>
      <c r="BI195" s="69">
        <v>0</v>
      </c>
      <c r="BJ195" s="70" t="str">
        <f t="shared" si="1044"/>
        <v/>
      </c>
      <c r="BK195" s="70">
        <v>0</v>
      </c>
      <c r="BL195" s="71" t="str">
        <f t="shared" si="823"/>
        <v/>
      </c>
      <c r="BM195" s="16" t="str">
        <f t="shared" si="1045"/>
        <v/>
      </c>
      <c r="BN195" s="72">
        <v>0</v>
      </c>
      <c r="BO195" s="73" t="str">
        <f t="shared" si="1046"/>
        <v/>
      </c>
      <c r="BP195" s="73">
        <v>0</v>
      </c>
      <c r="BQ195" s="74" t="str">
        <f t="shared" si="824"/>
        <v/>
      </c>
      <c r="BR195" s="18" t="str">
        <f t="shared" si="1047"/>
        <v/>
      </c>
      <c r="BS195" s="69">
        <v>0</v>
      </c>
      <c r="BT195" s="70" t="str">
        <f t="shared" si="1048"/>
        <v/>
      </c>
      <c r="BU195" s="70">
        <v>0</v>
      </c>
      <c r="BV195" s="71" t="str">
        <f t="shared" si="825"/>
        <v/>
      </c>
      <c r="BW195" s="16" t="str">
        <f t="shared" si="1049"/>
        <v/>
      </c>
    </row>
    <row r="196" spans="1:75" s="5" customFormat="1" ht="12.75" customHeight="1">
      <c r="A196" s="42" t="s">
        <v>106</v>
      </c>
      <c r="B196" s="39" t="s">
        <v>142</v>
      </c>
      <c r="C196" s="4"/>
      <c r="D196" s="49">
        <v>0.37</v>
      </c>
      <c r="E196" s="40" t="s">
        <v>154</v>
      </c>
      <c r="F196" s="82">
        <v>274</v>
      </c>
      <c r="G196" s="82">
        <v>249</v>
      </c>
      <c r="H196" s="133">
        <v>183</v>
      </c>
      <c r="I196" s="133">
        <v>0</v>
      </c>
      <c r="J196" s="95">
        <f t="shared" si="957"/>
        <v>183</v>
      </c>
      <c r="K196" s="69">
        <v>0</v>
      </c>
      <c r="L196" s="70" t="str">
        <f t="shared" si="1025"/>
        <v/>
      </c>
      <c r="M196" s="70">
        <v>0</v>
      </c>
      <c r="N196" s="71" t="str">
        <f t="shared" si="813"/>
        <v/>
      </c>
      <c r="O196" s="16" t="str">
        <f t="shared" si="1026"/>
        <v/>
      </c>
      <c r="P196" s="72">
        <v>0</v>
      </c>
      <c r="Q196" s="73" t="str">
        <f t="shared" si="1027"/>
        <v/>
      </c>
      <c r="R196" s="73">
        <v>0</v>
      </c>
      <c r="S196" s="74" t="str">
        <f t="shared" si="814"/>
        <v/>
      </c>
      <c r="T196" s="18" t="str">
        <f t="shared" si="1028"/>
        <v/>
      </c>
      <c r="U196" s="69">
        <v>0</v>
      </c>
      <c r="V196" s="70" t="str">
        <f t="shared" si="1029"/>
        <v/>
      </c>
      <c r="W196" s="70">
        <v>0</v>
      </c>
      <c r="X196" s="71" t="str">
        <f t="shared" si="815"/>
        <v/>
      </c>
      <c r="Y196" s="16" t="str">
        <f t="shared" si="1030"/>
        <v/>
      </c>
      <c r="Z196" s="72">
        <v>0</v>
      </c>
      <c r="AA196" s="73" t="str">
        <f t="shared" si="1031"/>
        <v/>
      </c>
      <c r="AB196" s="73">
        <v>0</v>
      </c>
      <c r="AC196" s="74" t="str">
        <f t="shared" si="816"/>
        <v/>
      </c>
      <c r="AD196" s="18" t="str">
        <f t="shared" si="1032"/>
        <v/>
      </c>
      <c r="AE196" s="69">
        <v>0</v>
      </c>
      <c r="AF196" s="70" t="str">
        <f t="shared" si="1033"/>
        <v/>
      </c>
      <c r="AG196" s="70">
        <v>0</v>
      </c>
      <c r="AH196" s="71" t="str">
        <f t="shared" si="817"/>
        <v/>
      </c>
      <c r="AI196" s="16" t="str">
        <f t="shared" si="1034"/>
        <v/>
      </c>
      <c r="AJ196" s="72">
        <v>0</v>
      </c>
      <c r="AK196" s="73" t="str">
        <f t="shared" si="1035"/>
        <v/>
      </c>
      <c r="AL196" s="73">
        <v>0</v>
      </c>
      <c r="AM196" s="74" t="str">
        <f t="shared" si="818"/>
        <v/>
      </c>
      <c r="AN196" s="18" t="str">
        <f t="shared" si="1036"/>
        <v/>
      </c>
      <c r="AO196" s="69">
        <v>0</v>
      </c>
      <c r="AP196" s="70" t="str">
        <f t="shared" si="1037"/>
        <v/>
      </c>
      <c r="AQ196" s="70">
        <v>0</v>
      </c>
      <c r="AR196" s="71" t="str">
        <f t="shared" si="819"/>
        <v/>
      </c>
      <c r="AS196" s="16" t="str">
        <f t="shared" si="1038"/>
        <v/>
      </c>
      <c r="AT196" s="72">
        <v>0</v>
      </c>
      <c r="AU196" s="73" t="str">
        <f t="shared" si="1039"/>
        <v/>
      </c>
      <c r="AV196" s="73">
        <v>0</v>
      </c>
      <c r="AW196" s="74" t="str">
        <f t="shared" si="820"/>
        <v/>
      </c>
      <c r="AX196" s="18" t="str">
        <f t="shared" si="921"/>
        <v/>
      </c>
      <c r="AY196" s="69">
        <v>0</v>
      </c>
      <c r="AZ196" s="70" t="str">
        <f t="shared" si="1040"/>
        <v/>
      </c>
      <c r="BA196" s="70">
        <v>0</v>
      </c>
      <c r="BB196" s="71" t="str">
        <f t="shared" si="821"/>
        <v/>
      </c>
      <c r="BC196" s="16" t="str">
        <f t="shared" si="1041"/>
        <v/>
      </c>
      <c r="BD196" s="72">
        <v>0</v>
      </c>
      <c r="BE196" s="73" t="str">
        <f t="shared" si="1042"/>
        <v/>
      </c>
      <c r="BF196" s="73">
        <v>0</v>
      </c>
      <c r="BG196" s="74" t="str">
        <f t="shared" si="822"/>
        <v/>
      </c>
      <c r="BH196" s="18" t="str">
        <f t="shared" si="1043"/>
        <v/>
      </c>
      <c r="BI196" s="69">
        <v>0</v>
      </c>
      <c r="BJ196" s="70" t="str">
        <f t="shared" si="1044"/>
        <v/>
      </c>
      <c r="BK196" s="70">
        <v>0</v>
      </c>
      <c r="BL196" s="71" t="str">
        <f t="shared" si="823"/>
        <v/>
      </c>
      <c r="BM196" s="16" t="str">
        <f t="shared" si="1045"/>
        <v/>
      </c>
      <c r="BN196" s="72">
        <v>0</v>
      </c>
      <c r="BO196" s="73" t="str">
        <f t="shared" si="1046"/>
        <v/>
      </c>
      <c r="BP196" s="73">
        <v>0</v>
      </c>
      <c r="BQ196" s="74" t="str">
        <f t="shared" si="824"/>
        <v/>
      </c>
      <c r="BR196" s="18" t="str">
        <f t="shared" si="1047"/>
        <v/>
      </c>
      <c r="BS196" s="69">
        <v>0</v>
      </c>
      <c r="BT196" s="70" t="str">
        <f t="shared" si="1048"/>
        <v/>
      </c>
      <c r="BU196" s="70">
        <v>0</v>
      </c>
      <c r="BV196" s="71" t="str">
        <f t="shared" si="825"/>
        <v/>
      </c>
      <c r="BW196" s="16" t="str">
        <f t="shared" si="1049"/>
        <v/>
      </c>
    </row>
    <row r="197" spans="1:75" s="5" customFormat="1" ht="12.75" customHeight="1">
      <c r="A197" s="42" t="s">
        <v>110</v>
      </c>
      <c r="B197" s="39" t="s">
        <v>142</v>
      </c>
      <c r="C197" s="4"/>
      <c r="D197" s="49">
        <v>0.59</v>
      </c>
      <c r="E197" s="40" t="s">
        <v>126</v>
      </c>
      <c r="F197" s="82">
        <v>373</v>
      </c>
      <c r="G197" s="82">
        <v>339</v>
      </c>
      <c r="H197" s="133">
        <v>249</v>
      </c>
      <c r="I197" s="133">
        <v>0</v>
      </c>
      <c r="J197" s="95">
        <f t="shared" si="957"/>
        <v>249</v>
      </c>
      <c r="K197" s="69">
        <v>0</v>
      </c>
      <c r="L197" s="70" t="str">
        <f t="shared" si="1025"/>
        <v/>
      </c>
      <c r="M197" s="70">
        <v>0</v>
      </c>
      <c r="N197" s="71" t="str">
        <f t="shared" si="813"/>
        <v/>
      </c>
      <c r="O197" s="16" t="str">
        <f t="shared" si="1026"/>
        <v/>
      </c>
      <c r="P197" s="72">
        <v>0</v>
      </c>
      <c r="Q197" s="73" t="str">
        <f t="shared" si="1027"/>
        <v/>
      </c>
      <c r="R197" s="73">
        <v>0</v>
      </c>
      <c r="S197" s="74" t="str">
        <f t="shared" si="814"/>
        <v/>
      </c>
      <c r="T197" s="18" t="str">
        <f t="shared" si="1028"/>
        <v/>
      </c>
      <c r="U197" s="69">
        <v>0</v>
      </c>
      <c r="V197" s="70" t="str">
        <f t="shared" si="1029"/>
        <v/>
      </c>
      <c r="W197" s="70">
        <v>0</v>
      </c>
      <c r="X197" s="71" t="str">
        <f t="shared" si="815"/>
        <v/>
      </c>
      <c r="Y197" s="16" t="str">
        <f t="shared" si="1030"/>
        <v/>
      </c>
      <c r="Z197" s="72">
        <v>0</v>
      </c>
      <c r="AA197" s="73" t="str">
        <f t="shared" si="1031"/>
        <v/>
      </c>
      <c r="AB197" s="73">
        <v>0</v>
      </c>
      <c r="AC197" s="74" t="str">
        <f t="shared" si="816"/>
        <v/>
      </c>
      <c r="AD197" s="18" t="str">
        <f t="shared" si="1032"/>
        <v/>
      </c>
      <c r="AE197" s="69">
        <v>0</v>
      </c>
      <c r="AF197" s="70" t="str">
        <f t="shared" si="1033"/>
        <v/>
      </c>
      <c r="AG197" s="70">
        <v>0</v>
      </c>
      <c r="AH197" s="71" t="str">
        <f t="shared" si="817"/>
        <v/>
      </c>
      <c r="AI197" s="16" t="str">
        <f t="shared" si="1034"/>
        <v/>
      </c>
      <c r="AJ197" s="72">
        <v>0</v>
      </c>
      <c r="AK197" s="73" t="str">
        <f t="shared" si="1035"/>
        <v/>
      </c>
      <c r="AL197" s="73">
        <v>0</v>
      </c>
      <c r="AM197" s="74" t="str">
        <f t="shared" si="818"/>
        <v/>
      </c>
      <c r="AN197" s="18" t="str">
        <f t="shared" si="1036"/>
        <v/>
      </c>
      <c r="AO197" s="69">
        <v>0</v>
      </c>
      <c r="AP197" s="70" t="str">
        <f t="shared" si="1037"/>
        <v/>
      </c>
      <c r="AQ197" s="70">
        <v>0</v>
      </c>
      <c r="AR197" s="71" t="str">
        <f t="shared" si="819"/>
        <v/>
      </c>
      <c r="AS197" s="16" t="str">
        <f t="shared" si="1038"/>
        <v/>
      </c>
      <c r="AT197" s="72">
        <v>0</v>
      </c>
      <c r="AU197" s="73" t="str">
        <f t="shared" si="1039"/>
        <v/>
      </c>
      <c r="AV197" s="73">
        <v>0</v>
      </c>
      <c r="AW197" s="74" t="str">
        <f t="shared" si="820"/>
        <v/>
      </c>
      <c r="AX197" s="18" t="str">
        <f t="shared" si="921"/>
        <v/>
      </c>
      <c r="AY197" s="69">
        <v>0</v>
      </c>
      <c r="AZ197" s="70" t="str">
        <f t="shared" si="1040"/>
        <v/>
      </c>
      <c r="BA197" s="70">
        <v>0</v>
      </c>
      <c r="BB197" s="71" t="str">
        <f t="shared" si="821"/>
        <v/>
      </c>
      <c r="BC197" s="16" t="str">
        <f t="shared" si="1041"/>
        <v/>
      </c>
      <c r="BD197" s="72">
        <v>0</v>
      </c>
      <c r="BE197" s="73" t="str">
        <f t="shared" si="1042"/>
        <v/>
      </c>
      <c r="BF197" s="73">
        <v>0</v>
      </c>
      <c r="BG197" s="74" t="str">
        <f t="shared" si="822"/>
        <v/>
      </c>
      <c r="BH197" s="18" t="str">
        <f t="shared" si="1043"/>
        <v/>
      </c>
      <c r="BI197" s="69">
        <v>0</v>
      </c>
      <c r="BJ197" s="70" t="str">
        <f t="shared" si="1044"/>
        <v/>
      </c>
      <c r="BK197" s="70">
        <v>0</v>
      </c>
      <c r="BL197" s="71" t="str">
        <f t="shared" si="823"/>
        <v/>
      </c>
      <c r="BM197" s="16" t="str">
        <f t="shared" si="1045"/>
        <v/>
      </c>
      <c r="BN197" s="72">
        <v>0</v>
      </c>
      <c r="BO197" s="73" t="str">
        <f t="shared" si="1046"/>
        <v/>
      </c>
      <c r="BP197" s="73">
        <v>0</v>
      </c>
      <c r="BQ197" s="74" t="str">
        <f t="shared" si="824"/>
        <v/>
      </c>
      <c r="BR197" s="18" t="str">
        <f t="shared" si="1047"/>
        <v/>
      </c>
      <c r="BS197" s="69">
        <v>0</v>
      </c>
      <c r="BT197" s="70" t="str">
        <f t="shared" si="1048"/>
        <v/>
      </c>
      <c r="BU197" s="70">
        <v>0</v>
      </c>
      <c r="BV197" s="71" t="str">
        <f t="shared" si="825"/>
        <v/>
      </c>
      <c r="BW197" s="16" t="str">
        <f t="shared" si="1049"/>
        <v/>
      </c>
    </row>
    <row r="198" spans="1:75" s="5" customFormat="1" ht="12.75" customHeight="1" thickBot="1">
      <c r="A198" s="43" t="s">
        <v>109</v>
      </c>
      <c r="B198" s="38" t="s">
        <v>142</v>
      </c>
      <c r="C198" s="9"/>
      <c r="D198" s="50">
        <v>0.59</v>
      </c>
      <c r="E198" s="2" t="s">
        <v>126</v>
      </c>
      <c r="F198" s="83">
        <v>362</v>
      </c>
      <c r="G198" s="83">
        <v>329</v>
      </c>
      <c r="H198" s="134">
        <v>242</v>
      </c>
      <c r="I198" s="134">
        <v>0</v>
      </c>
      <c r="J198" s="97">
        <f t="shared" si="957"/>
        <v>242</v>
      </c>
      <c r="K198" s="76">
        <v>0</v>
      </c>
      <c r="L198" s="77" t="str">
        <f t="shared" si="1025"/>
        <v/>
      </c>
      <c r="M198" s="77">
        <v>0</v>
      </c>
      <c r="N198" s="78" t="str">
        <f t="shared" si="813"/>
        <v/>
      </c>
      <c r="O198" s="17" t="str">
        <f t="shared" si="1026"/>
        <v/>
      </c>
      <c r="P198" s="79">
        <v>0</v>
      </c>
      <c r="Q198" s="80" t="str">
        <f t="shared" si="1027"/>
        <v/>
      </c>
      <c r="R198" s="80">
        <v>0</v>
      </c>
      <c r="S198" s="81" t="str">
        <f t="shared" si="814"/>
        <v/>
      </c>
      <c r="T198" s="19" t="str">
        <f t="shared" si="1028"/>
        <v/>
      </c>
      <c r="U198" s="76">
        <v>0</v>
      </c>
      <c r="V198" s="77" t="str">
        <f t="shared" si="1029"/>
        <v/>
      </c>
      <c r="W198" s="77">
        <v>0</v>
      </c>
      <c r="X198" s="78" t="str">
        <f t="shared" si="815"/>
        <v/>
      </c>
      <c r="Y198" s="17" t="str">
        <f t="shared" si="1030"/>
        <v/>
      </c>
      <c r="Z198" s="79">
        <v>0</v>
      </c>
      <c r="AA198" s="80" t="str">
        <f t="shared" si="1031"/>
        <v/>
      </c>
      <c r="AB198" s="80">
        <v>0</v>
      </c>
      <c r="AC198" s="81" t="str">
        <f t="shared" si="816"/>
        <v/>
      </c>
      <c r="AD198" s="19" t="str">
        <f t="shared" si="1032"/>
        <v/>
      </c>
      <c r="AE198" s="76">
        <v>0</v>
      </c>
      <c r="AF198" s="77" t="str">
        <f t="shared" si="1033"/>
        <v/>
      </c>
      <c r="AG198" s="77">
        <v>0</v>
      </c>
      <c r="AH198" s="78" t="str">
        <f t="shared" si="817"/>
        <v/>
      </c>
      <c r="AI198" s="17" t="str">
        <f t="shared" si="1034"/>
        <v/>
      </c>
      <c r="AJ198" s="79">
        <v>0</v>
      </c>
      <c r="AK198" s="80" t="str">
        <f t="shared" si="1035"/>
        <v/>
      </c>
      <c r="AL198" s="80">
        <v>0</v>
      </c>
      <c r="AM198" s="81" t="str">
        <f t="shared" si="818"/>
        <v/>
      </c>
      <c r="AN198" s="19" t="str">
        <f t="shared" si="1036"/>
        <v/>
      </c>
      <c r="AO198" s="76">
        <v>0</v>
      </c>
      <c r="AP198" s="77" t="str">
        <f t="shared" si="1037"/>
        <v/>
      </c>
      <c r="AQ198" s="77">
        <v>0</v>
      </c>
      <c r="AR198" s="78" t="str">
        <f t="shared" si="819"/>
        <v/>
      </c>
      <c r="AS198" s="17" t="str">
        <f t="shared" si="1038"/>
        <v/>
      </c>
      <c r="AT198" s="79">
        <v>0</v>
      </c>
      <c r="AU198" s="80" t="str">
        <f t="shared" si="1039"/>
        <v/>
      </c>
      <c r="AV198" s="80">
        <v>0</v>
      </c>
      <c r="AW198" s="81" t="str">
        <f t="shared" si="820"/>
        <v/>
      </c>
      <c r="AX198" s="19" t="str">
        <f t="shared" si="921"/>
        <v/>
      </c>
      <c r="AY198" s="76">
        <v>0</v>
      </c>
      <c r="AZ198" s="77" t="str">
        <f t="shared" si="1040"/>
        <v/>
      </c>
      <c r="BA198" s="77">
        <v>0</v>
      </c>
      <c r="BB198" s="78" t="str">
        <f t="shared" si="821"/>
        <v/>
      </c>
      <c r="BC198" s="17" t="str">
        <f t="shared" si="1041"/>
        <v/>
      </c>
      <c r="BD198" s="79">
        <v>0</v>
      </c>
      <c r="BE198" s="80" t="str">
        <f t="shared" si="1042"/>
        <v/>
      </c>
      <c r="BF198" s="80">
        <v>0</v>
      </c>
      <c r="BG198" s="81" t="str">
        <f t="shared" si="822"/>
        <v/>
      </c>
      <c r="BH198" s="19" t="str">
        <f t="shared" si="1043"/>
        <v/>
      </c>
      <c r="BI198" s="76">
        <v>0</v>
      </c>
      <c r="BJ198" s="77" t="str">
        <f t="shared" si="1044"/>
        <v/>
      </c>
      <c r="BK198" s="77">
        <v>0</v>
      </c>
      <c r="BL198" s="78" t="str">
        <f t="shared" si="823"/>
        <v/>
      </c>
      <c r="BM198" s="17" t="str">
        <f t="shared" si="1045"/>
        <v/>
      </c>
      <c r="BN198" s="79">
        <v>0</v>
      </c>
      <c r="BO198" s="80" t="str">
        <f t="shared" si="1046"/>
        <v/>
      </c>
      <c r="BP198" s="80">
        <v>0</v>
      </c>
      <c r="BQ198" s="81" t="str">
        <f t="shared" si="824"/>
        <v/>
      </c>
      <c r="BR198" s="19" t="str">
        <f t="shared" si="1047"/>
        <v/>
      </c>
      <c r="BS198" s="76">
        <v>0</v>
      </c>
      <c r="BT198" s="77" t="str">
        <f t="shared" si="1048"/>
        <v/>
      </c>
      <c r="BU198" s="77">
        <v>0</v>
      </c>
      <c r="BV198" s="78" t="str">
        <f t="shared" si="825"/>
        <v/>
      </c>
      <c r="BW198" s="17" t="str">
        <f t="shared" si="1049"/>
        <v/>
      </c>
    </row>
    <row r="199" spans="1:75" s="5" customFormat="1" ht="12.75" customHeight="1">
      <c r="A199" s="42" t="s">
        <v>53</v>
      </c>
      <c r="B199" s="39" t="s">
        <v>143</v>
      </c>
      <c r="C199" s="4"/>
      <c r="D199" s="49">
        <v>1.19</v>
      </c>
      <c r="E199" s="40" t="s">
        <v>182</v>
      </c>
      <c r="F199" s="82">
        <v>1759</v>
      </c>
      <c r="G199" s="82">
        <v>1599</v>
      </c>
      <c r="H199" s="133">
        <v>1222</v>
      </c>
      <c r="I199" s="133">
        <v>20</v>
      </c>
      <c r="J199" s="95">
        <f t="shared" ref="J199:J230" si="1050">IFERROR(H199-I199,H199)</f>
        <v>1202</v>
      </c>
      <c r="K199" s="186" t="s">
        <v>148</v>
      </c>
      <c r="L199" s="187" t="str">
        <f t="shared" ref="L199:L204" si="1051">IFERROR(IF(K199&gt;1,K199*0.9,""),"")</f>
        <v/>
      </c>
      <c r="M199" s="187">
        <v>0</v>
      </c>
      <c r="N199" s="188" t="str">
        <f t="shared" si="813"/>
        <v/>
      </c>
      <c r="O199" s="189" t="str">
        <f t="shared" ref="O199:O204" si="1052">IFERROR(IF((IFERROR(IF(M199&gt;1,(L199-N199)/L199,""),(($G199*0.9)-N199)/($G199*0.9)))&gt;1%,IFERROR(IF(M199&gt;1,(L199-N199)/L199,""),(($G199*0.9)-N199)/($G199*0.9)),""),"")</f>
        <v/>
      </c>
      <c r="P199" s="191">
        <v>0</v>
      </c>
      <c r="Q199" s="192" t="str">
        <f t="shared" ref="Q199:Q204" si="1053">IFERROR(IF(P199&gt;1,P199*0.9,""),"")</f>
        <v/>
      </c>
      <c r="R199" s="192">
        <v>0</v>
      </c>
      <c r="S199" s="193" t="str">
        <f t="shared" si="814"/>
        <v/>
      </c>
      <c r="T199" s="194" t="str">
        <f t="shared" ref="T199:T204" si="1054">IFERROR(IF((IFERROR(IF(R199&gt;1,(Q199-S199)/Q199,""),(($G199*0.9)-S199)/($G199*0.9)))&gt;1%,IFERROR(IF(R199&gt;1,(Q199-S199)/Q199,""),(($G199*0.9)-S199)/($G199*0.9)),""),"")</f>
        <v/>
      </c>
      <c r="U199" s="186">
        <v>0</v>
      </c>
      <c r="V199" s="187" t="str">
        <f t="shared" ref="V199:V204" si="1055">IFERROR(IF(U199&gt;1,U199*0.9,""),"")</f>
        <v/>
      </c>
      <c r="W199" s="187">
        <v>0</v>
      </c>
      <c r="X199" s="188" t="str">
        <f t="shared" si="815"/>
        <v/>
      </c>
      <c r="Y199" s="189" t="str">
        <f t="shared" ref="Y199:Y204" si="1056">IFERROR(IF((IFERROR(IF(W199&gt;1,(V199-X199)/V199,""),(($G199*0.9)-X199)/($G199*0.9)))&gt;1%,IFERROR(IF(W199&gt;1,(V199-X199)/V199,""),(($G199*0.9)-X199)/($G199*0.9)),""),"")</f>
        <v/>
      </c>
      <c r="Z199" s="191">
        <v>1332</v>
      </c>
      <c r="AA199" s="192">
        <f t="shared" ref="AA199:AA204" si="1057">IFERROR(IF(Z199&gt;1,Z199*0.9,""),"")</f>
        <v>1198.8</v>
      </c>
      <c r="AB199" s="192">
        <v>199</v>
      </c>
      <c r="AC199" s="193">
        <f t="shared" si="816"/>
        <v>1003</v>
      </c>
      <c r="AD199" s="194">
        <f t="shared" ref="AD199:AD204" si="1058">IFERROR(IF((IFERROR(IF(AB199&gt;1,(AA199-AC199)/AA199,""),(($G199*0.9)-AC199)/($G199*0.9)))&gt;1%,IFERROR(IF(AB199&gt;1,(AA199-AC199)/AA199,""),(($G199*0.9)-AC199)/($G199*0.9)),""),"")</f>
        <v>0.16332999666332995</v>
      </c>
      <c r="AE199" s="186">
        <v>0</v>
      </c>
      <c r="AF199" s="187" t="str">
        <f t="shared" ref="AF199:AF204" si="1059">IFERROR(IF(AE199&gt;1,AE199*0.9,""),"")</f>
        <v/>
      </c>
      <c r="AG199" s="187">
        <v>0</v>
      </c>
      <c r="AH199" s="188" t="str">
        <f t="shared" si="817"/>
        <v/>
      </c>
      <c r="AI199" s="189" t="str">
        <f t="shared" ref="AI199:AI204" si="1060">IFERROR(IF((IFERROR(IF(AG199&gt;1,(AF199-AH199)/AF199,""),(($G199*0.9)-AH199)/($G199*0.9)))&gt;1%,IFERROR(IF(AG199&gt;1,(AF199-AH199)/AF199,""),(($G199*0.9)-AH199)/($G199*0.9)),""),"")</f>
        <v/>
      </c>
      <c r="AJ199" s="191">
        <v>0</v>
      </c>
      <c r="AK199" s="192" t="str">
        <f t="shared" ref="AK199:AK204" si="1061">IFERROR(IF(AJ199&gt;1,AJ199*0.9,""),"")</f>
        <v/>
      </c>
      <c r="AL199" s="192">
        <v>0</v>
      </c>
      <c r="AM199" s="193" t="str">
        <f t="shared" si="818"/>
        <v/>
      </c>
      <c r="AN199" s="194" t="str">
        <f t="shared" ref="AN199:AN204" si="1062">IFERROR(IF((IFERROR(IF(AL199&gt;1,(AK199-AM199)/AK199,""),(($G199*0.9)-AM199)/($G199*0.9)))&gt;1%,IFERROR(IF(AL199&gt;1,(AK199-AM199)/AK199,""),(($G199*0.9)-AM199)/($G199*0.9)),""),"")</f>
        <v/>
      </c>
      <c r="AO199" s="186">
        <v>1332</v>
      </c>
      <c r="AP199" s="187">
        <f t="shared" ref="AP199:AP204" si="1063">IFERROR(IF(AO199&gt;1,AO199*0.9,""),"")</f>
        <v>1198.8</v>
      </c>
      <c r="AQ199" s="187">
        <v>199</v>
      </c>
      <c r="AR199" s="188">
        <f t="shared" si="819"/>
        <v>1003</v>
      </c>
      <c r="AS199" s="189">
        <f t="shared" ref="AS199:AS204" si="1064">IFERROR(IF((IFERROR(IF(AQ199&gt;1,(AP199-AR199)/AP199,""),(($G199*0.9)-AR199)/($G199*0.9)))&gt;1%,IFERROR(IF(AQ199&gt;1,(AP199-AR199)/AP199,""),(($G199*0.9)-AR199)/($G199*0.9)),""),"")</f>
        <v>0.16332999666332995</v>
      </c>
      <c r="AT199" s="191">
        <v>0</v>
      </c>
      <c r="AU199" s="192" t="str">
        <f t="shared" ref="AU199:AU204" si="1065">IFERROR(IF(AT199&gt;1,AT199*0.9,""),"")</f>
        <v/>
      </c>
      <c r="AV199" s="192">
        <v>0</v>
      </c>
      <c r="AW199" s="193" t="str">
        <f t="shared" si="820"/>
        <v/>
      </c>
      <c r="AX199" s="194" t="str">
        <f t="shared" ref="AX199:AX230" si="1066">IFERROR(IF((IFERROR(IF(AV199&gt;1,(AU199-AW199)/AU199,""),(($G199*0.9)-AW199)/($G199*0.9)))&gt;1%,IFERROR(IF(AV199&gt;1,(AU199-AW199)/AU199,""),(($G199*0.9)-AW199)/($G199*0.9)),""),"")</f>
        <v/>
      </c>
      <c r="AY199" s="186">
        <v>0</v>
      </c>
      <c r="AZ199" s="187" t="str">
        <f t="shared" ref="AZ199:AZ204" si="1067">IFERROR(IF(AY199&gt;1,AY199*0.9,""),"")</f>
        <v/>
      </c>
      <c r="BA199" s="187">
        <v>0</v>
      </c>
      <c r="BB199" s="188" t="str">
        <f t="shared" si="821"/>
        <v/>
      </c>
      <c r="BC199" s="189" t="str">
        <f t="shared" ref="BC199:BC204" si="1068">IFERROR(IF((IFERROR(IF(BA199&gt;1,(AZ199-BB199)/AZ199,""),(($G199*0.9)-BB199)/($G199*0.9)))&gt;1%,IFERROR(IF(BA199&gt;1,(AZ199-BB199)/AZ199,""),(($G199*0.9)-BB199)/($G199*0.9)),""),"")</f>
        <v/>
      </c>
      <c r="BD199" s="191">
        <v>1332</v>
      </c>
      <c r="BE199" s="192">
        <f t="shared" ref="BE199:BE204" si="1069">IFERROR(IF(BD199&gt;1,BD199*0.9,""),"")</f>
        <v>1198.8</v>
      </c>
      <c r="BF199" s="192">
        <v>199</v>
      </c>
      <c r="BG199" s="193">
        <f t="shared" si="822"/>
        <v>1003</v>
      </c>
      <c r="BH199" s="194">
        <f t="shared" ref="BH199:BH204" si="1070">IFERROR(IF((IFERROR(IF(BF199&gt;1,(BE199-BG199)/BE199,""),(($G199*0.9)-BG199)/($G199*0.9)))&gt;1%,IFERROR(IF(BF199&gt;1,(BE199-BG199)/BE199,""),(($G199*0.9)-BG199)/($G199*0.9)),""),"")</f>
        <v>0.16332999666332995</v>
      </c>
      <c r="BI199" s="186">
        <v>0</v>
      </c>
      <c r="BJ199" s="187" t="str">
        <f t="shared" ref="BJ199:BJ204" si="1071">IFERROR(IF(BI199&gt;1,BI199*0.9,""),"")</f>
        <v/>
      </c>
      <c r="BK199" s="187">
        <v>0</v>
      </c>
      <c r="BL199" s="188" t="str">
        <f t="shared" si="823"/>
        <v/>
      </c>
      <c r="BM199" s="189" t="str">
        <f t="shared" ref="BM199:BM204" si="1072">IFERROR(IF((IFERROR(IF(BK199&gt;1,(BJ199-BL199)/BJ199,""),(($G199*0.9)-BL199)/($G199*0.9)))&gt;1%,IFERROR(IF(BK199&gt;1,(BJ199-BL199)/BJ199,""),(($G199*0.9)-BL199)/($G199*0.9)),""),"")</f>
        <v/>
      </c>
      <c r="BN199" s="191">
        <v>0</v>
      </c>
      <c r="BO199" s="192" t="str">
        <f t="shared" ref="BO199:BO204" si="1073">IFERROR(IF(BN199&gt;1,BN199*0.9,""),"")</f>
        <v/>
      </c>
      <c r="BP199" s="192">
        <v>0</v>
      </c>
      <c r="BQ199" s="193" t="str">
        <f t="shared" si="824"/>
        <v/>
      </c>
      <c r="BR199" s="194" t="str">
        <f t="shared" ref="BR199:BR204" si="1074">IFERROR(IF((IFERROR(IF(BP199&gt;1,(BO199-BQ199)/BO199,""),(($G199*0.9)-BQ199)/($G199*0.9)))&gt;1%,IFERROR(IF(BP199&gt;1,(BO199-BQ199)/BO199,""),(($G199*0.9)-BQ199)/($G199*0.9)),""),"")</f>
        <v/>
      </c>
      <c r="BS199" s="186">
        <v>1221</v>
      </c>
      <c r="BT199" s="187">
        <f t="shared" ref="BT199:BT204" si="1075">IFERROR(IF(BS199&gt;1,BS199*0.9,""),"")</f>
        <v>1098.9000000000001</v>
      </c>
      <c r="BU199" s="187">
        <v>282</v>
      </c>
      <c r="BV199" s="188">
        <f t="shared" si="825"/>
        <v>920</v>
      </c>
      <c r="BW199" s="189">
        <f t="shared" ref="BW199:BW204" si="1076">IFERROR(IF((IFERROR(IF(BU199&gt;1,(BT199-BV199)/BT199,""),(($G199*0.9)-BV199)/($G199*0.9)))&gt;1%,IFERROR(IF(BU199&gt;1,(BT199-BV199)/BT199,""),(($G199*0.9)-BV199)/($G199*0.9)),""),"")</f>
        <v>0.16279916279916287</v>
      </c>
    </row>
    <row r="200" spans="1:75" s="5" customFormat="1" ht="12.75" customHeight="1">
      <c r="A200" s="42" t="s">
        <v>55</v>
      </c>
      <c r="B200" s="39" t="s">
        <v>143</v>
      </c>
      <c r="C200" s="4"/>
      <c r="D200" s="49">
        <v>1.19</v>
      </c>
      <c r="E200" s="40" t="s">
        <v>182</v>
      </c>
      <c r="F200" s="82">
        <v>2089</v>
      </c>
      <c r="G200" s="82">
        <v>1899</v>
      </c>
      <c r="H200" s="133">
        <v>1410</v>
      </c>
      <c r="I200" s="133">
        <v>20</v>
      </c>
      <c r="J200" s="95">
        <f t="shared" si="1050"/>
        <v>1390</v>
      </c>
      <c r="K200" s="69">
        <v>0</v>
      </c>
      <c r="L200" s="70" t="str">
        <f t="shared" si="1051"/>
        <v/>
      </c>
      <c r="M200" s="70">
        <v>0</v>
      </c>
      <c r="N200" s="71" t="str">
        <f t="shared" ref="N200:N263" si="1077">IFERROR(IF(M200&gt;1,($J200-M200),""),"")</f>
        <v/>
      </c>
      <c r="O200" s="16" t="str">
        <f t="shared" si="1052"/>
        <v/>
      </c>
      <c r="P200" s="72">
        <v>0</v>
      </c>
      <c r="Q200" s="73" t="str">
        <f t="shared" si="1053"/>
        <v/>
      </c>
      <c r="R200" s="73">
        <v>0</v>
      </c>
      <c r="S200" s="74" t="str">
        <f t="shared" ref="S200:S263" si="1078">IFERROR(IF(R200&gt;1,($J200-R200),""),"")</f>
        <v/>
      </c>
      <c r="T200" s="18" t="str">
        <f t="shared" si="1054"/>
        <v/>
      </c>
      <c r="U200" s="69">
        <v>1554</v>
      </c>
      <c r="V200" s="70">
        <f t="shared" si="1055"/>
        <v>1398.6000000000001</v>
      </c>
      <c r="W200" s="70">
        <v>250</v>
      </c>
      <c r="X200" s="71">
        <f t="shared" ref="X200:X263" si="1079">IFERROR(IF(W200&gt;1,($J200-W200),""),"")</f>
        <v>1140</v>
      </c>
      <c r="Y200" s="16">
        <f t="shared" si="1056"/>
        <v>0.18489918489918497</v>
      </c>
      <c r="Z200" s="72">
        <v>1554</v>
      </c>
      <c r="AA200" s="73">
        <f t="shared" si="1057"/>
        <v>1398.6000000000001</v>
      </c>
      <c r="AB200" s="73">
        <v>250</v>
      </c>
      <c r="AC200" s="74">
        <f t="shared" ref="AC200:AC263" si="1080">IFERROR(IF(AB200&gt;1,($J200-AB200),""),"")</f>
        <v>1140</v>
      </c>
      <c r="AD200" s="18">
        <f t="shared" si="1058"/>
        <v>0.18489918489918497</v>
      </c>
      <c r="AE200" s="69">
        <v>0</v>
      </c>
      <c r="AF200" s="70" t="str">
        <f t="shared" si="1059"/>
        <v/>
      </c>
      <c r="AG200" s="70">
        <v>0</v>
      </c>
      <c r="AH200" s="71" t="str">
        <f t="shared" ref="AH200:AH263" si="1081">IFERROR(IF(AG200&gt;1,($J200-AG200),""),"")</f>
        <v/>
      </c>
      <c r="AI200" s="16" t="str">
        <f t="shared" si="1060"/>
        <v/>
      </c>
      <c r="AJ200" s="72">
        <v>1554</v>
      </c>
      <c r="AK200" s="73">
        <f t="shared" si="1061"/>
        <v>1398.6000000000001</v>
      </c>
      <c r="AL200" s="73">
        <v>250</v>
      </c>
      <c r="AM200" s="74">
        <f t="shared" ref="AM200:AM263" si="1082">IFERROR(IF(AL200&gt;1,($J200-AL200),""),"")</f>
        <v>1140</v>
      </c>
      <c r="AN200" s="18">
        <f t="shared" si="1062"/>
        <v>0.18489918489918497</v>
      </c>
      <c r="AO200" s="69">
        <v>0</v>
      </c>
      <c r="AP200" s="70" t="str">
        <f t="shared" si="1063"/>
        <v/>
      </c>
      <c r="AQ200" s="70">
        <v>0</v>
      </c>
      <c r="AR200" s="71" t="str">
        <f t="shared" ref="AR200:AR263" si="1083">IFERROR(IF(AQ200&gt;1,($J200-AQ200),""),"")</f>
        <v/>
      </c>
      <c r="AS200" s="16" t="str">
        <f t="shared" si="1064"/>
        <v/>
      </c>
      <c r="AT200" s="72">
        <v>0</v>
      </c>
      <c r="AU200" s="73" t="str">
        <f t="shared" si="1065"/>
        <v/>
      </c>
      <c r="AV200" s="73">
        <v>0</v>
      </c>
      <c r="AW200" s="74" t="str">
        <f t="shared" ref="AW200:AW263" si="1084">IFERROR(IF(AV200&gt;1,($J200-AV200),""),"")</f>
        <v/>
      </c>
      <c r="AX200" s="18" t="str">
        <f t="shared" si="1066"/>
        <v/>
      </c>
      <c r="AY200" s="69">
        <v>0</v>
      </c>
      <c r="AZ200" s="70" t="str">
        <f t="shared" si="1067"/>
        <v/>
      </c>
      <c r="BA200" s="70">
        <v>0</v>
      </c>
      <c r="BB200" s="71" t="str">
        <f t="shared" ref="BB200:BB263" si="1085">IFERROR(IF(BA200&gt;1,($J200-BA200),""),"")</f>
        <v/>
      </c>
      <c r="BC200" s="16" t="str">
        <f t="shared" si="1068"/>
        <v/>
      </c>
      <c r="BD200" s="72">
        <v>0</v>
      </c>
      <c r="BE200" s="73" t="str">
        <f t="shared" si="1069"/>
        <v/>
      </c>
      <c r="BF200" s="73">
        <v>0</v>
      </c>
      <c r="BG200" s="74" t="str">
        <f t="shared" ref="BG200:BG263" si="1086">IFERROR(IF(BF200&gt;1,($J200-BF200),""),"")</f>
        <v/>
      </c>
      <c r="BH200" s="18" t="str">
        <f t="shared" si="1070"/>
        <v/>
      </c>
      <c r="BI200" s="69">
        <v>0</v>
      </c>
      <c r="BJ200" s="70" t="str">
        <f t="shared" si="1071"/>
        <v/>
      </c>
      <c r="BK200" s="70">
        <v>0</v>
      </c>
      <c r="BL200" s="71" t="str">
        <f t="shared" ref="BL200:BL263" si="1087">IFERROR(IF(BK200&gt;1,($J200-BK200),""),"")</f>
        <v/>
      </c>
      <c r="BM200" s="16" t="str">
        <f t="shared" si="1072"/>
        <v/>
      </c>
      <c r="BN200" s="72">
        <v>0</v>
      </c>
      <c r="BO200" s="73" t="str">
        <f t="shared" si="1073"/>
        <v/>
      </c>
      <c r="BP200" s="73">
        <v>0</v>
      </c>
      <c r="BQ200" s="74" t="str">
        <f t="shared" ref="BQ200:BQ263" si="1088">IFERROR(IF(BP200&gt;1,($J200-BP200),""),"")</f>
        <v/>
      </c>
      <c r="BR200" s="18" t="str">
        <f t="shared" si="1074"/>
        <v/>
      </c>
      <c r="BS200" s="69">
        <v>0</v>
      </c>
      <c r="BT200" s="70" t="str">
        <f t="shared" si="1075"/>
        <v/>
      </c>
      <c r="BU200" s="70">
        <v>0</v>
      </c>
      <c r="BV200" s="71" t="str">
        <f t="shared" ref="BV200:BV263" si="1089">IFERROR(IF(BU200&gt;1,($J200-BU200),""),"")</f>
        <v/>
      </c>
      <c r="BW200" s="16" t="str">
        <f t="shared" si="1076"/>
        <v/>
      </c>
    </row>
    <row r="201" spans="1:75" s="5" customFormat="1" ht="12.75" customHeight="1" thickBot="1">
      <c r="A201" s="43" t="s">
        <v>54</v>
      </c>
      <c r="B201" s="38" t="s">
        <v>143</v>
      </c>
      <c r="C201" s="9"/>
      <c r="D201" s="50">
        <v>1.19</v>
      </c>
      <c r="E201" s="2" t="s">
        <v>182</v>
      </c>
      <c r="F201" s="83">
        <v>1979</v>
      </c>
      <c r="G201" s="83">
        <v>1799</v>
      </c>
      <c r="H201" s="134">
        <v>1335</v>
      </c>
      <c r="I201" s="134">
        <v>20</v>
      </c>
      <c r="J201" s="97">
        <f t="shared" si="1050"/>
        <v>1315</v>
      </c>
      <c r="K201" s="76">
        <v>0</v>
      </c>
      <c r="L201" s="77" t="str">
        <f t="shared" si="1051"/>
        <v/>
      </c>
      <c r="M201" s="77">
        <v>0</v>
      </c>
      <c r="N201" s="78" t="str">
        <f t="shared" si="1077"/>
        <v/>
      </c>
      <c r="O201" s="17" t="str">
        <f t="shared" si="1052"/>
        <v/>
      </c>
      <c r="P201" s="79">
        <v>0</v>
      </c>
      <c r="Q201" s="80" t="str">
        <f t="shared" si="1053"/>
        <v/>
      </c>
      <c r="R201" s="80">
        <v>0</v>
      </c>
      <c r="S201" s="81" t="str">
        <f t="shared" si="1078"/>
        <v/>
      </c>
      <c r="T201" s="19" t="str">
        <f t="shared" si="1054"/>
        <v/>
      </c>
      <c r="U201" s="76">
        <v>1443</v>
      </c>
      <c r="V201" s="77">
        <f t="shared" si="1055"/>
        <v>1298.7</v>
      </c>
      <c r="W201" s="77">
        <v>258</v>
      </c>
      <c r="X201" s="78">
        <f t="shared" si="1079"/>
        <v>1057</v>
      </c>
      <c r="Y201" s="17">
        <f t="shared" si="1056"/>
        <v>0.18610918610918614</v>
      </c>
      <c r="Z201" s="79">
        <v>1443</v>
      </c>
      <c r="AA201" s="80">
        <f t="shared" si="1057"/>
        <v>1298.7</v>
      </c>
      <c r="AB201" s="80">
        <v>258</v>
      </c>
      <c r="AC201" s="81">
        <f t="shared" si="1080"/>
        <v>1057</v>
      </c>
      <c r="AD201" s="19">
        <f t="shared" si="1058"/>
        <v>0.18610918610918614</v>
      </c>
      <c r="AE201" s="76">
        <v>0</v>
      </c>
      <c r="AF201" s="77" t="str">
        <f t="shared" si="1059"/>
        <v/>
      </c>
      <c r="AG201" s="77">
        <v>0</v>
      </c>
      <c r="AH201" s="78" t="str">
        <f t="shared" si="1081"/>
        <v/>
      </c>
      <c r="AI201" s="17" t="str">
        <f t="shared" si="1060"/>
        <v/>
      </c>
      <c r="AJ201" s="79">
        <v>1443</v>
      </c>
      <c r="AK201" s="80">
        <f t="shared" si="1061"/>
        <v>1298.7</v>
      </c>
      <c r="AL201" s="80">
        <v>258</v>
      </c>
      <c r="AM201" s="81">
        <f t="shared" si="1082"/>
        <v>1057</v>
      </c>
      <c r="AN201" s="19">
        <f t="shared" si="1062"/>
        <v>0.18610918610918614</v>
      </c>
      <c r="AO201" s="76">
        <v>0</v>
      </c>
      <c r="AP201" s="77" t="str">
        <f t="shared" si="1063"/>
        <v/>
      </c>
      <c r="AQ201" s="77">
        <v>0</v>
      </c>
      <c r="AR201" s="78" t="str">
        <f t="shared" si="1083"/>
        <v/>
      </c>
      <c r="AS201" s="17" t="str">
        <f t="shared" si="1064"/>
        <v/>
      </c>
      <c r="AT201" s="79">
        <v>0</v>
      </c>
      <c r="AU201" s="80" t="str">
        <f t="shared" si="1065"/>
        <v/>
      </c>
      <c r="AV201" s="80">
        <v>0</v>
      </c>
      <c r="AW201" s="81" t="str">
        <f t="shared" si="1084"/>
        <v/>
      </c>
      <c r="AX201" s="19" t="str">
        <f t="shared" si="1066"/>
        <v/>
      </c>
      <c r="AY201" s="76">
        <v>0</v>
      </c>
      <c r="AZ201" s="77" t="str">
        <f t="shared" si="1067"/>
        <v/>
      </c>
      <c r="BA201" s="77">
        <v>0</v>
      </c>
      <c r="BB201" s="78" t="str">
        <f t="shared" si="1085"/>
        <v/>
      </c>
      <c r="BC201" s="17" t="str">
        <f t="shared" si="1068"/>
        <v/>
      </c>
      <c r="BD201" s="79">
        <v>0</v>
      </c>
      <c r="BE201" s="80" t="str">
        <f t="shared" si="1069"/>
        <v/>
      </c>
      <c r="BF201" s="80">
        <v>0</v>
      </c>
      <c r="BG201" s="81" t="str">
        <f t="shared" si="1086"/>
        <v/>
      </c>
      <c r="BH201" s="19" t="str">
        <f t="shared" si="1070"/>
        <v/>
      </c>
      <c r="BI201" s="76">
        <v>0</v>
      </c>
      <c r="BJ201" s="77" t="str">
        <f t="shared" si="1071"/>
        <v/>
      </c>
      <c r="BK201" s="77">
        <v>0</v>
      </c>
      <c r="BL201" s="78" t="str">
        <f t="shared" si="1087"/>
        <v/>
      </c>
      <c r="BM201" s="17" t="str">
        <f t="shared" si="1072"/>
        <v/>
      </c>
      <c r="BN201" s="79">
        <v>0</v>
      </c>
      <c r="BO201" s="80" t="str">
        <f t="shared" si="1073"/>
        <v/>
      </c>
      <c r="BP201" s="80">
        <v>0</v>
      </c>
      <c r="BQ201" s="81" t="str">
        <f t="shared" si="1088"/>
        <v/>
      </c>
      <c r="BR201" s="19" t="str">
        <f t="shared" si="1074"/>
        <v/>
      </c>
      <c r="BS201" s="76">
        <v>0</v>
      </c>
      <c r="BT201" s="77" t="str">
        <f t="shared" si="1075"/>
        <v/>
      </c>
      <c r="BU201" s="77">
        <v>0</v>
      </c>
      <c r="BV201" s="78" t="str">
        <f t="shared" si="1089"/>
        <v/>
      </c>
      <c r="BW201" s="17" t="str">
        <f t="shared" si="1076"/>
        <v/>
      </c>
    </row>
    <row r="202" spans="1:75" s="5" customFormat="1" ht="12.75" customHeight="1">
      <c r="A202" s="44" t="s">
        <v>349</v>
      </c>
      <c r="B202" s="39" t="s">
        <v>143</v>
      </c>
      <c r="C202" s="6" t="s">
        <v>459</v>
      </c>
      <c r="D202" s="49">
        <v>0.83</v>
      </c>
      <c r="E202" s="40" t="s">
        <v>351</v>
      </c>
      <c r="F202" s="82">
        <v>769</v>
      </c>
      <c r="G202" s="82">
        <v>699</v>
      </c>
      <c r="H202" s="133">
        <v>495</v>
      </c>
      <c r="I202" s="133">
        <v>0</v>
      </c>
      <c r="J202" s="95">
        <f>IFERROR(H202-I202,H202)</f>
        <v>495</v>
      </c>
      <c r="K202" s="69">
        <v>666</v>
      </c>
      <c r="L202" s="70">
        <f>IFERROR(IF(K202&gt;1,K202*0.9,""),"")</f>
        <v>599.4</v>
      </c>
      <c r="M202" s="70">
        <v>0</v>
      </c>
      <c r="N202" s="71" t="str">
        <f t="shared" si="1077"/>
        <v/>
      </c>
      <c r="O202" s="16" t="str">
        <f>IFERROR(IF((IFERROR(IF(M202&gt;1,(L202-N202)/L202,""),(($G202*0.9)-N202)/($G202*0.9)))&gt;1%,IFERROR(IF(M202&gt;1,(L202-N202)/L202,""),(($G202*0.9)-N202)/($G202*0.9)),""),"")</f>
        <v/>
      </c>
      <c r="P202" s="72">
        <v>0</v>
      </c>
      <c r="Q202" s="73" t="str">
        <f>IFERROR(IF(P202&gt;1,P202*0.9,""),"")</f>
        <v/>
      </c>
      <c r="R202" s="73">
        <v>0</v>
      </c>
      <c r="S202" s="74" t="str">
        <f t="shared" si="1078"/>
        <v/>
      </c>
      <c r="T202" s="18" t="str">
        <f>IFERROR(IF((IFERROR(IF(R202&gt;1,(Q202-S202)/Q202,""),(($G202*0.9)-S202)/($G202*0.9)))&gt;1%,IFERROR(IF(R202&gt;1,(Q202-S202)/Q202,""),(($G202*0.9)-S202)/($G202*0.9)),""),"")</f>
        <v/>
      </c>
      <c r="U202" s="69">
        <v>0</v>
      </c>
      <c r="V202" s="70" t="str">
        <f>IFERROR(IF(U202&gt;1,U202*0.9,""),"")</f>
        <v/>
      </c>
      <c r="W202" s="70">
        <v>0</v>
      </c>
      <c r="X202" s="71" t="str">
        <f t="shared" si="1079"/>
        <v/>
      </c>
      <c r="Y202" s="16" t="str">
        <f>IFERROR(IF((IFERROR(IF(W202&gt;1,(V202-X202)/V202,""),(($G202*0.9)-X202)/($G202*0.9)))&gt;1%,IFERROR(IF(W202&gt;1,(V202-X202)/V202,""),(($G202*0.9)-X202)/($G202*0.9)),""),"")</f>
        <v/>
      </c>
      <c r="Z202" s="72">
        <v>610</v>
      </c>
      <c r="AA202" s="73">
        <f>IFERROR(IF(Z202&gt;1,Z202*0.9,""),"")</f>
        <v>549</v>
      </c>
      <c r="AB202" s="73">
        <v>0</v>
      </c>
      <c r="AC202" s="74" t="str">
        <f t="shared" si="1080"/>
        <v/>
      </c>
      <c r="AD202" s="18" t="str">
        <f>IFERROR(IF((IFERROR(IF(AB202&gt;1,(AA202-AC202)/AA202,""),(($G202*0.9)-AC202)/($G202*0.9)))&gt;1%,IFERROR(IF(AB202&gt;1,(AA202-AC202)/AA202,""),(($G202*0.9)-AC202)/($G202*0.9)),""),"")</f>
        <v/>
      </c>
      <c r="AE202" s="69">
        <v>0</v>
      </c>
      <c r="AF202" s="70" t="str">
        <f>IFERROR(IF(AE202&gt;1,AE202*0.9,""),"")</f>
        <v/>
      </c>
      <c r="AG202" s="70">
        <v>0</v>
      </c>
      <c r="AH202" s="71" t="str">
        <f t="shared" si="1081"/>
        <v/>
      </c>
      <c r="AI202" s="16" t="str">
        <f>IFERROR(IF((IFERROR(IF(AG202&gt;1,(AF202-AH202)/AF202,""),(($G202*0.9)-AH202)/($G202*0.9)))&gt;1%,IFERROR(IF(AG202&gt;1,(AF202-AH202)/AF202,""),(($G202*0.9)-AH202)/($G202*0.9)),""),"")</f>
        <v/>
      </c>
      <c r="AJ202" s="72">
        <v>0</v>
      </c>
      <c r="AK202" s="73" t="str">
        <f>IFERROR(IF(AJ202&gt;1,AJ202*0.9,""),"")</f>
        <v/>
      </c>
      <c r="AL202" s="73">
        <v>0</v>
      </c>
      <c r="AM202" s="74" t="str">
        <f t="shared" si="1082"/>
        <v/>
      </c>
      <c r="AN202" s="18" t="str">
        <f>IFERROR(IF((IFERROR(IF(AL202&gt;1,(AK202-AM202)/AK202,""),(($G202*0.9)-AM202)/($G202*0.9)))&gt;1%,IFERROR(IF(AL202&gt;1,(AK202-AM202)/AK202,""),(($G202*0.9)-AM202)/($G202*0.9)),""),"")</f>
        <v/>
      </c>
      <c r="AO202" s="69">
        <v>610</v>
      </c>
      <c r="AP202" s="70">
        <f>IFERROR(IF(AO202&gt;1,AO202*0.9,""),"")</f>
        <v>549</v>
      </c>
      <c r="AQ202" s="70">
        <v>0</v>
      </c>
      <c r="AR202" s="71" t="str">
        <f t="shared" si="1083"/>
        <v/>
      </c>
      <c r="AS202" s="16" t="str">
        <f>IFERROR(IF((IFERROR(IF(AQ202&gt;1,(AP202-AR202)/AP202,""),(($G202*0.9)-AR202)/($G202*0.9)))&gt;1%,IFERROR(IF(AQ202&gt;1,(AP202-AR202)/AP202,""),(($G202*0.9)-AR202)/($G202*0.9)),""),"")</f>
        <v/>
      </c>
      <c r="AT202" s="72">
        <v>0</v>
      </c>
      <c r="AU202" s="73" t="str">
        <f>IFERROR(IF(AT202&gt;1,AT202*0.9,""),"")</f>
        <v/>
      </c>
      <c r="AV202" s="73">
        <v>0</v>
      </c>
      <c r="AW202" s="74" t="str">
        <f t="shared" si="1084"/>
        <v/>
      </c>
      <c r="AX202" s="18" t="str">
        <f>IFERROR(IF((IFERROR(IF(AV202&gt;1,(AU202-AW202)/AU202,""),(($G202*0.9)-AW202)/($G202*0.9)))&gt;1%,IFERROR(IF(AV202&gt;1,(AU202-AW202)/AU202,""),(($G202*0.9)-AW202)/($G202*0.9)),""),"")</f>
        <v/>
      </c>
      <c r="AY202" s="69">
        <v>0</v>
      </c>
      <c r="AZ202" s="70" t="str">
        <f>IFERROR(IF(AY202&gt;1,AY202*0.9,""),"")</f>
        <v/>
      </c>
      <c r="BA202" s="70">
        <v>0</v>
      </c>
      <c r="BB202" s="71" t="str">
        <f t="shared" si="1085"/>
        <v/>
      </c>
      <c r="BC202" s="16" t="str">
        <f>IFERROR(IF((IFERROR(IF(BA202&gt;1,(AZ202-BB202)/AZ202,""),(($G202*0.9)-BB202)/($G202*0.9)))&gt;1%,IFERROR(IF(BA202&gt;1,(AZ202-BB202)/AZ202,""),(($G202*0.9)-BB202)/($G202*0.9)),""),"")</f>
        <v/>
      </c>
      <c r="BD202" s="72">
        <v>666</v>
      </c>
      <c r="BE202" s="73">
        <f>IFERROR(IF(BD202&gt;1,BD202*0.9,""),"")</f>
        <v>599.4</v>
      </c>
      <c r="BF202" s="73">
        <v>0</v>
      </c>
      <c r="BG202" s="74" t="str">
        <f t="shared" si="1086"/>
        <v/>
      </c>
      <c r="BH202" s="18" t="str">
        <f>IFERROR(IF((IFERROR(IF(BF202&gt;1,(BE202-BG202)/BE202,""),(($G202*0.9)-BG202)/($G202*0.9)))&gt;1%,IFERROR(IF(BF202&gt;1,(BE202-BG202)/BE202,""),(($G202*0.9)-BG202)/($G202*0.9)),""),"")</f>
        <v/>
      </c>
      <c r="BI202" s="69">
        <v>0</v>
      </c>
      <c r="BJ202" s="70" t="str">
        <f>IFERROR(IF(BI202&gt;1,BI202*0.9,""),"")</f>
        <v/>
      </c>
      <c r="BK202" s="70">
        <v>0</v>
      </c>
      <c r="BL202" s="71" t="str">
        <f t="shared" si="1087"/>
        <v/>
      </c>
      <c r="BM202" s="16" t="str">
        <f>IFERROR(IF((IFERROR(IF(BK202&gt;1,(BJ202-BL202)/BJ202,""),(($G202*0.9)-BL202)/($G202*0.9)))&gt;1%,IFERROR(IF(BK202&gt;1,(BJ202-BL202)/BJ202,""),(($G202*0.9)-BL202)/($G202*0.9)),""),"")</f>
        <v/>
      </c>
      <c r="BN202" s="72">
        <v>0</v>
      </c>
      <c r="BO202" s="73" t="str">
        <f>IFERROR(IF(BN202&gt;1,BN202*0.9,""),"")</f>
        <v/>
      </c>
      <c r="BP202" s="73">
        <v>0</v>
      </c>
      <c r="BQ202" s="74" t="str">
        <f t="shared" si="1088"/>
        <v/>
      </c>
      <c r="BR202" s="18" t="str">
        <f>IFERROR(IF((IFERROR(IF(BP202&gt;1,(BO202-BQ202)/BO202,""),(($G202*0.9)-BQ202)/($G202*0.9)))&gt;1%,IFERROR(IF(BP202&gt;1,(BO202-BQ202)/BO202,""),(($G202*0.9)-BQ202)/($G202*0.9)),""),"")</f>
        <v/>
      </c>
      <c r="BS202" s="69">
        <v>554</v>
      </c>
      <c r="BT202" s="70">
        <f>IFERROR(IF(BS202&gt;1,BS202*0.9,""),"")</f>
        <v>498.6</v>
      </c>
      <c r="BU202" s="70">
        <v>27</v>
      </c>
      <c r="BV202" s="71">
        <f t="shared" si="1089"/>
        <v>468</v>
      </c>
      <c r="BW202" s="16">
        <f>IFERROR(IF((IFERROR(IF(BU202&gt;1,(BT202-BV202)/BT202,""),(($G202*0.9)-BV202)/($G202*0.9)))&gt;1%,IFERROR(IF(BU202&gt;1,(BT202-BV202)/BT202,""),(($G202*0.9)-BV202)/($G202*0.9)),""),"")</f>
        <v>6.1371841155234697E-2</v>
      </c>
    </row>
    <row r="203" spans="1:75" s="5" customFormat="1" ht="12.75" customHeight="1">
      <c r="A203" s="44" t="s">
        <v>507</v>
      </c>
      <c r="B203" s="36" t="s">
        <v>143</v>
      </c>
      <c r="C203" s="6" t="s">
        <v>500</v>
      </c>
      <c r="D203" s="49">
        <v>0.83</v>
      </c>
      <c r="E203" s="40" t="s">
        <v>517</v>
      </c>
      <c r="F203" s="84">
        <v>769</v>
      </c>
      <c r="G203" s="84">
        <v>699</v>
      </c>
      <c r="H203" s="135">
        <v>545</v>
      </c>
      <c r="I203" s="135">
        <v>0</v>
      </c>
      <c r="J203" s="93">
        <f t="shared" ref="J203" si="1090">IFERROR(H203-I203,H203)</f>
        <v>545</v>
      </c>
      <c r="K203" s="106">
        <v>0</v>
      </c>
      <c r="L203" s="107" t="str">
        <f t="shared" ref="L203" si="1091">IFERROR(IF(K203&gt;1,K203*0.9,""),"")</f>
        <v/>
      </c>
      <c r="M203" s="107">
        <v>0</v>
      </c>
      <c r="N203" s="110" t="str">
        <f t="shared" si="1077"/>
        <v/>
      </c>
      <c r="O203" s="15" t="str">
        <f t="shared" ref="O203" si="1092">IFERROR(IF((IFERROR(IF(M203&gt;1,(L203-N203)/L203,""),(($G203*0.9)-N203)/($G203*0.9)))&gt;1%,IFERROR(IF(M203&gt;1,(L203-N203)/L203,""),(($G203*0.9)-N203)/($G203*0.9)),""),"")</f>
        <v/>
      </c>
      <c r="P203" s="108">
        <v>0</v>
      </c>
      <c r="Q203" s="109" t="str">
        <f t="shared" ref="Q203" si="1093">IFERROR(IF(P203&gt;1,P203*0.9,""),"")</f>
        <v/>
      </c>
      <c r="R203" s="109">
        <v>0</v>
      </c>
      <c r="S203" s="111" t="str">
        <f t="shared" si="1078"/>
        <v/>
      </c>
      <c r="T203" s="20" t="str">
        <f t="shared" ref="T203" si="1094">IFERROR(IF((IFERROR(IF(R203&gt;1,(Q203-S203)/Q203,""),(($G203*0.9)-S203)/($G203*0.9)))&gt;1%,IFERROR(IF(R203&gt;1,(Q203-S203)/Q203,""),(($G203*0.9)-S203)/($G203*0.9)),""),"")</f>
        <v/>
      </c>
      <c r="U203" s="106">
        <v>0</v>
      </c>
      <c r="V203" s="107" t="str">
        <f t="shared" ref="V203" si="1095">IFERROR(IF(U203&gt;1,U203*0.9,""),"")</f>
        <v/>
      </c>
      <c r="W203" s="107">
        <v>0</v>
      </c>
      <c r="X203" s="110" t="str">
        <f t="shared" si="1079"/>
        <v/>
      </c>
      <c r="Y203" s="15" t="str">
        <f t="shared" ref="Y203" si="1096">IFERROR(IF((IFERROR(IF(W203&gt;1,(V203-X203)/V203,""),(($G203*0.9)-X203)/($G203*0.9)))&gt;1%,IFERROR(IF(W203&gt;1,(V203-X203)/V203,""),(($G203*0.9)-X203)/($G203*0.9)),""),"")</f>
        <v/>
      </c>
      <c r="Z203" s="108">
        <v>0</v>
      </c>
      <c r="AA203" s="109" t="str">
        <f t="shared" ref="AA203" si="1097">IFERROR(IF(Z203&gt;1,Z203*0.9,""),"")</f>
        <v/>
      </c>
      <c r="AB203" s="109">
        <v>0</v>
      </c>
      <c r="AC203" s="111" t="str">
        <f t="shared" si="1080"/>
        <v/>
      </c>
      <c r="AD203" s="20" t="str">
        <f t="shared" ref="AD203" si="1098">IFERROR(IF((IFERROR(IF(AB203&gt;1,(AA203-AC203)/AA203,""),(($G203*0.9)-AC203)/($G203*0.9)))&gt;1%,IFERROR(IF(AB203&gt;1,(AA203-AC203)/AA203,""),(($G203*0.9)-AC203)/($G203*0.9)),""),"")</f>
        <v/>
      </c>
      <c r="AE203" s="106">
        <v>0</v>
      </c>
      <c r="AF203" s="107" t="str">
        <f t="shared" ref="AF203" si="1099">IFERROR(IF(AE203&gt;1,AE203*0.9,""),"")</f>
        <v/>
      </c>
      <c r="AG203" s="107">
        <v>0</v>
      </c>
      <c r="AH203" s="110" t="str">
        <f t="shared" si="1081"/>
        <v/>
      </c>
      <c r="AI203" s="15" t="str">
        <f t="shared" ref="AI203" si="1100">IFERROR(IF((IFERROR(IF(AG203&gt;1,(AF203-AH203)/AF203,""),(($G203*0.9)-AH203)/($G203*0.9)))&gt;1%,IFERROR(IF(AG203&gt;1,(AF203-AH203)/AF203,""),(($G203*0.9)-AH203)/($G203*0.9)),""),"")</f>
        <v/>
      </c>
      <c r="AJ203" s="108">
        <v>0</v>
      </c>
      <c r="AK203" s="109" t="str">
        <f t="shared" ref="AK203" si="1101">IFERROR(IF(AJ203&gt;1,AJ203*0.9,""),"")</f>
        <v/>
      </c>
      <c r="AL203" s="109">
        <v>0</v>
      </c>
      <c r="AM203" s="111" t="str">
        <f t="shared" si="1082"/>
        <v/>
      </c>
      <c r="AN203" s="20" t="str">
        <f t="shared" ref="AN203" si="1102">IFERROR(IF((IFERROR(IF(AL203&gt;1,(AK203-AM203)/AK203,""),(($G203*0.9)-AM203)/($G203*0.9)))&gt;1%,IFERROR(IF(AL203&gt;1,(AK203-AM203)/AK203,""),(($G203*0.9)-AM203)/($G203*0.9)),""),"")</f>
        <v/>
      </c>
      <c r="AO203" s="106">
        <v>0</v>
      </c>
      <c r="AP203" s="107" t="str">
        <f t="shared" ref="AP203" si="1103">IFERROR(IF(AO203&gt;1,AO203*0.9,""),"")</f>
        <v/>
      </c>
      <c r="AQ203" s="107">
        <v>0</v>
      </c>
      <c r="AR203" s="110" t="str">
        <f t="shared" si="1083"/>
        <v/>
      </c>
      <c r="AS203" s="15" t="str">
        <f t="shared" ref="AS203" si="1104">IFERROR(IF((IFERROR(IF(AQ203&gt;1,(AP203-AR203)/AP203,""),(($G203*0.9)-AR203)/($G203*0.9)))&gt;1%,IFERROR(IF(AQ203&gt;1,(AP203-AR203)/AP203,""),(($G203*0.9)-AR203)/($G203*0.9)),""),"")</f>
        <v/>
      </c>
      <c r="AT203" s="108">
        <v>0</v>
      </c>
      <c r="AU203" s="109" t="str">
        <f t="shared" ref="AU203" si="1105">IFERROR(IF(AT203&gt;1,AT203*0.9,""),"")</f>
        <v/>
      </c>
      <c r="AV203" s="109">
        <v>0</v>
      </c>
      <c r="AW203" s="111" t="str">
        <f t="shared" si="1084"/>
        <v/>
      </c>
      <c r="AX203" s="20" t="str">
        <f t="shared" ref="AX203" si="1106">IFERROR(IF((IFERROR(IF(AV203&gt;1,(AU203-AW203)/AU203,""),(($G203*0.9)-AW203)/($G203*0.9)))&gt;1%,IFERROR(IF(AV203&gt;1,(AU203-AW203)/AU203,""),(($G203*0.9)-AW203)/($G203*0.9)),""),"")</f>
        <v/>
      </c>
      <c r="AY203" s="106">
        <v>0</v>
      </c>
      <c r="AZ203" s="107" t="str">
        <f t="shared" ref="AZ203" si="1107">IFERROR(IF(AY203&gt;1,AY203*0.9,""),"")</f>
        <v/>
      </c>
      <c r="BA203" s="107">
        <v>0</v>
      </c>
      <c r="BB203" s="110" t="str">
        <f t="shared" si="1085"/>
        <v/>
      </c>
      <c r="BC203" s="15" t="str">
        <f t="shared" ref="BC203" si="1108">IFERROR(IF((IFERROR(IF(BA203&gt;1,(AZ203-BB203)/AZ203,""),(($G203*0.9)-BB203)/($G203*0.9)))&gt;1%,IFERROR(IF(BA203&gt;1,(AZ203-BB203)/AZ203,""),(($G203*0.9)-BB203)/($G203*0.9)),""),"")</f>
        <v/>
      </c>
      <c r="BD203" s="108">
        <v>0</v>
      </c>
      <c r="BE203" s="109" t="str">
        <f t="shared" ref="BE203" si="1109">IFERROR(IF(BD203&gt;1,BD203*0.9,""),"")</f>
        <v/>
      </c>
      <c r="BF203" s="109">
        <v>0</v>
      </c>
      <c r="BG203" s="111" t="str">
        <f t="shared" si="1086"/>
        <v/>
      </c>
      <c r="BH203" s="20" t="str">
        <f t="shared" ref="BH203" si="1110">IFERROR(IF((IFERROR(IF(BF203&gt;1,(BE203-BG203)/BE203,""),(($G203*0.9)-BG203)/($G203*0.9)))&gt;1%,IFERROR(IF(BF203&gt;1,(BE203-BG203)/BE203,""),(($G203*0.9)-BG203)/($G203*0.9)),""),"")</f>
        <v/>
      </c>
      <c r="BI203" s="106">
        <v>0</v>
      </c>
      <c r="BJ203" s="107" t="str">
        <f t="shared" ref="BJ203" si="1111">IFERROR(IF(BI203&gt;1,BI203*0.9,""),"")</f>
        <v/>
      </c>
      <c r="BK203" s="107">
        <v>0</v>
      </c>
      <c r="BL203" s="110" t="str">
        <f t="shared" si="1087"/>
        <v/>
      </c>
      <c r="BM203" s="15" t="str">
        <f t="shared" ref="BM203" si="1112">IFERROR(IF((IFERROR(IF(BK203&gt;1,(BJ203-BL203)/BJ203,""),(($G203*0.9)-BL203)/($G203*0.9)))&gt;1%,IFERROR(IF(BK203&gt;1,(BJ203-BL203)/BJ203,""),(($G203*0.9)-BL203)/($G203*0.9)),""),"")</f>
        <v/>
      </c>
      <c r="BN203" s="108">
        <v>0</v>
      </c>
      <c r="BO203" s="109" t="str">
        <f t="shared" ref="BO203" si="1113">IFERROR(IF(BN203&gt;1,BN203*0.9,""),"")</f>
        <v/>
      </c>
      <c r="BP203" s="109">
        <v>0</v>
      </c>
      <c r="BQ203" s="111" t="str">
        <f t="shared" si="1088"/>
        <v/>
      </c>
      <c r="BR203" s="20" t="str">
        <f t="shared" ref="BR203" si="1114">IFERROR(IF((IFERROR(IF(BP203&gt;1,(BO203-BQ203)/BO203,""),(($G203*0.9)-BQ203)/($G203*0.9)))&gt;1%,IFERROR(IF(BP203&gt;1,(BO203-BQ203)/BO203,""),(($G203*0.9)-BQ203)/($G203*0.9)),""),"")</f>
        <v/>
      </c>
      <c r="BS203" s="106">
        <v>0</v>
      </c>
      <c r="BT203" s="107" t="str">
        <f t="shared" ref="BT203" si="1115">IFERROR(IF(BS203&gt;1,BS203*0.9,""),"")</f>
        <v/>
      </c>
      <c r="BU203" s="107">
        <v>0</v>
      </c>
      <c r="BV203" s="110" t="str">
        <f t="shared" si="1089"/>
        <v/>
      </c>
      <c r="BW203" s="15" t="str">
        <f t="shared" ref="BW203" si="1116">IFERROR(IF((IFERROR(IF(BU203&gt;1,(BT203-BV203)/BT203,""),(($G203*0.9)-BV203)/($G203*0.9)))&gt;1%,IFERROR(IF(BU203&gt;1,(BT203-BV203)/BT203,""),(($G203*0.9)-BV203)/($G203*0.9)),""),"")</f>
        <v/>
      </c>
    </row>
    <row r="204" spans="1:75" s="5" customFormat="1" ht="12.75" customHeight="1">
      <c r="A204" s="44" t="s">
        <v>51</v>
      </c>
      <c r="B204" s="36" t="s">
        <v>143</v>
      </c>
      <c r="C204" s="4" t="s">
        <v>459</v>
      </c>
      <c r="D204" s="49">
        <v>0.83</v>
      </c>
      <c r="E204" s="7" t="s">
        <v>351</v>
      </c>
      <c r="F204" s="84">
        <v>989</v>
      </c>
      <c r="G204" s="84">
        <v>899</v>
      </c>
      <c r="H204" s="135">
        <v>701</v>
      </c>
      <c r="I204" s="135">
        <v>14</v>
      </c>
      <c r="J204" s="93">
        <f t="shared" si="1050"/>
        <v>687</v>
      </c>
      <c r="K204" s="106">
        <v>721</v>
      </c>
      <c r="L204" s="107">
        <f t="shared" si="1051"/>
        <v>648.9</v>
      </c>
      <c r="M204" s="107">
        <v>135</v>
      </c>
      <c r="N204" s="110">
        <f t="shared" si="1077"/>
        <v>552</v>
      </c>
      <c r="O204" s="15">
        <f t="shared" si="1052"/>
        <v>0.14932963476652794</v>
      </c>
      <c r="P204" s="108">
        <v>0</v>
      </c>
      <c r="Q204" s="109" t="str">
        <f t="shared" si="1053"/>
        <v/>
      </c>
      <c r="R204" s="109">
        <v>0</v>
      </c>
      <c r="S204" s="111" t="str">
        <f t="shared" si="1078"/>
        <v/>
      </c>
      <c r="T204" s="20" t="str">
        <f t="shared" si="1054"/>
        <v/>
      </c>
      <c r="U204" s="106">
        <v>721</v>
      </c>
      <c r="V204" s="107">
        <f t="shared" si="1055"/>
        <v>648.9</v>
      </c>
      <c r="W204" s="107">
        <v>135</v>
      </c>
      <c r="X204" s="110">
        <f t="shared" si="1079"/>
        <v>552</v>
      </c>
      <c r="Y204" s="15">
        <f t="shared" si="1056"/>
        <v>0.14932963476652794</v>
      </c>
      <c r="Z204" s="108">
        <v>721</v>
      </c>
      <c r="AA204" s="109">
        <f t="shared" si="1057"/>
        <v>648.9</v>
      </c>
      <c r="AB204" s="109">
        <v>135</v>
      </c>
      <c r="AC204" s="111">
        <f t="shared" si="1080"/>
        <v>552</v>
      </c>
      <c r="AD204" s="20">
        <f t="shared" si="1058"/>
        <v>0.14932963476652794</v>
      </c>
      <c r="AE204" s="106">
        <v>0</v>
      </c>
      <c r="AF204" s="107" t="str">
        <f t="shared" si="1059"/>
        <v/>
      </c>
      <c r="AG204" s="107">
        <v>0</v>
      </c>
      <c r="AH204" s="110" t="str">
        <f t="shared" si="1081"/>
        <v/>
      </c>
      <c r="AI204" s="15" t="str">
        <f t="shared" si="1060"/>
        <v/>
      </c>
      <c r="AJ204" s="108">
        <v>721</v>
      </c>
      <c r="AK204" s="109">
        <f t="shared" si="1061"/>
        <v>648.9</v>
      </c>
      <c r="AL204" s="109">
        <v>135</v>
      </c>
      <c r="AM204" s="111">
        <f t="shared" si="1082"/>
        <v>552</v>
      </c>
      <c r="AN204" s="20">
        <f t="shared" si="1062"/>
        <v>0.14932963476652794</v>
      </c>
      <c r="AO204" s="106">
        <v>0</v>
      </c>
      <c r="AP204" s="107" t="str">
        <f t="shared" si="1063"/>
        <v/>
      </c>
      <c r="AQ204" s="107">
        <v>0</v>
      </c>
      <c r="AR204" s="110" t="str">
        <f t="shared" si="1083"/>
        <v/>
      </c>
      <c r="AS204" s="15" t="str">
        <f t="shared" si="1064"/>
        <v/>
      </c>
      <c r="AT204" s="108">
        <v>0</v>
      </c>
      <c r="AU204" s="109" t="str">
        <f t="shared" si="1065"/>
        <v/>
      </c>
      <c r="AV204" s="109">
        <v>0</v>
      </c>
      <c r="AW204" s="111" t="str">
        <f t="shared" si="1084"/>
        <v/>
      </c>
      <c r="AX204" s="20" t="str">
        <f t="shared" si="1066"/>
        <v/>
      </c>
      <c r="AY204" s="106">
        <v>721</v>
      </c>
      <c r="AZ204" s="107">
        <f t="shared" si="1067"/>
        <v>648.9</v>
      </c>
      <c r="BA204" s="107">
        <v>135</v>
      </c>
      <c r="BB204" s="110">
        <f t="shared" si="1085"/>
        <v>552</v>
      </c>
      <c r="BC204" s="15">
        <f t="shared" si="1068"/>
        <v>0.14932963476652794</v>
      </c>
      <c r="BD204" s="108">
        <v>0</v>
      </c>
      <c r="BE204" s="109" t="str">
        <f t="shared" si="1069"/>
        <v/>
      </c>
      <c r="BF204" s="109">
        <v>0</v>
      </c>
      <c r="BG204" s="111" t="str">
        <f t="shared" si="1086"/>
        <v/>
      </c>
      <c r="BH204" s="20" t="str">
        <f t="shared" si="1070"/>
        <v/>
      </c>
      <c r="BI204" s="106">
        <v>0</v>
      </c>
      <c r="BJ204" s="107" t="str">
        <f t="shared" si="1071"/>
        <v/>
      </c>
      <c r="BK204" s="107">
        <v>0</v>
      </c>
      <c r="BL204" s="110" t="str">
        <f t="shared" si="1087"/>
        <v/>
      </c>
      <c r="BM204" s="15" t="str">
        <f t="shared" si="1072"/>
        <v/>
      </c>
      <c r="BN204" s="108">
        <v>0</v>
      </c>
      <c r="BO204" s="109" t="str">
        <f t="shared" si="1073"/>
        <v/>
      </c>
      <c r="BP204" s="109">
        <v>0</v>
      </c>
      <c r="BQ204" s="111" t="str">
        <f t="shared" si="1088"/>
        <v/>
      </c>
      <c r="BR204" s="20" t="str">
        <f t="shared" si="1074"/>
        <v/>
      </c>
      <c r="BS204" s="106">
        <v>666</v>
      </c>
      <c r="BT204" s="107">
        <f t="shared" si="1075"/>
        <v>599.4</v>
      </c>
      <c r="BU204" s="107">
        <v>177</v>
      </c>
      <c r="BV204" s="110">
        <f t="shared" si="1089"/>
        <v>510</v>
      </c>
      <c r="BW204" s="15">
        <f t="shared" si="1076"/>
        <v>0.14914914914914912</v>
      </c>
    </row>
    <row r="205" spans="1:75" s="5" customFormat="1" ht="12.75" customHeight="1">
      <c r="A205" s="44" t="s">
        <v>509</v>
      </c>
      <c r="B205" s="36" t="s">
        <v>143</v>
      </c>
      <c r="C205" s="6" t="s">
        <v>500</v>
      </c>
      <c r="D205" s="49">
        <v>0.83</v>
      </c>
      <c r="E205" s="7" t="s">
        <v>518</v>
      </c>
      <c r="F205" s="84">
        <v>1099</v>
      </c>
      <c r="G205" s="84">
        <v>999</v>
      </c>
      <c r="H205" s="135">
        <v>779</v>
      </c>
      <c r="I205" s="135">
        <v>14</v>
      </c>
      <c r="J205" s="93">
        <f t="shared" ref="J205:J212" si="1117">IFERROR(H205-I205,H205)</f>
        <v>765</v>
      </c>
      <c r="K205" s="106">
        <v>0</v>
      </c>
      <c r="L205" s="107" t="str">
        <f t="shared" ref="L205:L212" si="1118">IFERROR(IF(K205&gt;1,K205*0.9,""),"")</f>
        <v/>
      </c>
      <c r="M205" s="107">
        <v>0</v>
      </c>
      <c r="N205" s="110" t="str">
        <f t="shared" si="1077"/>
        <v/>
      </c>
      <c r="O205" s="15" t="str">
        <f t="shared" ref="O205:O212" si="1119">IFERROR(IF((IFERROR(IF(M205&gt;1,(L205-N205)/L205,""),(($G205*0.9)-N205)/($G205*0.9)))&gt;1%,IFERROR(IF(M205&gt;1,(L205-N205)/L205,""),(($G205*0.9)-N205)/($G205*0.9)),""),"")</f>
        <v/>
      </c>
      <c r="P205" s="108">
        <v>0</v>
      </c>
      <c r="Q205" s="109" t="str">
        <f t="shared" ref="Q205:Q212" si="1120">IFERROR(IF(P205&gt;1,P205*0.9,""),"")</f>
        <v/>
      </c>
      <c r="R205" s="109">
        <v>0</v>
      </c>
      <c r="S205" s="111" t="str">
        <f t="shared" si="1078"/>
        <v/>
      </c>
      <c r="T205" s="20" t="str">
        <f t="shared" ref="T205:T212" si="1121">IFERROR(IF((IFERROR(IF(R205&gt;1,(Q205-S205)/Q205,""),(($G205*0.9)-S205)/($G205*0.9)))&gt;1%,IFERROR(IF(R205&gt;1,(Q205-S205)/Q205,""),(($G205*0.9)-S205)/($G205*0.9)),""),"")</f>
        <v/>
      </c>
      <c r="U205" s="106">
        <v>0</v>
      </c>
      <c r="V205" s="107" t="str">
        <f t="shared" ref="V205:V212" si="1122">IFERROR(IF(U205&gt;1,U205*0.9,""),"")</f>
        <v/>
      </c>
      <c r="W205" s="107">
        <v>0</v>
      </c>
      <c r="X205" s="110" t="str">
        <f t="shared" si="1079"/>
        <v/>
      </c>
      <c r="Y205" s="15" t="str">
        <f t="shared" ref="Y205:Y212" si="1123">IFERROR(IF((IFERROR(IF(W205&gt;1,(V205-X205)/V205,""),(($G205*0.9)-X205)/($G205*0.9)))&gt;1%,IFERROR(IF(W205&gt;1,(V205-X205)/V205,""),(($G205*0.9)-X205)/($G205*0.9)),""),"")</f>
        <v/>
      </c>
      <c r="Z205" s="108">
        <v>0</v>
      </c>
      <c r="AA205" s="109" t="str">
        <f t="shared" ref="AA205:AA212" si="1124">IFERROR(IF(Z205&gt;1,Z205*0.9,""),"")</f>
        <v/>
      </c>
      <c r="AB205" s="109">
        <v>0</v>
      </c>
      <c r="AC205" s="111" t="str">
        <f t="shared" si="1080"/>
        <v/>
      </c>
      <c r="AD205" s="20" t="str">
        <f t="shared" ref="AD205:AD212" si="1125">IFERROR(IF((IFERROR(IF(AB205&gt;1,(AA205-AC205)/AA205,""),(($G205*0.9)-AC205)/($G205*0.9)))&gt;1%,IFERROR(IF(AB205&gt;1,(AA205-AC205)/AA205,""),(($G205*0.9)-AC205)/($G205*0.9)),""),"")</f>
        <v/>
      </c>
      <c r="AE205" s="106">
        <v>0</v>
      </c>
      <c r="AF205" s="107" t="str">
        <f t="shared" ref="AF205:AF212" si="1126">IFERROR(IF(AE205&gt;1,AE205*0.9,""),"")</f>
        <v/>
      </c>
      <c r="AG205" s="107">
        <v>0</v>
      </c>
      <c r="AH205" s="110" t="str">
        <f t="shared" si="1081"/>
        <v/>
      </c>
      <c r="AI205" s="15" t="str">
        <f t="shared" ref="AI205:AI212" si="1127">IFERROR(IF((IFERROR(IF(AG205&gt;1,(AF205-AH205)/AF205,""),(($G205*0.9)-AH205)/($G205*0.9)))&gt;1%,IFERROR(IF(AG205&gt;1,(AF205-AH205)/AF205,""),(($G205*0.9)-AH205)/($G205*0.9)),""),"")</f>
        <v/>
      </c>
      <c r="AJ205" s="108">
        <v>0</v>
      </c>
      <c r="AK205" s="109" t="str">
        <f t="shared" ref="AK205:AK212" si="1128">IFERROR(IF(AJ205&gt;1,AJ205*0.9,""),"")</f>
        <v/>
      </c>
      <c r="AL205" s="109">
        <v>0</v>
      </c>
      <c r="AM205" s="111" t="str">
        <f t="shared" si="1082"/>
        <v/>
      </c>
      <c r="AN205" s="20" t="str">
        <f t="shared" ref="AN205:AN212" si="1129">IFERROR(IF((IFERROR(IF(AL205&gt;1,(AK205-AM205)/AK205,""),(($G205*0.9)-AM205)/($G205*0.9)))&gt;1%,IFERROR(IF(AL205&gt;1,(AK205-AM205)/AK205,""),(($G205*0.9)-AM205)/($G205*0.9)),""),"")</f>
        <v/>
      </c>
      <c r="AO205" s="106">
        <v>0</v>
      </c>
      <c r="AP205" s="107" t="str">
        <f t="shared" ref="AP205:AP212" si="1130">IFERROR(IF(AO205&gt;1,AO205*0.9,""),"")</f>
        <v/>
      </c>
      <c r="AQ205" s="107">
        <v>0</v>
      </c>
      <c r="AR205" s="110" t="str">
        <f t="shared" si="1083"/>
        <v/>
      </c>
      <c r="AS205" s="15" t="str">
        <f t="shared" ref="AS205:AS212" si="1131">IFERROR(IF((IFERROR(IF(AQ205&gt;1,(AP205-AR205)/AP205,""),(($G205*0.9)-AR205)/($G205*0.9)))&gt;1%,IFERROR(IF(AQ205&gt;1,(AP205-AR205)/AP205,""),(($G205*0.9)-AR205)/($G205*0.9)),""),"")</f>
        <v/>
      </c>
      <c r="AT205" s="108">
        <v>0</v>
      </c>
      <c r="AU205" s="109" t="str">
        <f t="shared" ref="AU205:AU212" si="1132">IFERROR(IF(AT205&gt;1,AT205*0.9,""),"")</f>
        <v/>
      </c>
      <c r="AV205" s="109">
        <v>0</v>
      </c>
      <c r="AW205" s="111" t="str">
        <f t="shared" si="1084"/>
        <v/>
      </c>
      <c r="AX205" s="20" t="str">
        <f t="shared" ref="AX205:AX212" si="1133">IFERROR(IF((IFERROR(IF(AV205&gt;1,(AU205-AW205)/AU205,""),(($G205*0.9)-AW205)/($G205*0.9)))&gt;1%,IFERROR(IF(AV205&gt;1,(AU205-AW205)/AU205,""),(($G205*0.9)-AW205)/($G205*0.9)),""),"")</f>
        <v/>
      </c>
      <c r="AY205" s="106">
        <v>0</v>
      </c>
      <c r="AZ205" s="107" t="str">
        <f t="shared" ref="AZ205:AZ212" si="1134">IFERROR(IF(AY205&gt;1,AY205*0.9,""),"")</f>
        <v/>
      </c>
      <c r="BA205" s="107">
        <v>0</v>
      </c>
      <c r="BB205" s="110" t="str">
        <f t="shared" si="1085"/>
        <v/>
      </c>
      <c r="BC205" s="15" t="str">
        <f t="shared" ref="BC205:BC212" si="1135">IFERROR(IF((IFERROR(IF(BA205&gt;1,(AZ205-BB205)/AZ205,""),(($G205*0.9)-BB205)/($G205*0.9)))&gt;1%,IFERROR(IF(BA205&gt;1,(AZ205-BB205)/AZ205,""),(($G205*0.9)-BB205)/($G205*0.9)),""),"")</f>
        <v/>
      </c>
      <c r="BD205" s="108">
        <v>0</v>
      </c>
      <c r="BE205" s="109" t="str">
        <f t="shared" ref="BE205:BE212" si="1136">IFERROR(IF(BD205&gt;1,BD205*0.9,""),"")</f>
        <v/>
      </c>
      <c r="BF205" s="109">
        <v>0</v>
      </c>
      <c r="BG205" s="111" t="str">
        <f t="shared" si="1086"/>
        <v/>
      </c>
      <c r="BH205" s="20" t="str">
        <f t="shared" ref="BH205:BH212" si="1137">IFERROR(IF((IFERROR(IF(BF205&gt;1,(BE205-BG205)/BE205,""),(($G205*0.9)-BG205)/($G205*0.9)))&gt;1%,IFERROR(IF(BF205&gt;1,(BE205-BG205)/BE205,""),(($G205*0.9)-BG205)/($G205*0.9)),""),"")</f>
        <v/>
      </c>
      <c r="BI205" s="106">
        <v>0</v>
      </c>
      <c r="BJ205" s="107" t="str">
        <f t="shared" ref="BJ205:BJ212" si="1138">IFERROR(IF(BI205&gt;1,BI205*0.9,""),"")</f>
        <v/>
      </c>
      <c r="BK205" s="107">
        <v>0</v>
      </c>
      <c r="BL205" s="110" t="str">
        <f t="shared" si="1087"/>
        <v/>
      </c>
      <c r="BM205" s="15" t="str">
        <f t="shared" ref="BM205:BM212" si="1139">IFERROR(IF((IFERROR(IF(BK205&gt;1,(BJ205-BL205)/BJ205,""),(($G205*0.9)-BL205)/($G205*0.9)))&gt;1%,IFERROR(IF(BK205&gt;1,(BJ205-BL205)/BJ205,""),(($G205*0.9)-BL205)/($G205*0.9)),""),"")</f>
        <v/>
      </c>
      <c r="BN205" s="108">
        <v>0</v>
      </c>
      <c r="BO205" s="109" t="str">
        <f t="shared" ref="BO205:BO212" si="1140">IFERROR(IF(BN205&gt;1,BN205*0.9,""),"")</f>
        <v/>
      </c>
      <c r="BP205" s="109">
        <v>0</v>
      </c>
      <c r="BQ205" s="111" t="str">
        <f t="shared" si="1088"/>
        <v/>
      </c>
      <c r="BR205" s="20" t="str">
        <f t="shared" ref="BR205:BR212" si="1141">IFERROR(IF((IFERROR(IF(BP205&gt;1,(BO205-BQ205)/BO205,""),(($G205*0.9)-BQ205)/($G205*0.9)))&gt;1%,IFERROR(IF(BP205&gt;1,(BO205-BQ205)/BO205,""),(($G205*0.9)-BQ205)/($G205*0.9)),""),"")</f>
        <v/>
      </c>
      <c r="BS205" s="106">
        <v>0</v>
      </c>
      <c r="BT205" s="107" t="str">
        <f t="shared" ref="BT205:BT212" si="1142">IFERROR(IF(BS205&gt;1,BS205*0.9,""),"")</f>
        <v/>
      </c>
      <c r="BU205" s="107">
        <v>0</v>
      </c>
      <c r="BV205" s="110" t="str">
        <f t="shared" si="1089"/>
        <v/>
      </c>
      <c r="BW205" s="15" t="str">
        <f t="shared" ref="BW205:BW212" si="1143">IFERROR(IF((IFERROR(IF(BU205&gt;1,(BT205-BV205)/BT205,""),(($G205*0.9)-BV205)/($G205*0.9)))&gt;1%,IFERROR(IF(BU205&gt;1,(BT205-BV205)/BT205,""),(($G205*0.9)-BV205)/($G205*0.9)),""),"")</f>
        <v/>
      </c>
    </row>
    <row r="206" spans="1:75" s="5" customFormat="1" ht="12.75" customHeight="1">
      <c r="A206" s="42" t="s">
        <v>50</v>
      </c>
      <c r="B206" s="36" t="s">
        <v>143</v>
      </c>
      <c r="C206" s="4" t="s">
        <v>459</v>
      </c>
      <c r="D206" s="49">
        <v>0.83</v>
      </c>
      <c r="E206" s="40" t="s">
        <v>351</v>
      </c>
      <c r="F206" s="84">
        <v>879</v>
      </c>
      <c r="G206" s="84">
        <v>799</v>
      </c>
      <c r="H206" s="135">
        <v>623</v>
      </c>
      <c r="I206" s="135">
        <v>12</v>
      </c>
      <c r="J206" s="93">
        <f t="shared" si="1117"/>
        <v>611</v>
      </c>
      <c r="K206" s="106">
        <v>666</v>
      </c>
      <c r="L206" s="107">
        <f t="shared" si="1118"/>
        <v>599.4</v>
      </c>
      <c r="M206" s="107">
        <v>101</v>
      </c>
      <c r="N206" s="110">
        <f t="shared" si="1077"/>
        <v>510</v>
      </c>
      <c r="O206" s="15">
        <f t="shared" si="1119"/>
        <v>0.14914914914914912</v>
      </c>
      <c r="P206" s="108">
        <v>0</v>
      </c>
      <c r="Q206" s="109" t="str">
        <f t="shared" si="1120"/>
        <v/>
      </c>
      <c r="R206" s="109">
        <v>0</v>
      </c>
      <c r="S206" s="111" t="str">
        <f t="shared" si="1078"/>
        <v/>
      </c>
      <c r="T206" s="20" t="str">
        <f t="shared" si="1121"/>
        <v/>
      </c>
      <c r="U206" s="106">
        <v>666</v>
      </c>
      <c r="V206" s="107">
        <f t="shared" si="1122"/>
        <v>599.4</v>
      </c>
      <c r="W206" s="107">
        <v>101</v>
      </c>
      <c r="X206" s="110">
        <f t="shared" si="1079"/>
        <v>510</v>
      </c>
      <c r="Y206" s="15">
        <f t="shared" si="1123"/>
        <v>0.14914914914914912</v>
      </c>
      <c r="Z206" s="108">
        <v>666</v>
      </c>
      <c r="AA206" s="109">
        <f t="shared" si="1124"/>
        <v>599.4</v>
      </c>
      <c r="AB206" s="109">
        <v>101</v>
      </c>
      <c r="AC206" s="111">
        <f t="shared" si="1080"/>
        <v>510</v>
      </c>
      <c r="AD206" s="20">
        <f t="shared" si="1125"/>
        <v>0.14914914914914912</v>
      </c>
      <c r="AE206" s="106">
        <v>0</v>
      </c>
      <c r="AF206" s="107" t="str">
        <f t="shared" si="1126"/>
        <v/>
      </c>
      <c r="AG206" s="107">
        <v>0</v>
      </c>
      <c r="AH206" s="110" t="str">
        <f t="shared" si="1081"/>
        <v/>
      </c>
      <c r="AI206" s="15" t="str">
        <f t="shared" si="1127"/>
        <v/>
      </c>
      <c r="AJ206" s="108">
        <v>666</v>
      </c>
      <c r="AK206" s="109">
        <f t="shared" si="1128"/>
        <v>599.4</v>
      </c>
      <c r="AL206" s="109">
        <v>101</v>
      </c>
      <c r="AM206" s="111">
        <f t="shared" si="1082"/>
        <v>510</v>
      </c>
      <c r="AN206" s="20">
        <f t="shared" si="1129"/>
        <v>0.14914914914914912</v>
      </c>
      <c r="AO206" s="106">
        <v>0</v>
      </c>
      <c r="AP206" s="107" t="str">
        <f t="shared" si="1130"/>
        <v/>
      </c>
      <c r="AQ206" s="107">
        <v>0</v>
      </c>
      <c r="AR206" s="110" t="str">
        <f t="shared" si="1083"/>
        <v/>
      </c>
      <c r="AS206" s="15" t="str">
        <f t="shared" si="1131"/>
        <v/>
      </c>
      <c r="AT206" s="108">
        <v>0</v>
      </c>
      <c r="AU206" s="109" t="str">
        <f t="shared" si="1132"/>
        <v/>
      </c>
      <c r="AV206" s="109">
        <v>0</v>
      </c>
      <c r="AW206" s="111" t="str">
        <f t="shared" si="1084"/>
        <v/>
      </c>
      <c r="AX206" s="20" t="str">
        <f t="shared" si="1133"/>
        <v/>
      </c>
      <c r="AY206" s="106">
        <v>666</v>
      </c>
      <c r="AZ206" s="107">
        <f t="shared" si="1134"/>
        <v>599.4</v>
      </c>
      <c r="BA206" s="107">
        <v>101</v>
      </c>
      <c r="BB206" s="110">
        <f t="shared" si="1085"/>
        <v>510</v>
      </c>
      <c r="BC206" s="15">
        <f t="shared" si="1135"/>
        <v>0.14914914914914912</v>
      </c>
      <c r="BD206" s="108">
        <v>0</v>
      </c>
      <c r="BE206" s="109" t="str">
        <f t="shared" si="1136"/>
        <v/>
      </c>
      <c r="BF206" s="109">
        <v>0</v>
      </c>
      <c r="BG206" s="111" t="str">
        <f t="shared" si="1086"/>
        <v/>
      </c>
      <c r="BH206" s="20" t="str">
        <f t="shared" si="1137"/>
        <v/>
      </c>
      <c r="BI206" s="106">
        <v>0</v>
      </c>
      <c r="BJ206" s="107" t="str">
        <f t="shared" si="1138"/>
        <v/>
      </c>
      <c r="BK206" s="107">
        <v>0</v>
      </c>
      <c r="BL206" s="110" t="str">
        <f t="shared" si="1087"/>
        <v/>
      </c>
      <c r="BM206" s="15" t="str">
        <f t="shared" si="1139"/>
        <v/>
      </c>
      <c r="BN206" s="108">
        <v>0</v>
      </c>
      <c r="BO206" s="109" t="str">
        <f t="shared" si="1140"/>
        <v/>
      </c>
      <c r="BP206" s="109">
        <v>0</v>
      </c>
      <c r="BQ206" s="111" t="str">
        <f t="shared" si="1088"/>
        <v/>
      </c>
      <c r="BR206" s="20" t="str">
        <f t="shared" si="1141"/>
        <v/>
      </c>
      <c r="BS206" s="106">
        <v>610</v>
      </c>
      <c r="BT206" s="107">
        <f t="shared" si="1142"/>
        <v>549</v>
      </c>
      <c r="BU206" s="107">
        <v>144</v>
      </c>
      <c r="BV206" s="110">
        <f t="shared" si="1089"/>
        <v>467</v>
      </c>
      <c r="BW206" s="15">
        <f t="shared" si="1143"/>
        <v>0.1493624772313297</v>
      </c>
    </row>
    <row r="207" spans="1:75" s="5" customFormat="1" ht="12.75" customHeight="1">
      <c r="A207" s="42" t="s">
        <v>508</v>
      </c>
      <c r="B207" s="36" t="s">
        <v>143</v>
      </c>
      <c r="C207" s="6" t="s">
        <v>500</v>
      </c>
      <c r="D207" s="49">
        <v>0.83</v>
      </c>
      <c r="E207" s="40" t="s">
        <v>518</v>
      </c>
      <c r="F207" s="84">
        <v>989</v>
      </c>
      <c r="G207" s="84">
        <v>899</v>
      </c>
      <c r="H207" s="135">
        <v>701</v>
      </c>
      <c r="I207" s="135">
        <v>12</v>
      </c>
      <c r="J207" s="93">
        <f t="shared" si="1117"/>
        <v>689</v>
      </c>
      <c r="K207" s="106">
        <v>0</v>
      </c>
      <c r="L207" s="107" t="str">
        <f t="shared" si="1118"/>
        <v/>
      </c>
      <c r="M207" s="107">
        <v>0</v>
      </c>
      <c r="N207" s="110" t="str">
        <f t="shared" si="1077"/>
        <v/>
      </c>
      <c r="O207" s="15" t="str">
        <f t="shared" si="1119"/>
        <v/>
      </c>
      <c r="P207" s="108">
        <v>0</v>
      </c>
      <c r="Q207" s="109" t="str">
        <f t="shared" si="1120"/>
        <v/>
      </c>
      <c r="R207" s="109">
        <v>0</v>
      </c>
      <c r="S207" s="111" t="str">
        <f t="shared" si="1078"/>
        <v/>
      </c>
      <c r="T207" s="20" t="str">
        <f t="shared" si="1121"/>
        <v/>
      </c>
      <c r="U207" s="106">
        <v>0</v>
      </c>
      <c r="V207" s="107" t="str">
        <f t="shared" si="1122"/>
        <v/>
      </c>
      <c r="W207" s="107">
        <v>0</v>
      </c>
      <c r="X207" s="110" t="str">
        <f t="shared" si="1079"/>
        <v/>
      </c>
      <c r="Y207" s="15" t="str">
        <f t="shared" si="1123"/>
        <v/>
      </c>
      <c r="Z207" s="108">
        <v>0</v>
      </c>
      <c r="AA207" s="109" t="str">
        <f t="shared" si="1124"/>
        <v/>
      </c>
      <c r="AB207" s="109">
        <v>0</v>
      </c>
      <c r="AC207" s="111" t="str">
        <f t="shared" si="1080"/>
        <v/>
      </c>
      <c r="AD207" s="20" t="str">
        <f t="shared" si="1125"/>
        <v/>
      </c>
      <c r="AE207" s="106">
        <v>0</v>
      </c>
      <c r="AF207" s="107" t="str">
        <f t="shared" si="1126"/>
        <v/>
      </c>
      <c r="AG207" s="107">
        <v>0</v>
      </c>
      <c r="AH207" s="110" t="str">
        <f t="shared" si="1081"/>
        <v/>
      </c>
      <c r="AI207" s="15" t="str">
        <f t="shared" si="1127"/>
        <v/>
      </c>
      <c r="AJ207" s="108">
        <v>0</v>
      </c>
      <c r="AK207" s="109" t="str">
        <f t="shared" si="1128"/>
        <v/>
      </c>
      <c r="AL207" s="109">
        <v>0</v>
      </c>
      <c r="AM207" s="111" t="str">
        <f t="shared" si="1082"/>
        <v/>
      </c>
      <c r="AN207" s="20" t="str">
        <f t="shared" si="1129"/>
        <v/>
      </c>
      <c r="AO207" s="106">
        <v>0</v>
      </c>
      <c r="AP207" s="107" t="str">
        <f t="shared" si="1130"/>
        <v/>
      </c>
      <c r="AQ207" s="107">
        <v>0</v>
      </c>
      <c r="AR207" s="110" t="str">
        <f t="shared" si="1083"/>
        <v/>
      </c>
      <c r="AS207" s="15" t="str">
        <f t="shared" si="1131"/>
        <v/>
      </c>
      <c r="AT207" s="108">
        <v>0</v>
      </c>
      <c r="AU207" s="109" t="str">
        <f t="shared" si="1132"/>
        <v/>
      </c>
      <c r="AV207" s="109">
        <v>0</v>
      </c>
      <c r="AW207" s="111" t="str">
        <f t="shared" si="1084"/>
        <v/>
      </c>
      <c r="AX207" s="20" t="str">
        <f t="shared" si="1133"/>
        <v/>
      </c>
      <c r="AY207" s="106">
        <v>0</v>
      </c>
      <c r="AZ207" s="107" t="str">
        <f t="shared" si="1134"/>
        <v/>
      </c>
      <c r="BA207" s="107">
        <v>0</v>
      </c>
      <c r="BB207" s="110" t="str">
        <f t="shared" si="1085"/>
        <v/>
      </c>
      <c r="BC207" s="15" t="str">
        <f t="shared" si="1135"/>
        <v/>
      </c>
      <c r="BD207" s="108">
        <v>0</v>
      </c>
      <c r="BE207" s="109" t="str">
        <f t="shared" si="1136"/>
        <v/>
      </c>
      <c r="BF207" s="109">
        <v>0</v>
      </c>
      <c r="BG207" s="111" t="str">
        <f t="shared" si="1086"/>
        <v/>
      </c>
      <c r="BH207" s="20" t="str">
        <f t="shared" si="1137"/>
        <v/>
      </c>
      <c r="BI207" s="106">
        <v>0</v>
      </c>
      <c r="BJ207" s="107" t="str">
        <f t="shared" si="1138"/>
        <v/>
      </c>
      <c r="BK207" s="107">
        <v>0</v>
      </c>
      <c r="BL207" s="110" t="str">
        <f t="shared" si="1087"/>
        <v/>
      </c>
      <c r="BM207" s="15" t="str">
        <f t="shared" si="1139"/>
        <v/>
      </c>
      <c r="BN207" s="108">
        <v>0</v>
      </c>
      <c r="BO207" s="109" t="str">
        <f t="shared" si="1140"/>
        <v/>
      </c>
      <c r="BP207" s="109">
        <v>0</v>
      </c>
      <c r="BQ207" s="111" t="str">
        <f t="shared" si="1088"/>
        <v/>
      </c>
      <c r="BR207" s="20" t="str">
        <f t="shared" si="1141"/>
        <v/>
      </c>
      <c r="BS207" s="106">
        <v>0</v>
      </c>
      <c r="BT207" s="107" t="str">
        <f t="shared" si="1142"/>
        <v/>
      </c>
      <c r="BU207" s="107">
        <v>0</v>
      </c>
      <c r="BV207" s="110" t="str">
        <f t="shared" si="1089"/>
        <v/>
      </c>
      <c r="BW207" s="15" t="str">
        <f t="shared" si="1143"/>
        <v/>
      </c>
    </row>
    <row r="208" spans="1:75" s="5" customFormat="1" ht="12.75" customHeight="1">
      <c r="A208" s="42" t="s">
        <v>293</v>
      </c>
      <c r="B208" s="36" t="s">
        <v>143</v>
      </c>
      <c r="C208" s="4" t="s">
        <v>459</v>
      </c>
      <c r="D208" s="49">
        <v>0.83</v>
      </c>
      <c r="E208" s="40" t="s">
        <v>183</v>
      </c>
      <c r="F208" s="84">
        <v>1209</v>
      </c>
      <c r="G208" s="84">
        <v>1099</v>
      </c>
      <c r="H208" s="135">
        <v>876</v>
      </c>
      <c r="I208" s="135">
        <v>40</v>
      </c>
      <c r="J208" s="93">
        <f t="shared" si="1117"/>
        <v>836</v>
      </c>
      <c r="K208" s="106">
        <v>888</v>
      </c>
      <c r="L208" s="107">
        <f t="shared" si="1118"/>
        <v>799.2</v>
      </c>
      <c r="M208" s="107">
        <v>159</v>
      </c>
      <c r="N208" s="110">
        <f t="shared" si="1077"/>
        <v>677</v>
      </c>
      <c r="O208" s="15">
        <f t="shared" si="1119"/>
        <v>0.15290290290290295</v>
      </c>
      <c r="P208" s="108">
        <v>0</v>
      </c>
      <c r="Q208" s="109" t="str">
        <f t="shared" si="1120"/>
        <v/>
      </c>
      <c r="R208" s="109">
        <v>0</v>
      </c>
      <c r="S208" s="111" t="str">
        <f t="shared" si="1078"/>
        <v/>
      </c>
      <c r="T208" s="20" t="str">
        <f t="shared" si="1121"/>
        <v/>
      </c>
      <c r="U208" s="106">
        <v>0</v>
      </c>
      <c r="V208" s="107" t="str">
        <f t="shared" si="1122"/>
        <v/>
      </c>
      <c r="W208" s="107">
        <v>0</v>
      </c>
      <c r="X208" s="110" t="str">
        <f t="shared" si="1079"/>
        <v/>
      </c>
      <c r="Y208" s="15" t="str">
        <f t="shared" si="1123"/>
        <v/>
      </c>
      <c r="Z208" s="108">
        <v>888</v>
      </c>
      <c r="AA208" s="109">
        <f t="shared" si="1124"/>
        <v>799.2</v>
      </c>
      <c r="AB208" s="109">
        <v>159</v>
      </c>
      <c r="AC208" s="111">
        <f t="shared" si="1080"/>
        <v>677</v>
      </c>
      <c r="AD208" s="20">
        <f t="shared" si="1125"/>
        <v>0.15290290290290295</v>
      </c>
      <c r="AE208" s="106">
        <v>0</v>
      </c>
      <c r="AF208" s="107" t="str">
        <f t="shared" si="1126"/>
        <v/>
      </c>
      <c r="AG208" s="107">
        <v>0</v>
      </c>
      <c r="AH208" s="110" t="str">
        <f t="shared" si="1081"/>
        <v/>
      </c>
      <c r="AI208" s="15" t="str">
        <f t="shared" si="1127"/>
        <v/>
      </c>
      <c r="AJ208" s="108">
        <v>0</v>
      </c>
      <c r="AK208" s="109" t="str">
        <f t="shared" si="1128"/>
        <v/>
      </c>
      <c r="AL208" s="109">
        <v>0</v>
      </c>
      <c r="AM208" s="111" t="str">
        <f t="shared" si="1082"/>
        <v/>
      </c>
      <c r="AN208" s="20" t="str">
        <f t="shared" si="1129"/>
        <v/>
      </c>
      <c r="AO208" s="106">
        <v>999</v>
      </c>
      <c r="AP208" s="107">
        <f t="shared" si="1130"/>
        <v>899.1</v>
      </c>
      <c r="AQ208" s="107">
        <v>75</v>
      </c>
      <c r="AR208" s="110">
        <f t="shared" si="1083"/>
        <v>761</v>
      </c>
      <c r="AS208" s="15">
        <f t="shared" si="1131"/>
        <v>0.1535980424869314</v>
      </c>
      <c r="AT208" s="108">
        <v>0</v>
      </c>
      <c r="AU208" s="109" t="str">
        <f t="shared" si="1132"/>
        <v/>
      </c>
      <c r="AV208" s="109">
        <v>0</v>
      </c>
      <c r="AW208" s="111" t="str">
        <f t="shared" si="1084"/>
        <v/>
      </c>
      <c r="AX208" s="20" t="str">
        <f t="shared" si="1133"/>
        <v/>
      </c>
      <c r="AY208" s="106">
        <v>999</v>
      </c>
      <c r="AZ208" s="107">
        <f t="shared" si="1134"/>
        <v>899.1</v>
      </c>
      <c r="BA208" s="107">
        <v>75</v>
      </c>
      <c r="BB208" s="110">
        <f t="shared" si="1085"/>
        <v>761</v>
      </c>
      <c r="BC208" s="15">
        <f t="shared" si="1135"/>
        <v>0.1535980424869314</v>
      </c>
      <c r="BD208" s="108">
        <v>777</v>
      </c>
      <c r="BE208" s="109">
        <f t="shared" si="1136"/>
        <v>699.30000000000007</v>
      </c>
      <c r="BF208" s="109">
        <v>244</v>
      </c>
      <c r="BG208" s="111">
        <f t="shared" si="1086"/>
        <v>592</v>
      </c>
      <c r="BH208" s="20">
        <f t="shared" si="1137"/>
        <v>0.15343915343915351</v>
      </c>
      <c r="BI208" s="106">
        <v>0</v>
      </c>
      <c r="BJ208" s="107" t="str">
        <f t="shared" si="1138"/>
        <v/>
      </c>
      <c r="BK208" s="107">
        <v>0</v>
      </c>
      <c r="BL208" s="110" t="str">
        <f t="shared" si="1087"/>
        <v/>
      </c>
      <c r="BM208" s="15" t="str">
        <f t="shared" si="1139"/>
        <v/>
      </c>
      <c r="BN208" s="108">
        <v>777</v>
      </c>
      <c r="BO208" s="109">
        <f t="shared" si="1140"/>
        <v>699.30000000000007</v>
      </c>
      <c r="BP208" s="109">
        <v>244</v>
      </c>
      <c r="BQ208" s="111">
        <f t="shared" si="1088"/>
        <v>592</v>
      </c>
      <c r="BR208" s="20">
        <f t="shared" si="1141"/>
        <v>0.15343915343915351</v>
      </c>
      <c r="BS208" s="106">
        <v>0</v>
      </c>
      <c r="BT208" s="107" t="str">
        <f t="shared" si="1142"/>
        <v/>
      </c>
      <c r="BU208" s="107">
        <v>0</v>
      </c>
      <c r="BV208" s="110" t="str">
        <f t="shared" si="1089"/>
        <v/>
      </c>
      <c r="BW208" s="15" t="str">
        <f t="shared" si="1143"/>
        <v/>
      </c>
    </row>
    <row r="209" spans="1:75" s="5" customFormat="1" ht="12.75" customHeight="1">
      <c r="A209" s="42" t="s">
        <v>294</v>
      </c>
      <c r="B209" s="36" t="s">
        <v>143</v>
      </c>
      <c r="C209" s="4" t="s">
        <v>459</v>
      </c>
      <c r="D209" s="49">
        <v>0.83</v>
      </c>
      <c r="E209" s="40" t="s">
        <v>183</v>
      </c>
      <c r="F209" s="84">
        <v>1264</v>
      </c>
      <c r="G209" s="84">
        <v>1149</v>
      </c>
      <c r="H209" s="135">
        <v>915</v>
      </c>
      <c r="I209" s="135">
        <v>41</v>
      </c>
      <c r="J209" s="93">
        <f>IFERROR(H209-I209,H209)</f>
        <v>874</v>
      </c>
      <c r="K209" s="106">
        <v>888</v>
      </c>
      <c r="L209" s="107">
        <f>IFERROR(IF(K209&gt;1,K209*0.9,""),"")</f>
        <v>799.2</v>
      </c>
      <c r="M209" s="107">
        <v>197</v>
      </c>
      <c r="N209" s="110">
        <f t="shared" si="1077"/>
        <v>677</v>
      </c>
      <c r="O209" s="15">
        <f>IFERROR(IF((IFERROR(IF(M209&gt;1,(L209-N209)/L209,""),(($G209*0.9)-N209)/($G209*0.9)))&gt;1%,IFERROR(IF(M209&gt;1,(L209-N209)/L209,""),(($G209*0.9)-N209)/($G209*0.9)),""),"")</f>
        <v>0.15290290290290295</v>
      </c>
      <c r="P209" s="108">
        <v>0</v>
      </c>
      <c r="Q209" s="109" t="str">
        <f>IFERROR(IF(P209&gt;1,P209*0.9,""),"")</f>
        <v/>
      </c>
      <c r="R209" s="109">
        <v>0</v>
      </c>
      <c r="S209" s="111" t="str">
        <f t="shared" si="1078"/>
        <v/>
      </c>
      <c r="T209" s="20" t="str">
        <f>IFERROR(IF((IFERROR(IF(R209&gt;1,(Q209-S209)/Q209,""),(($G209*0.9)-S209)/($G209*0.9)))&gt;1%,IFERROR(IF(R209&gt;1,(Q209-S209)/Q209,""),(($G209*0.9)-S209)/($G209*0.9)),""),"")</f>
        <v/>
      </c>
      <c r="U209" s="106">
        <v>0</v>
      </c>
      <c r="V209" s="107" t="str">
        <f>IFERROR(IF(U209&gt;1,U209*0.9,""),"")</f>
        <v/>
      </c>
      <c r="W209" s="107">
        <v>0</v>
      </c>
      <c r="X209" s="110" t="str">
        <f t="shared" si="1079"/>
        <v/>
      </c>
      <c r="Y209" s="15" t="str">
        <f>IFERROR(IF((IFERROR(IF(W209&gt;1,(V209-X209)/V209,""),(($G209*0.9)-X209)/($G209*0.9)))&gt;1%,IFERROR(IF(W209&gt;1,(V209-X209)/V209,""),(($G209*0.9)-X209)/($G209*0.9)),""),"")</f>
        <v/>
      </c>
      <c r="Z209" s="108">
        <v>888</v>
      </c>
      <c r="AA209" s="109">
        <f>IFERROR(IF(Z209&gt;1,Z209*0.9,""),"")</f>
        <v>799.2</v>
      </c>
      <c r="AB209" s="109">
        <v>197</v>
      </c>
      <c r="AC209" s="111">
        <f t="shared" si="1080"/>
        <v>677</v>
      </c>
      <c r="AD209" s="20">
        <f>IFERROR(IF((IFERROR(IF(AB209&gt;1,(AA209-AC209)/AA209,""),(($G209*0.9)-AC209)/($G209*0.9)))&gt;1%,IFERROR(IF(AB209&gt;1,(AA209-AC209)/AA209,""),(($G209*0.9)-AC209)/($G209*0.9)),""),"")</f>
        <v>0.15290290290290295</v>
      </c>
      <c r="AE209" s="106">
        <v>0</v>
      </c>
      <c r="AF209" s="107" t="str">
        <f>IFERROR(IF(AE209&gt;1,AE209*0.9,""),"")</f>
        <v/>
      </c>
      <c r="AG209" s="107">
        <v>0</v>
      </c>
      <c r="AH209" s="110" t="str">
        <f t="shared" si="1081"/>
        <v/>
      </c>
      <c r="AI209" s="15" t="str">
        <f>IFERROR(IF((IFERROR(IF(AG209&gt;1,(AF209-AH209)/AF209,""),(($G209*0.9)-AH209)/($G209*0.9)))&gt;1%,IFERROR(IF(AG209&gt;1,(AF209-AH209)/AF209,""),(($G209*0.9)-AH209)/($G209*0.9)),""),"")</f>
        <v/>
      </c>
      <c r="AJ209" s="108">
        <v>0</v>
      </c>
      <c r="AK209" s="109" t="str">
        <f>IFERROR(IF(AJ209&gt;1,AJ209*0.9,""),"")</f>
        <v/>
      </c>
      <c r="AL209" s="109">
        <v>0</v>
      </c>
      <c r="AM209" s="111" t="str">
        <f t="shared" si="1082"/>
        <v/>
      </c>
      <c r="AN209" s="20" t="str">
        <f>IFERROR(IF((IFERROR(IF(AL209&gt;1,(AK209-AM209)/AK209,""),(($G209*0.9)-AM209)/($G209*0.9)))&gt;1%,IFERROR(IF(AL209&gt;1,(AK209-AM209)/AK209,""),(($G209*0.9)-AM209)/($G209*0.9)),""),"")</f>
        <v/>
      </c>
      <c r="AO209" s="106">
        <v>999</v>
      </c>
      <c r="AP209" s="107">
        <f>IFERROR(IF(AO209&gt;1,AO209*0.9,""),"")</f>
        <v>899.1</v>
      </c>
      <c r="AQ209" s="107">
        <v>113</v>
      </c>
      <c r="AR209" s="110">
        <f t="shared" si="1083"/>
        <v>761</v>
      </c>
      <c r="AS209" s="15">
        <f>IFERROR(IF((IFERROR(IF(AQ209&gt;1,(AP209-AR209)/AP209,""),(($G209*0.9)-AR209)/($G209*0.9)))&gt;1%,IFERROR(IF(AQ209&gt;1,(AP209-AR209)/AP209,""),(($G209*0.9)-AR209)/($G209*0.9)),""),"")</f>
        <v>0.1535980424869314</v>
      </c>
      <c r="AT209" s="108">
        <v>0</v>
      </c>
      <c r="AU209" s="109" t="str">
        <f>IFERROR(IF(AT209&gt;1,AT209*0.9,""),"")</f>
        <v/>
      </c>
      <c r="AV209" s="109">
        <v>0</v>
      </c>
      <c r="AW209" s="111" t="str">
        <f t="shared" si="1084"/>
        <v/>
      </c>
      <c r="AX209" s="20" t="str">
        <f>IFERROR(IF((IFERROR(IF(AV209&gt;1,(AU209-AW209)/AU209,""),(($G209*0.9)-AW209)/($G209*0.9)))&gt;1%,IFERROR(IF(AV209&gt;1,(AU209-AW209)/AU209,""),(($G209*0.9)-AW209)/($G209*0.9)),""),"")</f>
        <v/>
      </c>
      <c r="AY209" s="106">
        <v>999</v>
      </c>
      <c r="AZ209" s="107">
        <f>IFERROR(IF(AY209&gt;1,AY209*0.9,""),"")</f>
        <v>899.1</v>
      </c>
      <c r="BA209" s="107">
        <v>113</v>
      </c>
      <c r="BB209" s="110">
        <f t="shared" si="1085"/>
        <v>761</v>
      </c>
      <c r="BC209" s="15">
        <f>IFERROR(IF((IFERROR(IF(BA209&gt;1,(AZ209-BB209)/AZ209,""),(($G209*0.9)-BB209)/($G209*0.9)))&gt;1%,IFERROR(IF(BA209&gt;1,(AZ209-BB209)/AZ209,""),(($G209*0.9)-BB209)/($G209*0.9)),""),"")</f>
        <v>0.1535980424869314</v>
      </c>
      <c r="BD209" s="108">
        <v>777</v>
      </c>
      <c r="BE209" s="109">
        <f>IFERROR(IF(BD209&gt;1,BD209*0.9,""),"")</f>
        <v>699.30000000000007</v>
      </c>
      <c r="BF209" s="109">
        <v>282</v>
      </c>
      <c r="BG209" s="111">
        <f t="shared" si="1086"/>
        <v>592</v>
      </c>
      <c r="BH209" s="20">
        <f>IFERROR(IF((IFERROR(IF(BF209&gt;1,(BE209-BG209)/BE209,""),(($G209*0.9)-BG209)/($G209*0.9)))&gt;1%,IFERROR(IF(BF209&gt;1,(BE209-BG209)/BE209,""),(($G209*0.9)-BG209)/($G209*0.9)),""),"")</f>
        <v>0.15343915343915351</v>
      </c>
      <c r="BI209" s="106">
        <v>0</v>
      </c>
      <c r="BJ209" s="107" t="str">
        <f>IFERROR(IF(BI209&gt;1,BI209*0.9,""),"")</f>
        <v/>
      </c>
      <c r="BK209" s="107">
        <v>0</v>
      </c>
      <c r="BL209" s="110" t="str">
        <f t="shared" si="1087"/>
        <v/>
      </c>
      <c r="BM209" s="15" t="str">
        <f>IFERROR(IF((IFERROR(IF(BK209&gt;1,(BJ209-BL209)/BJ209,""),(($G209*0.9)-BL209)/($G209*0.9)))&gt;1%,IFERROR(IF(BK209&gt;1,(BJ209-BL209)/BJ209,""),(($G209*0.9)-BL209)/($G209*0.9)),""),"")</f>
        <v/>
      </c>
      <c r="BN209" s="108">
        <v>777</v>
      </c>
      <c r="BO209" s="109">
        <f>IFERROR(IF(BN209&gt;1,BN209*0.9,""),"")</f>
        <v>699.30000000000007</v>
      </c>
      <c r="BP209" s="109">
        <v>282</v>
      </c>
      <c r="BQ209" s="111">
        <f t="shared" si="1088"/>
        <v>592</v>
      </c>
      <c r="BR209" s="20">
        <f>IFERROR(IF((IFERROR(IF(BP209&gt;1,(BO209-BQ209)/BO209,""),(($G209*0.9)-BQ209)/($G209*0.9)))&gt;1%,IFERROR(IF(BP209&gt;1,(BO209-BQ209)/BO209,""),(($G209*0.9)-BQ209)/($G209*0.9)),""),"")</f>
        <v>0.15343915343915351</v>
      </c>
      <c r="BS209" s="106">
        <v>0</v>
      </c>
      <c r="BT209" s="107" t="str">
        <f>IFERROR(IF(BS209&gt;1,BS209*0.9,""),"")</f>
        <v/>
      </c>
      <c r="BU209" s="107">
        <v>0</v>
      </c>
      <c r="BV209" s="110" t="str">
        <f t="shared" si="1089"/>
        <v/>
      </c>
      <c r="BW209" s="15" t="str">
        <f>IFERROR(IF((IFERROR(IF(BU209&gt;1,(BT209-BV209)/BT209,""),(($G209*0.9)-BV209)/($G209*0.9)))&gt;1%,IFERROR(IF(BU209&gt;1,(BT209-BV209)/BT209,""),(($G209*0.9)-BV209)/($G209*0.9)),""),"")</f>
        <v/>
      </c>
    </row>
    <row r="210" spans="1:75" s="5" customFormat="1" ht="12.75" customHeight="1">
      <c r="A210" s="42" t="s">
        <v>511</v>
      </c>
      <c r="B210" s="36" t="s">
        <v>143</v>
      </c>
      <c r="C210" s="6" t="s">
        <v>500</v>
      </c>
      <c r="D210" s="49">
        <v>0.83</v>
      </c>
      <c r="E210" s="40" t="s">
        <v>519</v>
      </c>
      <c r="F210" s="84">
        <v>1319</v>
      </c>
      <c r="G210" s="84">
        <v>1199</v>
      </c>
      <c r="H210" s="135">
        <v>945</v>
      </c>
      <c r="I210" s="135">
        <v>28</v>
      </c>
      <c r="J210" s="93">
        <f t="shared" si="1117"/>
        <v>917</v>
      </c>
      <c r="K210" s="106">
        <v>0</v>
      </c>
      <c r="L210" s="107" t="str">
        <f t="shared" si="1118"/>
        <v/>
      </c>
      <c r="M210" s="107">
        <v>0</v>
      </c>
      <c r="N210" s="110" t="str">
        <f t="shared" si="1077"/>
        <v/>
      </c>
      <c r="O210" s="15" t="str">
        <f t="shared" si="1119"/>
        <v/>
      </c>
      <c r="P210" s="108">
        <v>0</v>
      </c>
      <c r="Q210" s="109" t="str">
        <f t="shared" si="1120"/>
        <v/>
      </c>
      <c r="R210" s="109">
        <v>0</v>
      </c>
      <c r="S210" s="111" t="str">
        <f t="shared" si="1078"/>
        <v/>
      </c>
      <c r="T210" s="20" t="str">
        <f t="shared" si="1121"/>
        <v/>
      </c>
      <c r="U210" s="106">
        <v>0</v>
      </c>
      <c r="V210" s="107" t="str">
        <f t="shared" si="1122"/>
        <v/>
      </c>
      <c r="W210" s="107">
        <v>0</v>
      </c>
      <c r="X210" s="110" t="str">
        <f t="shared" si="1079"/>
        <v/>
      </c>
      <c r="Y210" s="15" t="str">
        <f t="shared" si="1123"/>
        <v/>
      </c>
      <c r="Z210" s="108">
        <v>0</v>
      </c>
      <c r="AA210" s="109" t="str">
        <f t="shared" si="1124"/>
        <v/>
      </c>
      <c r="AB210" s="109">
        <v>0</v>
      </c>
      <c r="AC210" s="111" t="str">
        <f t="shared" si="1080"/>
        <v/>
      </c>
      <c r="AD210" s="20" t="str">
        <f t="shared" si="1125"/>
        <v/>
      </c>
      <c r="AE210" s="106">
        <v>0</v>
      </c>
      <c r="AF210" s="107" t="str">
        <f t="shared" si="1126"/>
        <v/>
      </c>
      <c r="AG210" s="107">
        <v>0</v>
      </c>
      <c r="AH210" s="110" t="str">
        <f t="shared" si="1081"/>
        <v/>
      </c>
      <c r="AI210" s="15" t="str">
        <f t="shared" si="1127"/>
        <v/>
      </c>
      <c r="AJ210" s="108">
        <v>0</v>
      </c>
      <c r="AK210" s="109" t="str">
        <f t="shared" si="1128"/>
        <v/>
      </c>
      <c r="AL210" s="109">
        <v>0</v>
      </c>
      <c r="AM210" s="111" t="str">
        <f t="shared" si="1082"/>
        <v/>
      </c>
      <c r="AN210" s="20" t="str">
        <f t="shared" si="1129"/>
        <v/>
      </c>
      <c r="AO210" s="106">
        <v>0</v>
      </c>
      <c r="AP210" s="107" t="str">
        <f t="shared" si="1130"/>
        <v/>
      </c>
      <c r="AQ210" s="107">
        <v>0</v>
      </c>
      <c r="AR210" s="110" t="str">
        <f t="shared" si="1083"/>
        <v/>
      </c>
      <c r="AS210" s="15" t="str">
        <f t="shared" si="1131"/>
        <v/>
      </c>
      <c r="AT210" s="108">
        <v>0</v>
      </c>
      <c r="AU210" s="109" t="str">
        <f t="shared" si="1132"/>
        <v/>
      </c>
      <c r="AV210" s="109">
        <v>0</v>
      </c>
      <c r="AW210" s="111" t="str">
        <f t="shared" si="1084"/>
        <v/>
      </c>
      <c r="AX210" s="20" t="str">
        <f t="shared" si="1133"/>
        <v/>
      </c>
      <c r="AY210" s="106">
        <v>0</v>
      </c>
      <c r="AZ210" s="107" t="str">
        <f t="shared" si="1134"/>
        <v/>
      </c>
      <c r="BA210" s="107">
        <v>0</v>
      </c>
      <c r="BB210" s="110" t="str">
        <f t="shared" si="1085"/>
        <v/>
      </c>
      <c r="BC210" s="15" t="str">
        <f t="shared" si="1135"/>
        <v/>
      </c>
      <c r="BD210" s="108">
        <v>0</v>
      </c>
      <c r="BE210" s="109" t="str">
        <f t="shared" si="1136"/>
        <v/>
      </c>
      <c r="BF210" s="109">
        <v>0</v>
      </c>
      <c r="BG210" s="111" t="str">
        <f t="shared" si="1086"/>
        <v/>
      </c>
      <c r="BH210" s="20" t="str">
        <f t="shared" si="1137"/>
        <v/>
      </c>
      <c r="BI210" s="106">
        <v>0</v>
      </c>
      <c r="BJ210" s="107" t="str">
        <f t="shared" si="1138"/>
        <v/>
      </c>
      <c r="BK210" s="107">
        <v>0</v>
      </c>
      <c r="BL210" s="110" t="str">
        <f t="shared" si="1087"/>
        <v/>
      </c>
      <c r="BM210" s="15" t="str">
        <f t="shared" si="1139"/>
        <v/>
      </c>
      <c r="BN210" s="108">
        <v>0</v>
      </c>
      <c r="BO210" s="109" t="str">
        <f t="shared" si="1140"/>
        <v/>
      </c>
      <c r="BP210" s="109">
        <v>0</v>
      </c>
      <c r="BQ210" s="111" t="str">
        <f t="shared" si="1088"/>
        <v/>
      </c>
      <c r="BR210" s="20" t="str">
        <f t="shared" si="1141"/>
        <v/>
      </c>
      <c r="BS210" s="106">
        <v>999</v>
      </c>
      <c r="BT210" s="107">
        <f t="shared" si="1142"/>
        <v>899.1</v>
      </c>
      <c r="BU210" s="107">
        <v>152</v>
      </c>
      <c r="BV210" s="110">
        <f t="shared" si="1089"/>
        <v>765</v>
      </c>
      <c r="BW210" s="15">
        <f t="shared" si="1143"/>
        <v>0.14914914914914917</v>
      </c>
    </row>
    <row r="211" spans="1:75" s="5" customFormat="1" ht="12.75" customHeight="1">
      <c r="A211" s="42" t="s">
        <v>295</v>
      </c>
      <c r="B211" s="36" t="s">
        <v>143</v>
      </c>
      <c r="C211" s="4" t="s">
        <v>459</v>
      </c>
      <c r="D211" s="49">
        <v>0.83</v>
      </c>
      <c r="E211" s="40" t="s">
        <v>183</v>
      </c>
      <c r="F211" s="84">
        <v>1099</v>
      </c>
      <c r="G211" s="84">
        <v>999</v>
      </c>
      <c r="H211" s="135">
        <v>778</v>
      </c>
      <c r="I211" s="135">
        <v>18</v>
      </c>
      <c r="J211" s="93">
        <f t="shared" si="1117"/>
        <v>760</v>
      </c>
      <c r="K211" s="106">
        <v>832</v>
      </c>
      <c r="L211" s="107">
        <f t="shared" si="1118"/>
        <v>748.80000000000007</v>
      </c>
      <c r="M211" s="107">
        <v>126</v>
      </c>
      <c r="N211" s="110">
        <f t="shared" si="1077"/>
        <v>634</v>
      </c>
      <c r="O211" s="15">
        <f t="shared" si="1119"/>
        <v>0.15331196581196588</v>
      </c>
      <c r="P211" s="108">
        <v>0</v>
      </c>
      <c r="Q211" s="109" t="str">
        <f t="shared" si="1120"/>
        <v/>
      </c>
      <c r="R211" s="109">
        <v>0</v>
      </c>
      <c r="S211" s="111" t="str">
        <f t="shared" si="1078"/>
        <v/>
      </c>
      <c r="T211" s="20" t="str">
        <f t="shared" si="1121"/>
        <v/>
      </c>
      <c r="U211" s="106">
        <v>0</v>
      </c>
      <c r="V211" s="107" t="str">
        <f t="shared" si="1122"/>
        <v/>
      </c>
      <c r="W211" s="107">
        <v>0</v>
      </c>
      <c r="X211" s="110" t="str">
        <f t="shared" si="1079"/>
        <v/>
      </c>
      <c r="Y211" s="15" t="str">
        <f t="shared" si="1123"/>
        <v/>
      </c>
      <c r="Z211" s="108">
        <v>832</v>
      </c>
      <c r="AA211" s="109">
        <f t="shared" si="1124"/>
        <v>748.80000000000007</v>
      </c>
      <c r="AB211" s="109">
        <v>126</v>
      </c>
      <c r="AC211" s="111">
        <f t="shared" si="1080"/>
        <v>634</v>
      </c>
      <c r="AD211" s="20">
        <f t="shared" si="1125"/>
        <v>0.15331196581196588</v>
      </c>
      <c r="AE211" s="106">
        <v>0</v>
      </c>
      <c r="AF211" s="107" t="str">
        <f t="shared" si="1126"/>
        <v/>
      </c>
      <c r="AG211" s="107">
        <v>0</v>
      </c>
      <c r="AH211" s="110" t="str">
        <f t="shared" si="1081"/>
        <v/>
      </c>
      <c r="AI211" s="15" t="str">
        <f t="shared" si="1127"/>
        <v/>
      </c>
      <c r="AJ211" s="108">
        <v>0</v>
      </c>
      <c r="AK211" s="109" t="str">
        <f t="shared" si="1128"/>
        <v/>
      </c>
      <c r="AL211" s="109">
        <v>0</v>
      </c>
      <c r="AM211" s="111" t="str">
        <f t="shared" si="1082"/>
        <v/>
      </c>
      <c r="AN211" s="20" t="str">
        <f t="shared" si="1129"/>
        <v/>
      </c>
      <c r="AO211" s="106">
        <v>832</v>
      </c>
      <c r="AP211" s="107">
        <f t="shared" si="1130"/>
        <v>748.80000000000007</v>
      </c>
      <c r="AQ211" s="107">
        <v>126</v>
      </c>
      <c r="AR211" s="110">
        <f t="shared" si="1083"/>
        <v>634</v>
      </c>
      <c r="AS211" s="15">
        <f t="shared" si="1131"/>
        <v>0.15331196581196588</v>
      </c>
      <c r="AT211" s="108">
        <v>0</v>
      </c>
      <c r="AU211" s="109" t="str">
        <f t="shared" si="1132"/>
        <v/>
      </c>
      <c r="AV211" s="109">
        <v>0</v>
      </c>
      <c r="AW211" s="111" t="str">
        <f t="shared" si="1084"/>
        <v/>
      </c>
      <c r="AX211" s="20" t="str">
        <f t="shared" si="1133"/>
        <v/>
      </c>
      <c r="AY211" s="106">
        <v>832</v>
      </c>
      <c r="AZ211" s="107">
        <f t="shared" si="1134"/>
        <v>748.80000000000007</v>
      </c>
      <c r="BA211" s="107">
        <v>126</v>
      </c>
      <c r="BB211" s="110">
        <f t="shared" si="1085"/>
        <v>634</v>
      </c>
      <c r="BC211" s="15">
        <f t="shared" si="1135"/>
        <v>0.15331196581196588</v>
      </c>
      <c r="BD211" s="108">
        <v>721</v>
      </c>
      <c r="BE211" s="109">
        <f t="shared" si="1136"/>
        <v>648.9</v>
      </c>
      <c r="BF211" s="109">
        <v>210</v>
      </c>
      <c r="BG211" s="111">
        <f t="shared" si="1086"/>
        <v>550</v>
      </c>
      <c r="BH211" s="20">
        <f t="shared" si="1137"/>
        <v>0.15241177377099704</v>
      </c>
      <c r="BI211" s="106">
        <v>0</v>
      </c>
      <c r="BJ211" s="107" t="str">
        <f t="shared" si="1138"/>
        <v/>
      </c>
      <c r="BK211" s="107">
        <v>0</v>
      </c>
      <c r="BL211" s="110" t="str">
        <f t="shared" si="1087"/>
        <v/>
      </c>
      <c r="BM211" s="15" t="str">
        <f t="shared" si="1139"/>
        <v/>
      </c>
      <c r="BN211" s="108">
        <v>721</v>
      </c>
      <c r="BO211" s="109">
        <f t="shared" si="1140"/>
        <v>648.9</v>
      </c>
      <c r="BP211" s="109">
        <v>210</v>
      </c>
      <c r="BQ211" s="111">
        <f t="shared" si="1088"/>
        <v>550</v>
      </c>
      <c r="BR211" s="20">
        <f t="shared" si="1141"/>
        <v>0.15241177377099704</v>
      </c>
      <c r="BS211" s="106">
        <v>0</v>
      </c>
      <c r="BT211" s="107" t="str">
        <f t="shared" si="1142"/>
        <v/>
      </c>
      <c r="BU211" s="107">
        <v>0</v>
      </c>
      <c r="BV211" s="110" t="str">
        <f t="shared" si="1089"/>
        <v/>
      </c>
      <c r="BW211" s="15" t="str">
        <f t="shared" si="1143"/>
        <v/>
      </c>
    </row>
    <row r="212" spans="1:75" s="5" customFormat="1" ht="12.75" customHeight="1">
      <c r="A212" s="42" t="s">
        <v>510</v>
      </c>
      <c r="B212" s="36" t="s">
        <v>143</v>
      </c>
      <c r="C212" s="6" t="s">
        <v>500</v>
      </c>
      <c r="D212" s="49">
        <v>0.83</v>
      </c>
      <c r="E212" s="40" t="s">
        <v>519</v>
      </c>
      <c r="F212" s="84">
        <v>1209</v>
      </c>
      <c r="G212" s="84">
        <v>1099</v>
      </c>
      <c r="H212" s="135">
        <v>866</v>
      </c>
      <c r="I212" s="135">
        <v>21</v>
      </c>
      <c r="J212" s="93">
        <f t="shared" si="1117"/>
        <v>845</v>
      </c>
      <c r="K212" s="106">
        <v>0</v>
      </c>
      <c r="L212" s="107" t="str">
        <f t="shared" si="1118"/>
        <v/>
      </c>
      <c r="M212" s="107">
        <v>0</v>
      </c>
      <c r="N212" s="110" t="str">
        <f t="shared" si="1077"/>
        <v/>
      </c>
      <c r="O212" s="15" t="str">
        <f t="shared" si="1119"/>
        <v/>
      </c>
      <c r="P212" s="108">
        <v>0</v>
      </c>
      <c r="Q212" s="109" t="str">
        <f t="shared" si="1120"/>
        <v/>
      </c>
      <c r="R212" s="109">
        <v>0</v>
      </c>
      <c r="S212" s="111" t="str">
        <f t="shared" si="1078"/>
        <v/>
      </c>
      <c r="T212" s="20" t="str">
        <f t="shared" si="1121"/>
        <v/>
      </c>
      <c r="U212" s="106">
        <v>0</v>
      </c>
      <c r="V212" s="107" t="str">
        <f t="shared" si="1122"/>
        <v/>
      </c>
      <c r="W212" s="107">
        <v>0</v>
      </c>
      <c r="X212" s="110" t="str">
        <f t="shared" si="1079"/>
        <v/>
      </c>
      <c r="Y212" s="15" t="str">
        <f t="shared" si="1123"/>
        <v/>
      </c>
      <c r="Z212" s="108">
        <v>0</v>
      </c>
      <c r="AA212" s="109" t="str">
        <f t="shared" si="1124"/>
        <v/>
      </c>
      <c r="AB212" s="109">
        <v>0</v>
      </c>
      <c r="AC212" s="111" t="str">
        <f t="shared" si="1080"/>
        <v/>
      </c>
      <c r="AD212" s="20" t="str">
        <f t="shared" si="1125"/>
        <v/>
      </c>
      <c r="AE212" s="106">
        <v>0</v>
      </c>
      <c r="AF212" s="107" t="str">
        <f t="shared" si="1126"/>
        <v/>
      </c>
      <c r="AG212" s="107">
        <v>0</v>
      </c>
      <c r="AH212" s="110" t="str">
        <f t="shared" si="1081"/>
        <v/>
      </c>
      <c r="AI212" s="15" t="str">
        <f t="shared" si="1127"/>
        <v/>
      </c>
      <c r="AJ212" s="108">
        <v>0</v>
      </c>
      <c r="AK212" s="109" t="str">
        <f t="shared" si="1128"/>
        <v/>
      </c>
      <c r="AL212" s="109">
        <v>0</v>
      </c>
      <c r="AM212" s="111" t="str">
        <f t="shared" si="1082"/>
        <v/>
      </c>
      <c r="AN212" s="20" t="str">
        <f t="shared" si="1129"/>
        <v/>
      </c>
      <c r="AO212" s="106">
        <v>0</v>
      </c>
      <c r="AP212" s="107" t="str">
        <f t="shared" si="1130"/>
        <v/>
      </c>
      <c r="AQ212" s="107">
        <v>0</v>
      </c>
      <c r="AR212" s="110" t="str">
        <f t="shared" si="1083"/>
        <v/>
      </c>
      <c r="AS212" s="15" t="str">
        <f t="shared" si="1131"/>
        <v/>
      </c>
      <c r="AT212" s="108">
        <v>0</v>
      </c>
      <c r="AU212" s="109" t="str">
        <f t="shared" si="1132"/>
        <v/>
      </c>
      <c r="AV212" s="109">
        <v>0</v>
      </c>
      <c r="AW212" s="111" t="str">
        <f t="shared" si="1084"/>
        <v/>
      </c>
      <c r="AX212" s="20" t="str">
        <f t="shared" si="1133"/>
        <v/>
      </c>
      <c r="AY212" s="106">
        <v>0</v>
      </c>
      <c r="AZ212" s="107" t="str">
        <f t="shared" si="1134"/>
        <v/>
      </c>
      <c r="BA212" s="107">
        <v>0</v>
      </c>
      <c r="BB212" s="110" t="str">
        <f t="shared" si="1085"/>
        <v/>
      </c>
      <c r="BC212" s="15" t="str">
        <f t="shared" si="1135"/>
        <v/>
      </c>
      <c r="BD212" s="108">
        <v>0</v>
      </c>
      <c r="BE212" s="109" t="str">
        <f t="shared" si="1136"/>
        <v/>
      </c>
      <c r="BF212" s="109">
        <v>0</v>
      </c>
      <c r="BG212" s="111" t="str">
        <f t="shared" si="1086"/>
        <v/>
      </c>
      <c r="BH212" s="20" t="str">
        <f t="shared" si="1137"/>
        <v/>
      </c>
      <c r="BI212" s="106">
        <v>0</v>
      </c>
      <c r="BJ212" s="107" t="str">
        <f t="shared" si="1138"/>
        <v/>
      </c>
      <c r="BK212" s="107">
        <v>0</v>
      </c>
      <c r="BL212" s="110" t="str">
        <f t="shared" si="1087"/>
        <v/>
      </c>
      <c r="BM212" s="15" t="str">
        <f t="shared" si="1139"/>
        <v/>
      </c>
      <c r="BN212" s="108">
        <v>0</v>
      </c>
      <c r="BO212" s="109" t="str">
        <f t="shared" si="1140"/>
        <v/>
      </c>
      <c r="BP212" s="109">
        <v>0</v>
      </c>
      <c r="BQ212" s="111" t="str">
        <f t="shared" si="1088"/>
        <v/>
      </c>
      <c r="BR212" s="20" t="str">
        <f t="shared" si="1141"/>
        <v/>
      </c>
      <c r="BS212" s="106">
        <v>888</v>
      </c>
      <c r="BT212" s="107">
        <f t="shared" si="1142"/>
        <v>799.2</v>
      </c>
      <c r="BU212" s="107">
        <v>161</v>
      </c>
      <c r="BV212" s="110">
        <f t="shared" si="1089"/>
        <v>684</v>
      </c>
      <c r="BW212" s="15">
        <f t="shared" si="1143"/>
        <v>0.1441441441441442</v>
      </c>
    </row>
    <row r="213" spans="1:75" s="5" customFormat="1" ht="12.75" customHeight="1">
      <c r="A213" s="42" t="s">
        <v>296</v>
      </c>
      <c r="B213" s="36" t="s">
        <v>143</v>
      </c>
      <c r="C213" s="4" t="s">
        <v>5</v>
      </c>
      <c r="D213" s="49">
        <v>0.83</v>
      </c>
      <c r="E213" s="40" t="s">
        <v>183</v>
      </c>
      <c r="F213" s="82">
        <v>1099</v>
      </c>
      <c r="G213" s="82">
        <v>0</v>
      </c>
      <c r="H213" s="133">
        <v>779</v>
      </c>
      <c r="I213" s="133">
        <v>0</v>
      </c>
      <c r="J213" s="95">
        <f t="shared" si="1050"/>
        <v>779</v>
      </c>
      <c r="K213" s="69">
        <v>0</v>
      </c>
      <c r="L213" s="70" t="str">
        <f t="shared" ref="L213:L214" si="1144">IFERROR(IF(K213&gt;1,K213*0.9,""),"")</f>
        <v/>
      </c>
      <c r="M213" s="70">
        <v>0</v>
      </c>
      <c r="N213" s="71" t="str">
        <f t="shared" si="1077"/>
        <v/>
      </c>
      <c r="O213" s="16" t="str">
        <f t="shared" ref="O213:O214" si="1145">IFERROR(IF((IFERROR(IF(M213&gt;1,(L213-N213)/L213,""),(($G213*0.9)-N213)/($G213*0.9)))&gt;1%,IFERROR(IF(M213&gt;1,(L213-N213)/L213,""),(($G213*0.9)-N213)/($G213*0.9)),""),"")</f>
        <v/>
      </c>
      <c r="P213" s="72">
        <v>0</v>
      </c>
      <c r="Q213" s="73" t="str">
        <f t="shared" ref="Q213:Q214" si="1146">IFERROR(IF(P213&gt;1,P213*0.9,""),"")</f>
        <v/>
      </c>
      <c r="R213" s="73">
        <v>0</v>
      </c>
      <c r="S213" s="74" t="str">
        <f t="shared" si="1078"/>
        <v/>
      </c>
      <c r="T213" s="18" t="str">
        <f t="shared" ref="T213:T214" si="1147">IFERROR(IF((IFERROR(IF(R213&gt;1,(Q213-S213)/Q213,""),(($G213*0.9)-S213)/($G213*0.9)))&gt;1%,IFERROR(IF(R213&gt;1,(Q213-S213)/Q213,""),(($G213*0.9)-S213)/($G213*0.9)),""),"")</f>
        <v/>
      </c>
      <c r="U213" s="69">
        <v>0</v>
      </c>
      <c r="V213" s="70" t="str">
        <f t="shared" ref="V213:V214" si="1148">IFERROR(IF(U213&gt;1,U213*0.9,""),"")</f>
        <v/>
      </c>
      <c r="W213" s="70">
        <v>0</v>
      </c>
      <c r="X213" s="71" t="str">
        <f t="shared" si="1079"/>
        <v/>
      </c>
      <c r="Y213" s="16" t="str">
        <f t="shared" ref="Y213:Y214" si="1149">IFERROR(IF((IFERROR(IF(W213&gt;1,(V213-X213)/V213,""),(($G213*0.9)-X213)/($G213*0.9)))&gt;1%,IFERROR(IF(W213&gt;1,(V213-X213)/V213,""),(($G213*0.9)-X213)/($G213*0.9)),""),"")</f>
        <v/>
      </c>
      <c r="Z213" s="72">
        <v>0</v>
      </c>
      <c r="AA213" s="73" t="str">
        <f t="shared" ref="AA213:AA214" si="1150">IFERROR(IF(Z213&gt;1,Z213*0.9,""),"")</f>
        <v/>
      </c>
      <c r="AB213" s="73">
        <v>0</v>
      </c>
      <c r="AC213" s="74" t="str">
        <f t="shared" si="1080"/>
        <v/>
      </c>
      <c r="AD213" s="18" t="str">
        <f t="shared" ref="AD213:AD214" si="1151">IFERROR(IF((IFERROR(IF(AB213&gt;1,(AA213-AC213)/AA213,""),(($G213*0.9)-AC213)/($G213*0.9)))&gt;1%,IFERROR(IF(AB213&gt;1,(AA213-AC213)/AA213,""),(($G213*0.9)-AC213)/($G213*0.9)),""),"")</f>
        <v/>
      </c>
      <c r="AE213" s="69">
        <v>0</v>
      </c>
      <c r="AF213" s="70" t="str">
        <f t="shared" ref="AF213:AF214" si="1152">IFERROR(IF(AE213&gt;1,AE213*0.9,""),"")</f>
        <v/>
      </c>
      <c r="AG213" s="70">
        <v>0</v>
      </c>
      <c r="AH213" s="71" t="str">
        <f t="shared" si="1081"/>
        <v/>
      </c>
      <c r="AI213" s="16" t="str">
        <f t="shared" ref="AI213:AI214" si="1153">IFERROR(IF((IFERROR(IF(AG213&gt;1,(AF213-AH213)/AF213,""),(($G213*0.9)-AH213)/($G213*0.9)))&gt;1%,IFERROR(IF(AG213&gt;1,(AF213-AH213)/AF213,""),(($G213*0.9)-AH213)/($G213*0.9)),""),"")</f>
        <v/>
      </c>
      <c r="AJ213" s="72">
        <v>0</v>
      </c>
      <c r="AK213" s="73" t="str">
        <f t="shared" ref="AK213:AK214" si="1154">IFERROR(IF(AJ213&gt;1,AJ213*0.9,""),"")</f>
        <v/>
      </c>
      <c r="AL213" s="73">
        <v>0</v>
      </c>
      <c r="AM213" s="74" t="str">
        <f t="shared" si="1082"/>
        <v/>
      </c>
      <c r="AN213" s="18" t="str">
        <f t="shared" ref="AN213:AN214" si="1155">IFERROR(IF((IFERROR(IF(AL213&gt;1,(AK213-AM213)/AK213,""),(($G213*0.9)-AM213)/($G213*0.9)))&gt;1%,IFERROR(IF(AL213&gt;1,(AK213-AM213)/AK213,""),(($G213*0.9)-AM213)/($G213*0.9)),""),"")</f>
        <v/>
      </c>
      <c r="AO213" s="69">
        <v>0</v>
      </c>
      <c r="AP213" s="70" t="str">
        <f t="shared" ref="AP213:AP214" si="1156">IFERROR(IF(AO213&gt;1,AO213*0.9,""),"")</f>
        <v/>
      </c>
      <c r="AQ213" s="70">
        <v>0</v>
      </c>
      <c r="AR213" s="71" t="str">
        <f t="shared" si="1083"/>
        <v/>
      </c>
      <c r="AS213" s="16" t="str">
        <f t="shared" ref="AS213:AS214" si="1157">IFERROR(IF((IFERROR(IF(AQ213&gt;1,(AP213-AR213)/AP213,""),(($G213*0.9)-AR213)/($G213*0.9)))&gt;1%,IFERROR(IF(AQ213&gt;1,(AP213-AR213)/AP213,""),(($G213*0.9)-AR213)/($G213*0.9)),""),"")</f>
        <v/>
      </c>
      <c r="AT213" s="72">
        <v>0</v>
      </c>
      <c r="AU213" s="73" t="str">
        <f t="shared" ref="AU213:AU214" si="1158">IFERROR(IF(AT213&gt;1,AT213*0.9,""),"")</f>
        <v/>
      </c>
      <c r="AV213" s="73">
        <v>0</v>
      </c>
      <c r="AW213" s="74" t="str">
        <f t="shared" si="1084"/>
        <v/>
      </c>
      <c r="AX213" s="18" t="str">
        <f t="shared" si="1066"/>
        <v/>
      </c>
      <c r="AY213" s="69">
        <v>0</v>
      </c>
      <c r="AZ213" s="70" t="str">
        <f t="shared" ref="AZ213:AZ214" si="1159">IFERROR(IF(AY213&gt;1,AY213*0.9,""),"")</f>
        <v/>
      </c>
      <c r="BA213" s="70">
        <v>0</v>
      </c>
      <c r="BB213" s="71" t="str">
        <f t="shared" si="1085"/>
        <v/>
      </c>
      <c r="BC213" s="16" t="str">
        <f t="shared" ref="BC213:BC214" si="1160">IFERROR(IF((IFERROR(IF(BA213&gt;1,(AZ213-BB213)/AZ213,""),(($G213*0.9)-BB213)/($G213*0.9)))&gt;1%,IFERROR(IF(BA213&gt;1,(AZ213-BB213)/AZ213,""),(($G213*0.9)-BB213)/($G213*0.9)),""),"")</f>
        <v/>
      </c>
      <c r="BD213" s="72">
        <v>0</v>
      </c>
      <c r="BE213" s="73" t="str">
        <f t="shared" ref="BE213:BE214" si="1161">IFERROR(IF(BD213&gt;1,BD213*0.9,""),"")</f>
        <v/>
      </c>
      <c r="BF213" s="73">
        <v>0</v>
      </c>
      <c r="BG213" s="74" t="str">
        <f t="shared" si="1086"/>
        <v/>
      </c>
      <c r="BH213" s="18" t="str">
        <f t="shared" ref="BH213:BH214" si="1162">IFERROR(IF((IFERROR(IF(BF213&gt;1,(BE213-BG213)/BE213,""),(($G213*0.9)-BG213)/($G213*0.9)))&gt;1%,IFERROR(IF(BF213&gt;1,(BE213-BG213)/BE213,""),(($G213*0.9)-BG213)/($G213*0.9)),""),"")</f>
        <v/>
      </c>
      <c r="BI213" s="69">
        <v>0</v>
      </c>
      <c r="BJ213" s="70" t="str">
        <f t="shared" ref="BJ213:BJ214" si="1163">IFERROR(IF(BI213&gt;1,BI213*0.9,""),"")</f>
        <v/>
      </c>
      <c r="BK213" s="70">
        <v>0</v>
      </c>
      <c r="BL213" s="71" t="str">
        <f t="shared" si="1087"/>
        <v/>
      </c>
      <c r="BM213" s="16" t="str">
        <f t="shared" ref="BM213:BM214" si="1164">IFERROR(IF((IFERROR(IF(BK213&gt;1,(BJ213-BL213)/BJ213,""),(($G213*0.9)-BL213)/($G213*0.9)))&gt;1%,IFERROR(IF(BK213&gt;1,(BJ213-BL213)/BJ213,""),(($G213*0.9)-BL213)/($G213*0.9)),""),"")</f>
        <v/>
      </c>
      <c r="BN213" s="72">
        <v>0</v>
      </c>
      <c r="BO213" s="73" t="str">
        <f t="shared" ref="BO213:BO214" si="1165">IFERROR(IF(BN213&gt;1,BN213*0.9,""),"")</f>
        <v/>
      </c>
      <c r="BP213" s="73">
        <v>0</v>
      </c>
      <c r="BQ213" s="74" t="str">
        <f t="shared" si="1088"/>
        <v/>
      </c>
      <c r="BR213" s="18" t="str">
        <f t="shared" ref="BR213:BR214" si="1166">IFERROR(IF((IFERROR(IF(BP213&gt;1,(BO213-BQ213)/BO213,""),(($G213*0.9)-BQ213)/($G213*0.9)))&gt;1%,IFERROR(IF(BP213&gt;1,(BO213-BQ213)/BO213,""),(($G213*0.9)-BQ213)/($G213*0.9)),""),"")</f>
        <v/>
      </c>
      <c r="BS213" s="69">
        <v>0</v>
      </c>
      <c r="BT213" s="70" t="str">
        <f t="shared" ref="BT213:BT214" si="1167">IFERROR(IF(BS213&gt;1,BS213*0.9,""),"")</f>
        <v/>
      </c>
      <c r="BU213" s="70">
        <v>0</v>
      </c>
      <c r="BV213" s="71" t="str">
        <f t="shared" si="1089"/>
        <v/>
      </c>
      <c r="BW213" s="16" t="str">
        <f t="shared" ref="BW213:BW214" si="1168">IFERROR(IF((IFERROR(IF(BU213&gt;1,(BT213-BV213)/BT213,""),(($G213*0.9)-BV213)/($G213*0.9)))&gt;1%,IFERROR(IF(BU213&gt;1,(BT213-BV213)/BT213,""),(($G213*0.9)-BV213)/($G213*0.9)),""),"")</f>
        <v/>
      </c>
    </row>
    <row r="214" spans="1:75" s="5" customFormat="1" ht="12.75" customHeight="1" thickBot="1">
      <c r="A214" s="43" t="s">
        <v>52</v>
      </c>
      <c r="B214" s="38" t="s">
        <v>143</v>
      </c>
      <c r="C214" s="9"/>
      <c r="D214" s="50">
        <v>1.19</v>
      </c>
      <c r="E214" s="2" t="s">
        <v>184</v>
      </c>
      <c r="F214" s="83">
        <v>1429</v>
      </c>
      <c r="G214" s="83">
        <v>1299</v>
      </c>
      <c r="H214" s="134">
        <v>962</v>
      </c>
      <c r="I214" s="134">
        <v>0</v>
      </c>
      <c r="J214" s="97">
        <f t="shared" si="1050"/>
        <v>962</v>
      </c>
      <c r="K214" s="76">
        <v>0</v>
      </c>
      <c r="L214" s="77" t="str">
        <f t="shared" si="1144"/>
        <v/>
      </c>
      <c r="M214" s="77">
        <v>0</v>
      </c>
      <c r="N214" s="78" t="str">
        <f t="shared" si="1077"/>
        <v/>
      </c>
      <c r="O214" s="17" t="str">
        <f t="shared" si="1145"/>
        <v/>
      </c>
      <c r="P214" s="79">
        <v>0</v>
      </c>
      <c r="Q214" s="80" t="str">
        <f t="shared" si="1146"/>
        <v/>
      </c>
      <c r="R214" s="80">
        <v>0</v>
      </c>
      <c r="S214" s="81" t="str">
        <f t="shared" si="1078"/>
        <v/>
      </c>
      <c r="T214" s="19" t="str">
        <f t="shared" si="1147"/>
        <v/>
      </c>
      <c r="U214" s="76">
        <v>0</v>
      </c>
      <c r="V214" s="77" t="str">
        <f t="shared" si="1148"/>
        <v/>
      </c>
      <c r="W214" s="77">
        <v>0</v>
      </c>
      <c r="X214" s="78" t="str">
        <f t="shared" si="1079"/>
        <v/>
      </c>
      <c r="Y214" s="17" t="str">
        <f t="shared" si="1149"/>
        <v/>
      </c>
      <c r="Z214" s="79">
        <v>1110</v>
      </c>
      <c r="AA214" s="80">
        <f t="shared" si="1150"/>
        <v>999</v>
      </c>
      <c r="AB214" s="80">
        <v>138</v>
      </c>
      <c r="AC214" s="81">
        <f t="shared" si="1080"/>
        <v>824</v>
      </c>
      <c r="AD214" s="19">
        <f t="shared" si="1151"/>
        <v>0.17517517517517517</v>
      </c>
      <c r="AE214" s="76">
        <v>0</v>
      </c>
      <c r="AF214" s="77" t="str">
        <f t="shared" si="1152"/>
        <v/>
      </c>
      <c r="AG214" s="77">
        <v>0</v>
      </c>
      <c r="AH214" s="78" t="str">
        <f t="shared" si="1081"/>
        <v/>
      </c>
      <c r="AI214" s="17" t="str">
        <f t="shared" si="1153"/>
        <v/>
      </c>
      <c r="AJ214" s="79">
        <v>0</v>
      </c>
      <c r="AK214" s="80" t="str">
        <f t="shared" si="1154"/>
        <v/>
      </c>
      <c r="AL214" s="80">
        <v>0</v>
      </c>
      <c r="AM214" s="81" t="str">
        <f t="shared" si="1082"/>
        <v/>
      </c>
      <c r="AN214" s="19" t="str">
        <f t="shared" si="1155"/>
        <v/>
      </c>
      <c r="AO214" s="76">
        <v>1110</v>
      </c>
      <c r="AP214" s="77">
        <f t="shared" si="1156"/>
        <v>999</v>
      </c>
      <c r="AQ214" s="77">
        <v>138</v>
      </c>
      <c r="AR214" s="78">
        <f t="shared" si="1083"/>
        <v>824</v>
      </c>
      <c r="AS214" s="17">
        <f t="shared" si="1157"/>
        <v>0.17517517517517517</v>
      </c>
      <c r="AT214" s="79">
        <v>0</v>
      </c>
      <c r="AU214" s="80" t="str">
        <f t="shared" si="1158"/>
        <v/>
      </c>
      <c r="AV214" s="80">
        <v>0</v>
      </c>
      <c r="AW214" s="81" t="str">
        <f t="shared" si="1084"/>
        <v/>
      </c>
      <c r="AX214" s="19" t="str">
        <f t="shared" si="1066"/>
        <v/>
      </c>
      <c r="AY214" s="76">
        <v>0</v>
      </c>
      <c r="AZ214" s="77" t="str">
        <f t="shared" si="1159"/>
        <v/>
      </c>
      <c r="BA214" s="77">
        <v>0</v>
      </c>
      <c r="BB214" s="78" t="str">
        <f t="shared" si="1085"/>
        <v/>
      </c>
      <c r="BC214" s="17" t="str">
        <f t="shared" si="1160"/>
        <v/>
      </c>
      <c r="BD214" s="79">
        <v>0</v>
      </c>
      <c r="BE214" s="80" t="str">
        <f t="shared" si="1161"/>
        <v/>
      </c>
      <c r="BF214" s="80">
        <v>0</v>
      </c>
      <c r="BG214" s="81" t="str">
        <f t="shared" si="1086"/>
        <v/>
      </c>
      <c r="BH214" s="19" t="str">
        <f t="shared" si="1162"/>
        <v/>
      </c>
      <c r="BI214" s="76">
        <v>0</v>
      </c>
      <c r="BJ214" s="77" t="str">
        <f t="shared" si="1163"/>
        <v/>
      </c>
      <c r="BK214" s="77">
        <v>0</v>
      </c>
      <c r="BL214" s="78" t="str">
        <f t="shared" si="1087"/>
        <v/>
      </c>
      <c r="BM214" s="17" t="str">
        <f t="shared" si="1164"/>
        <v/>
      </c>
      <c r="BN214" s="79">
        <v>0</v>
      </c>
      <c r="BO214" s="80" t="str">
        <f t="shared" si="1165"/>
        <v/>
      </c>
      <c r="BP214" s="80">
        <v>0</v>
      </c>
      <c r="BQ214" s="81" t="str">
        <f t="shared" si="1088"/>
        <v/>
      </c>
      <c r="BR214" s="19" t="str">
        <f t="shared" si="1166"/>
        <v/>
      </c>
      <c r="BS214" s="76">
        <v>0</v>
      </c>
      <c r="BT214" s="77" t="str">
        <f t="shared" si="1167"/>
        <v/>
      </c>
      <c r="BU214" s="77">
        <v>0</v>
      </c>
      <c r="BV214" s="78" t="str">
        <f t="shared" si="1089"/>
        <v/>
      </c>
      <c r="BW214" s="17" t="str">
        <f t="shared" si="1168"/>
        <v/>
      </c>
    </row>
    <row r="215" spans="1:75" s="5" customFormat="1" ht="12.75" customHeight="1">
      <c r="A215" s="42" t="s">
        <v>60</v>
      </c>
      <c r="B215" s="39" t="s">
        <v>143</v>
      </c>
      <c r="C215" s="4"/>
      <c r="D215" s="49">
        <v>1.19</v>
      </c>
      <c r="E215" s="40" t="s">
        <v>186</v>
      </c>
      <c r="F215" s="82">
        <v>1869</v>
      </c>
      <c r="G215" s="82">
        <v>1699</v>
      </c>
      <c r="H215" s="133">
        <v>1259</v>
      </c>
      <c r="I215" s="133">
        <v>10</v>
      </c>
      <c r="J215" s="95">
        <f t="shared" si="1050"/>
        <v>1249</v>
      </c>
      <c r="K215" s="69" t="s">
        <v>148</v>
      </c>
      <c r="L215" s="70" t="str">
        <f t="shared" ref="L215:L220" si="1169">IFERROR(IF(K215&gt;1,K215*0.9,""),"")</f>
        <v/>
      </c>
      <c r="M215" s="70">
        <v>0</v>
      </c>
      <c r="N215" s="71" t="str">
        <f t="shared" si="1077"/>
        <v/>
      </c>
      <c r="O215" s="16" t="str">
        <f t="shared" ref="O215:O220" si="1170">IFERROR(IF((IFERROR(IF(M215&gt;1,(L215-N215)/L215,""),(($G215*0.9)-N215)/($G215*0.9)))&gt;1%,IFERROR(IF(M215&gt;1,(L215-N215)/L215,""),(($G215*0.9)-N215)/($G215*0.9)),""),"")</f>
        <v/>
      </c>
      <c r="P215" s="72">
        <v>0</v>
      </c>
      <c r="Q215" s="73" t="str">
        <f t="shared" ref="Q215:Q220" si="1171">IFERROR(IF(P215&gt;1,P215*0.9,""),"")</f>
        <v/>
      </c>
      <c r="R215" s="73">
        <v>0</v>
      </c>
      <c r="S215" s="74" t="str">
        <f t="shared" si="1078"/>
        <v/>
      </c>
      <c r="T215" s="18" t="str">
        <f t="shared" ref="T215:T220" si="1172">IFERROR(IF((IFERROR(IF(R215&gt;1,(Q215-S215)/Q215,""),(($G215*0.9)-S215)/($G215*0.9)))&gt;1%,IFERROR(IF(R215&gt;1,(Q215-S215)/Q215,""),(($G215*0.9)-S215)/($G215*0.9)),""),"")</f>
        <v/>
      </c>
      <c r="U215" s="69">
        <v>0</v>
      </c>
      <c r="V215" s="70" t="str">
        <f t="shared" ref="V215:V220" si="1173">IFERROR(IF(U215&gt;1,U215*0.9,""),"")</f>
        <v/>
      </c>
      <c r="W215" s="70">
        <v>0</v>
      </c>
      <c r="X215" s="71" t="str">
        <f t="shared" si="1079"/>
        <v/>
      </c>
      <c r="Y215" s="16" t="str">
        <f t="shared" ref="Y215:Y220" si="1174">IFERROR(IF((IFERROR(IF(W215&gt;1,(V215-X215)/V215,""),(($G215*0.9)-X215)/($G215*0.9)))&gt;1%,IFERROR(IF(W215&gt;1,(V215-X215)/V215,""),(($G215*0.9)-X215)/($G215*0.9)),""),"")</f>
        <v/>
      </c>
      <c r="Z215" s="72">
        <v>1443</v>
      </c>
      <c r="AA215" s="73">
        <f t="shared" ref="AA215:AA220" si="1175">IFERROR(IF(Z215&gt;1,Z215*0.9,""),"")</f>
        <v>1298.7</v>
      </c>
      <c r="AB215" s="73">
        <v>186</v>
      </c>
      <c r="AC215" s="74">
        <f t="shared" si="1080"/>
        <v>1063</v>
      </c>
      <c r="AD215" s="18">
        <f t="shared" ref="AD215:AD220" si="1176">IFERROR(IF((IFERROR(IF(AB215&gt;1,(AA215-AC215)/AA215,""),(($G215*0.9)-AC215)/($G215*0.9)))&gt;1%,IFERROR(IF(AB215&gt;1,(AA215-AC215)/AA215,""),(($G215*0.9)-AC215)/($G215*0.9)),""),"")</f>
        <v>0.18148918148918153</v>
      </c>
      <c r="AE215" s="69">
        <v>0</v>
      </c>
      <c r="AF215" s="70" t="str">
        <f t="shared" ref="AF215:AF220" si="1177">IFERROR(IF(AE215&gt;1,AE215*0.9,""),"")</f>
        <v/>
      </c>
      <c r="AG215" s="70">
        <v>0</v>
      </c>
      <c r="AH215" s="71" t="str">
        <f t="shared" si="1081"/>
        <v/>
      </c>
      <c r="AI215" s="16" t="str">
        <f t="shared" ref="AI215:AI220" si="1178">IFERROR(IF((IFERROR(IF(AG215&gt;1,(AF215-AH215)/AF215,""),(($G215*0.9)-AH215)/($G215*0.9)))&gt;1%,IFERROR(IF(AG215&gt;1,(AF215-AH215)/AF215,""),(($G215*0.9)-AH215)/($G215*0.9)),""),"")</f>
        <v/>
      </c>
      <c r="AJ215" s="72">
        <v>0</v>
      </c>
      <c r="AK215" s="73" t="str">
        <f t="shared" ref="AK215:AK220" si="1179">IFERROR(IF(AJ215&gt;1,AJ215*0.9,""),"")</f>
        <v/>
      </c>
      <c r="AL215" s="73">
        <v>0</v>
      </c>
      <c r="AM215" s="74" t="str">
        <f t="shared" si="1082"/>
        <v/>
      </c>
      <c r="AN215" s="18" t="str">
        <f t="shared" ref="AN215:AN220" si="1180">IFERROR(IF((IFERROR(IF(AL215&gt;1,(AK215-AM215)/AK215,""),(($G215*0.9)-AM215)/($G215*0.9)))&gt;1%,IFERROR(IF(AL215&gt;1,(AK215-AM215)/AK215,""),(($G215*0.9)-AM215)/($G215*0.9)),""),"")</f>
        <v/>
      </c>
      <c r="AO215" s="69">
        <v>1443</v>
      </c>
      <c r="AP215" s="70">
        <f t="shared" ref="AP215:AP220" si="1181">IFERROR(IF(AO215&gt;1,AO215*0.9,""),"")</f>
        <v>1298.7</v>
      </c>
      <c r="AQ215" s="70">
        <v>186</v>
      </c>
      <c r="AR215" s="71">
        <f t="shared" si="1083"/>
        <v>1063</v>
      </c>
      <c r="AS215" s="16">
        <f t="shared" ref="AS215:AS220" si="1182">IFERROR(IF((IFERROR(IF(AQ215&gt;1,(AP215-AR215)/AP215,""),(($G215*0.9)-AR215)/($G215*0.9)))&gt;1%,IFERROR(IF(AQ215&gt;1,(AP215-AR215)/AP215,""),(($G215*0.9)-AR215)/($G215*0.9)),""),"")</f>
        <v>0.18148918148918153</v>
      </c>
      <c r="AT215" s="72">
        <v>0</v>
      </c>
      <c r="AU215" s="73" t="str">
        <f t="shared" ref="AU215:AU220" si="1183">IFERROR(IF(AT215&gt;1,AT215*0.9,""),"")</f>
        <v/>
      </c>
      <c r="AV215" s="73">
        <v>0</v>
      </c>
      <c r="AW215" s="74" t="str">
        <f t="shared" si="1084"/>
        <v/>
      </c>
      <c r="AX215" s="18" t="str">
        <f t="shared" si="1066"/>
        <v/>
      </c>
      <c r="AY215" s="69">
        <v>0</v>
      </c>
      <c r="AZ215" s="70" t="str">
        <f t="shared" ref="AZ215:AZ220" si="1184">IFERROR(IF(AY215&gt;1,AY215*0.9,""),"")</f>
        <v/>
      </c>
      <c r="BA215" s="70">
        <v>0</v>
      </c>
      <c r="BB215" s="71" t="str">
        <f t="shared" si="1085"/>
        <v/>
      </c>
      <c r="BC215" s="16" t="str">
        <f t="shared" ref="BC215:BC220" si="1185">IFERROR(IF((IFERROR(IF(BA215&gt;1,(AZ215-BB215)/AZ215,""),(($G215*0.9)-BB215)/($G215*0.9)))&gt;1%,IFERROR(IF(BA215&gt;1,(AZ215-BB215)/AZ215,""),(($G215*0.9)-BB215)/($G215*0.9)),""),"")</f>
        <v/>
      </c>
      <c r="BD215" s="72">
        <v>1443</v>
      </c>
      <c r="BE215" s="73">
        <f t="shared" ref="BE215:BE220" si="1186">IFERROR(IF(BD215&gt;1,BD215*0.9,""),"")</f>
        <v>1298.7</v>
      </c>
      <c r="BF215" s="73">
        <v>186</v>
      </c>
      <c r="BG215" s="74">
        <f t="shared" si="1086"/>
        <v>1063</v>
      </c>
      <c r="BH215" s="18">
        <f t="shared" ref="BH215:BH220" si="1187">IFERROR(IF((IFERROR(IF(BF215&gt;1,(BE215-BG215)/BE215,""),(($G215*0.9)-BG215)/($G215*0.9)))&gt;1%,IFERROR(IF(BF215&gt;1,(BE215-BG215)/BE215,""),(($G215*0.9)-BG215)/($G215*0.9)),""),"")</f>
        <v>0.18148918148918153</v>
      </c>
      <c r="BI215" s="69">
        <v>0</v>
      </c>
      <c r="BJ215" s="70" t="str">
        <f t="shared" ref="BJ215:BJ220" si="1188">IFERROR(IF(BI215&gt;1,BI215*0.9,""),"")</f>
        <v/>
      </c>
      <c r="BK215" s="70">
        <v>0</v>
      </c>
      <c r="BL215" s="71" t="str">
        <f t="shared" si="1087"/>
        <v/>
      </c>
      <c r="BM215" s="16" t="str">
        <f t="shared" ref="BM215:BM220" si="1189">IFERROR(IF((IFERROR(IF(BK215&gt;1,(BJ215-BL215)/BJ215,""),(($G215*0.9)-BL215)/($G215*0.9)))&gt;1%,IFERROR(IF(BK215&gt;1,(BJ215-BL215)/BJ215,""),(($G215*0.9)-BL215)/($G215*0.9)),""),"")</f>
        <v/>
      </c>
      <c r="BN215" s="72">
        <v>0</v>
      </c>
      <c r="BO215" s="73" t="str">
        <f t="shared" ref="BO215:BO220" si="1190">IFERROR(IF(BN215&gt;1,BN215*0.9,""),"")</f>
        <v/>
      </c>
      <c r="BP215" s="73">
        <v>0</v>
      </c>
      <c r="BQ215" s="74" t="str">
        <f t="shared" si="1088"/>
        <v/>
      </c>
      <c r="BR215" s="18" t="str">
        <f t="shared" ref="BR215:BR220" si="1191">IFERROR(IF((IFERROR(IF(BP215&gt;1,(BO215-BQ215)/BO215,""),(($G215*0.9)-BQ215)/($G215*0.9)))&gt;1%,IFERROR(IF(BP215&gt;1,(BO215-BQ215)/BO215,""),(($G215*0.9)-BQ215)/($G215*0.9)),""),"")</f>
        <v/>
      </c>
      <c r="BS215" s="69">
        <v>1332</v>
      </c>
      <c r="BT215" s="70">
        <f t="shared" ref="BT215:BT220" si="1192">IFERROR(IF(BS215&gt;1,BS215*0.9,""),"")</f>
        <v>1198.8</v>
      </c>
      <c r="BU215" s="70">
        <v>268</v>
      </c>
      <c r="BV215" s="71">
        <f t="shared" si="1089"/>
        <v>981</v>
      </c>
      <c r="BW215" s="16">
        <f t="shared" ref="BW215:BW220" si="1193">IFERROR(IF((IFERROR(IF(BU215&gt;1,(BT215-BV215)/BT215,""),(($G215*0.9)-BV215)/($G215*0.9)))&gt;1%,IFERROR(IF(BU215&gt;1,(BT215-BV215)/BT215,""),(($G215*0.9)-BV215)/($G215*0.9)),""),"")</f>
        <v>0.18168168168168164</v>
      </c>
    </row>
    <row r="216" spans="1:75" s="5" customFormat="1" ht="12.75" customHeight="1">
      <c r="A216" s="42" t="s">
        <v>62</v>
      </c>
      <c r="B216" s="39" t="s">
        <v>143</v>
      </c>
      <c r="C216" s="4"/>
      <c r="D216" s="49">
        <v>1.19</v>
      </c>
      <c r="E216" s="40" t="s">
        <v>185</v>
      </c>
      <c r="F216" s="82">
        <v>2199</v>
      </c>
      <c r="G216" s="82">
        <v>1999</v>
      </c>
      <c r="H216" s="133">
        <v>1483</v>
      </c>
      <c r="I216" s="133">
        <v>20</v>
      </c>
      <c r="J216" s="95">
        <f t="shared" si="1050"/>
        <v>1463</v>
      </c>
      <c r="K216" s="69">
        <v>0</v>
      </c>
      <c r="L216" s="70" t="str">
        <f t="shared" si="1169"/>
        <v/>
      </c>
      <c r="M216" s="70">
        <v>0</v>
      </c>
      <c r="N216" s="71" t="str">
        <f t="shared" si="1077"/>
        <v/>
      </c>
      <c r="O216" s="16" t="str">
        <f t="shared" si="1170"/>
        <v/>
      </c>
      <c r="P216" s="72">
        <v>0</v>
      </c>
      <c r="Q216" s="73" t="str">
        <f t="shared" si="1171"/>
        <v/>
      </c>
      <c r="R216" s="73">
        <v>0</v>
      </c>
      <c r="S216" s="74" t="str">
        <f t="shared" si="1078"/>
        <v/>
      </c>
      <c r="T216" s="18" t="str">
        <f t="shared" si="1172"/>
        <v/>
      </c>
      <c r="U216" s="69">
        <v>1666</v>
      </c>
      <c r="V216" s="70">
        <f t="shared" si="1173"/>
        <v>1499.4</v>
      </c>
      <c r="W216" s="70">
        <v>241</v>
      </c>
      <c r="X216" s="71">
        <f t="shared" si="1079"/>
        <v>1222</v>
      </c>
      <c r="Y216" s="16">
        <f t="shared" si="1174"/>
        <v>0.18500733626784052</v>
      </c>
      <c r="Z216" s="72">
        <v>1666</v>
      </c>
      <c r="AA216" s="73">
        <f t="shared" si="1175"/>
        <v>1499.4</v>
      </c>
      <c r="AB216" s="73">
        <v>241</v>
      </c>
      <c r="AC216" s="74">
        <f t="shared" si="1080"/>
        <v>1222</v>
      </c>
      <c r="AD216" s="18">
        <f t="shared" si="1176"/>
        <v>0.18500733626784052</v>
      </c>
      <c r="AE216" s="69">
        <v>0</v>
      </c>
      <c r="AF216" s="70" t="str">
        <f t="shared" si="1177"/>
        <v/>
      </c>
      <c r="AG216" s="70">
        <v>0</v>
      </c>
      <c r="AH216" s="71" t="str">
        <f t="shared" si="1081"/>
        <v/>
      </c>
      <c r="AI216" s="16" t="str">
        <f t="shared" si="1178"/>
        <v/>
      </c>
      <c r="AJ216" s="72">
        <v>1666</v>
      </c>
      <c r="AK216" s="73">
        <f t="shared" si="1179"/>
        <v>1499.4</v>
      </c>
      <c r="AL216" s="73">
        <v>241</v>
      </c>
      <c r="AM216" s="74">
        <f t="shared" si="1082"/>
        <v>1222</v>
      </c>
      <c r="AN216" s="18">
        <f t="shared" si="1180"/>
        <v>0.18500733626784052</v>
      </c>
      <c r="AO216" s="69">
        <v>0</v>
      </c>
      <c r="AP216" s="70" t="str">
        <f t="shared" si="1181"/>
        <v/>
      </c>
      <c r="AQ216" s="70">
        <v>0</v>
      </c>
      <c r="AR216" s="71" t="str">
        <f t="shared" si="1083"/>
        <v/>
      </c>
      <c r="AS216" s="16" t="str">
        <f t="shared" si="1182"/>
        <v/>
      </c>
      <c r="AT216" s="72">
        <v>0</v>
      </c>
      <c r="AU216" s="73" t="str">
        <f t="shared" si="1183"/>
        <v/>
      </c>
      <c r="AV216" s="73">
        <v>0</v>
      </c>
      <c r="AW216" s="74" t="str">
        <f t="shared" si="1084"/>
        <v/>
      </c>
      <c r="AX216" s="18" t="str">
        <f t="shared" si="1066"/>
        <v/>
      </c>
      <c r="AY216" s="69">
        <v>0</v>
      </c>
      <c r="AZ216" s="70" t="str">
        <f t="shared" si="1184"/>
        <v/>
      </c>
      <c r="BA216" s="70">
        <v>0</v>
      </c>
      <c r="BB216" s="71" t="str">
        <f t="shared" si="1085"/>
        <v/>
      </c>
      <c r="BC216" s="16" t="str">
        <f t="shared" si="1185"/>
        <v/>
      </c>
      <c r="BD216" s="72">
        <v>0</v>
      </c>
      <c r="BE216" s="73" t="str">
        <f t="shared" si="1186"/>
        <v/>
      </c>
      <c r="BF216" s="73">
        <v>0</v>
      </c>
      <c r="BG216" s="74" t="str">
        <f t="shared" si="1086"/>
        <v/>
      </c>
      <c r="BH216" s="18" t="str">
        <f t="shared" si="1187"/>
        <v/>
      </c>
      <c r="BI216" s="69">
        <v>0</v>
      </c>
      <c r="BJ216" s="70" t="str">
        <f t="shared" si="1188"/>
        <v/>
      </c>
      <c r="BK216" s="70">
        <v>0</v>
      </c>
      <c r="BL216" s="71" t="str">
        <f t="shared" si="1087"/>
        <v/>
      </c>
      <c r="BM216" s="16" t="str">
        <f t="shared" si="1189"/>
        <v/>
      </c>
      <c r="BN216" s="72">
        <v>0</v>
      </c>
      <c r="BO216" s="73" t="str">
        <f t="shared" si="1190"/>
        <v/>
      </c>
      <c r="BP216" s="73">
        <v>0</v>
      </c>
      <c r="BQ216" s="74" t="str">
        <f t="shared" si="1088"/>
        <v/>
      </c>
      <c r="BR216" s="18" t="str">
        <f t="shared" si="1191"/>
        <v/>
      </c>
      <c r="BS216" s="69">
        <v>0</v>
      </c>
      <c r="BT216" s="70" t="str">
        <f t="shared" si="1192"/>
        <v/>
      </c>
      <c r="BU216" s="70">
        <v>0</v>
      </c>
      <c r="BV216" s="71" t="str">
        <f t="shared" si="1089"/>
        <v/>
      </c>
      <c r="BW216" s="16" t="str">
        <f t="shared" si="1193"/>
        <v/>
      </c>
    </row>
    <row r="217" spans="1:75" s="5" customFormat="1" ht="12.75" customHeight="1" thickBot="1">
      <c r="A217" s="43" t="s">
        <v>61</v>
      </c>
      <c r="B217" s="38" t="s">
        <v>143</v>
      </c>
      <c r="C217" s="9"/>
      <c r="D217" s="50">
        <v>1.19</v>
      </c>
      <c r="E217" s="2" t="s">
        <v>185</v>
      </c>
      <c r="F217" s="83">
        <v>2089</v>
      </c>
      <c r="G217" s="83">
        <v>1899</v>
      </c>
      <c r="H217" s="134">
        <v>1410</v>
      </c>
      <c r="I217" s="134">
        <v>20</v>
      </c>
      <c r="J217" s="97">
        <f t="shared" si="1050"/>
        <v>1390</v>
      </c>
      <c r="K217" s="76">
        <v>0</v>
      </c>
      <c r="L217" s="77" t="str">
        <f t="shared" si="1169"/>
        <v/>
      </c>
      <c r="M217" s="77">
        <v>0</v>
      </c>
      <c r="N217" s="78" t="str">
        <f t="shared" si="1077"/>
        <v/>
      </c>
      <c r="O217" s="17" t="str">
        <f t="shared" si="1170"/>
        <v/>
      </c>
      <c r="P217" s="79">
        <v>0</v>
      </c>
      <c r="Q217" s="80" t="str">
        <f t="shared" si="1171"/>
        <v/>
      </c>
      <c r="R217" s="80">
        <v>0</v>
      </c>
      <c r="S217" s="81" t="str">
        <f t="shared" si="1078"/>
        <v/>
      </c>
      <c r="T217" s="19" t="str">
        <f t="shared" si="1172"/>
        <v/>
      </c>
      <c r="U217" s="76">
        <v>1554</v>
      </c>
      <c r="V217" s="77">
        <f t="shared" si="1173"/>
        <v>1398.6000000000001</v>
      </c>
      <c r="W217" s="77">
        <v>250</v>
      </c>
      <c r="X217" s="78">
        <f t="shared" si="1079"/>
        <v>1140</v>
      </c>
      <c r="Y217" s="17">
        <f t="shared" si="1174"/>
        <v>0.18489918489918497</v>
      </c>
      <c r="Z217" s="79">
        <v>1554</v>
      </c>
      <c r="AA217" s="80">
        <f t="shared" si="1175"/>
        <v>1398.6000000000001</v>
      </c>
      <c r="AB217" s="80">
        <v>250</v>
      </c>
      <c r="AC217" s="81">
        <f t="shared" si="1080"/>
        <v>1140</v>
      </c>
      <c r="AD217" s="19">
        <f t="shared" si="1176"/>
        <v>0.18489918489918497</v>
      </c>
      <c r="AE217" s="76">
        <v>0</v>
      </c>
      <c r="AF217" s="77" t="str">
        <f t="shared" si="1177"/>
        <v/>
      </c>
      <c r="AG217" s="77">
        <v>0</v>
      </c>
      <c r="AH217" s="78" t="str">
        <f t="shared" si="1081"/>
        <v/>
      </c>
      <c r="AI217" s="17" t="str">
        <f t="shared" si="1178"/>
        <v/>
      </c>
      <c r="AJ217" s="79">
        <v>1554</v>
      </c>
      <c r="AK217" s="80">
        <f t="shared" si="1179"/>
        <v>1398.6000000000001</v>
      </c>
      <c r="AL217" s="80">
        <v>250</v>
      </c>
      <c r="AM217" s="81">
        <f t="shared" si="1082"/>
        <v>1140</v>
      </c>
      <c r="AN217" s="19">
        <f t="shared" si="1180"/>
        <v>0.18489918489918497</v>
      </c>
      <c r="AO217" s="76">
        <v>0</v>
      </c>
      <c r="AP217" s="77" t="str">
        <f t="shared" si="1181"/>
        <v/>
      </c>
      <c r="AQ217" s="77">
        <v>0</v>
      </c>
      <c r="AR217" s="78" t="str">
        <f t="shared" si="1083"/>
        <v/>
      </c>
      <c r="AS217" s="17" t="str">
        <f t="shared" si="1182"/>
        <v/>
      </c>
      <c r="AT217" s="79">
        <v>0</v>
      </c>
      <c r="AU217" s="80" t="str">
        <f t="shared" si="1183"/>
        <v/>
      </c>
      <c r="AV217" s="80">
        <v>0</v>
      </c>
      <c r="AW217" s="81" t="str">
        <f t="shared" si="1084"/>
        <v/>
      </c>
      <c r="AX217" s="19" t="str">
        <f t="shared" si="1066"/>
        <v/>
      </c>
      <c r="AY217" s="76">
        <v>0</v>
      </c>
      <c r="AZ217" s="77" t="str">
        <f t="shared" si="1184"/>
        <v/>
      </c>
      <c r="BA217" s="77">
        <v>0</v>
      </c>
      <c r="BB217" s="78" t="str">
        <f t="shared" si="1085"/>
        <v/>
      </c>
      <c r="BC217" s="17" t="str">
        <f t="shared" si="1185"/>
        <v/>
      </c>
      <c r="BD217" s="79">
        <v>0</v>
      </c>
      <c r="BE217" s="80" t="str">
        <f t="shared" si="1186"/>
        <v/>
      </c>
      <c r="BF217" s="80">
        <v>0</v>
      </c>
      <c r="BG217" s="81" t="str">
        <f t="shared" si="1086"/>
        <v/>
      </c>
      <c r="BH217" s="19" t="str">
        <f t="shared" si="1187"/>
        <v/>
      </c>
      <c r="BI217" s="76">
        <v>0</v>
      </c>
      <c r="BJ217" s="77" t="str">
        <f t="shared" si="1188"/>
        <v/>
      </c>
      <c r="BK217" s="77">
        <v>0</v>
      </c>
      <c r="BL217" s="78" t="str">
        <f t="shared" si="1087"/>
        <v/>
      </c>
      <c r="BM217" s="17" t="str">
        <f t="shared" si="1189"/>
        <v/>
      </c>
      <c r="BN217" s="79">
        <v>0</v>
      </c>
      <c r="BO217" s="80" t="str">
        <f t="shared" si="1190"/>
        <v/>
      </c>
      <c r="BP217" s="80">
        <v>0</v>
      </c>
      <c r="BQ217" s="81" t="str">
        <f t="shared" si="1088"/>
        <v/>
      </c>
      <c r="BR217" s="19" t="str">
        <f t="shared" si="1191"/>
        <v/>
      </c>
      <c r="BS217" s="76">
        <v>0</v>
      </c>
      <c r="BT217" s="77" t="str">
        <f t="shared" si="1192"/>
        <v/>
      </c>
      <c r="BU217" s="77">
        <v>0</v>
      </c>
      <c r="BV217" s="78" t="str">
        <f t="shared" si="1089"/>
        <v/>
      </c>
      <c r="BW217" s="17" t="str">
        <f t="shared" si="1193"/>
        <v/>
      </c>
    </row>
    <row r="218" spans="1:75" s="5" customFormat="1" ht="12.75" customHeight="1">
      <c r="A218" s="44" t="s">
        <v>57</v>
      </c>
      <c r="B218" s="36" t="s">
        <v>143</v>
      </c>
      <c r="C218" s="6" t="s">
        <v>459</v>
      </c>
      <c r="D218" s="51">
        <v>0.83</v>
      </c>
      <c r="E218" s="7" t="s">
        <v>187</v>
      </c>
      <c r="F218" s="84">
        <v>1099</v>
      </c>
      <c r="G218" s="84">
        <v>999</v>
      </c>
      <c r="H218" s="135">
        <v>779</v>
      </c>
      <c r="I218" s="135">
        <v>15</v>
      </c>
      <c r="J218" s="93">
        <f t="shared" si="1050"/>
        <v>764</v>
      </c>
      <c r="K218" s="106">
        <v>777</v>
      </c>
      <c r="L218" s="107">
        <f t="shared" si="1169"/>
        <v>699.30000000000007</v>
      </c>
      <c r="M218" s="107">
        <v>169</v>
      </c>
      <c r="N218" s="110">
        <f t="shared" si="1077"/>
        <v>595</v>
      </c>
      <c r="O218" s="15">
        <f t="shared" si="1170"/>
        <v>0.14914914914914923</v>
      </c>
      <c r="P218" s="108">
        <v>0</v>
      </c>
      <c r="Q218" s="109" t="str">
        <f t="shared" si="1171"/>
        <v/>
      </c>
      <c r="R218" s="109">
        <v>0</v>
      </c>
      <c r="S218" s="111" t="str">
        <f t="shared" si="1078"/>
        <v/>
      </c>
      <c r="T218" s="20" t="str">
        <f t="shared" si="1172"/>
        <v/>
      </c>
      <c r="U218" s="106">
        <v>777</v>
      </c>
      <c r="V218" s="107">
        <f t="shared" si="1173"/>
        <v>699.30000000000007</v>
      </c>
      <c r="W218" s="107">
        <v>169</v>
      </c>
      <c r="X218" s="110">
        <f t="shared" si="1079"/>
        <v>595</v>
      </c>
      <c r="Y218" s="15">
        <f t="shared" si="1174"/>
        <v>0.14914914914914923</v>
      </c>
      <c r="Z218" s="108">
        <v>777</v>
      </c>
      <c r="AA218" s="109">
        <f t="shared" si="1175"/>
        <v>699.30000000000007</v>
      </c>
      <c r="AB218" s="109">
        <v>169</v>
      </c>
      <c r="AC218" s="111">
        <f t="shared" si="1080"/>
        <v>595</v>
      </c>
      <c r="AD218" s="20">
        <f t="shared" si="1176"/>
        <v>0.14914914914914923</v>
      </c>
      <c r="AE218" s="106">
        <v>0</v>
      </c>
      <c r="AF218" s="107" t="str">
        <f t="shared" si="1177"/>
        <v/>
      </c>
      <c r="AG218" s="107">
        <v>0</v>
      </c>
      <c r="AH218" s="110" t="str">
        <f t="shared" si="1081"/>
        <v/>
      </c>
      <c r="AI218" s="15" t="str">
        <f t="shared" si="1178"/>
        <v/>
      </c>
      <c r="AJ218" s="108">
        <v>777</v>
      </c>
      <c r="AK218" s="109">
        <f t="shared" si="1179"/>
        <v>699.30000000000007</v>
      </c>
      <c r="AL218" s="109">
        <v>169</v>
      </c>
      <c r="AM218" s="111">
        <f t="shared" si="1082"/>
        <v>595</v>
      </c>
      <c r="AN218" s="20">
        <f t="shared" si="1180"/>
        <v>0.14914914914914923</v>
      </c>
      <c r="AO218" s="106">
        <v>0</v>
      </c>
      <c r="AP218" s="107" t="str">
        <f t="shared" si="1181"/>
        <v/>
      </c>
      <c r="AQ218" s="107">
        <v>0</v>
      </c>
      <c r="AR218" s="110" t="str">
        <f t="shared" si="1083"/>
        <v/>
      </c>
      <c r="AS218" s="15" t="str">
        <f t="shared" si="1182"/>
        <v/>
      </c>
      <c r="AT218" s="108">
        <v>0</v>
      </c>
      <c r="AU218" s="109" t="str">
        <f t="shared" si="1183"/>
        <v/>
      </c>
      <c r="AV218" s="109">
        <v>0</v>
      </c>
      <c r="AW218" s="111" t="str">
        <f t="shared" si="1084"/>
        <v/>
      </c>
      <c r="AX218" s="20" t="str">
        <f t="shared" si="1066"/>
        <v/>
      </c>
      <c r="AY218" s="106">
        <v>777</v>
      </c>
      <c r="AZ218" s="107">
        <f t="shared" si="1184"/>
        <v>699.30000000000007</v>
      </c>
      <c r="BA218" s="107">
        <v>169</v>
      </c>
      <c r="BB218" s="110">
        <f t="shared" si="1085"/>
        <v>595</v>
      </c>
      <c r="BC218" s="15">
        <f t="shared" si="1185"/>
        <v>0.14914914914914923</v>
      </c>
      <c r="BD218" s="108">
        <v>0</v>
      </c>
      <c r="BE218" s="109" t="str">
        <f t="shared" si="1186"/>
        <v/>
      </c>
      <c r="BF218" s="109">
        <v>0</v>
      </c>
      <c r="BG218" s="111" t="str">
        <f t="shared" si="1086"/>
        <v/>
      </c>
      <c r="BH218" s="20" t="str">
        <f t="shared" si="1187"/>
        <v/>
      </c>
      <c r="BI218" s="106">
        <v>0</v>
      </c>
      <c r="BJ218" s="107" t="str">
        <f t="shared" si="1188"/>
        <v/>
      </c>
      <c r="BK218" s="107">
        <v>0</v>
      </c>
      <c r="BL218" s="110" t="str">
        <f t="shared" si="1087"/>
        <v/>
      </c>
      <c r="BM218" s="15" t="str">
        <f t="shared" si="1189"/>
        <v/>
      </c>
      <c r="BN218" s="108">
        <v>0</v>
      </c>
      <c r="BO218" s="109" t="str">
        <f t="shared" si="1190"/>
        <v/>
      </c>
      <c r="BP218" s="109">
        <v>0</v>
      </c>
      <c r="BQ218" s="111" t="str">
        <f t="shared" si="1088"/>
        <v/>
      </c>
      <c r="BR218" s="20" t="str">
        <f t="shared" si="1191"/>
        <v/>
      </c>
      <c r="BS218" s="106">
        <v>721</v>
      </c>
      <c r="BT218" s="107">
        <f t="shared" si="1192"/>
        <v>648.9</v>
      </c>
      <c r="BU218" s="107">
        <v>212</v>
      </c>
      <c r="BV218" s="110">
        <f t="shared" si="1089"/>
        <v>552</v>
      </c>
      <c r="BW218" s="15">
        <f t="shared" si="1193"/>
        <v>0.14932963476652794</v>
      </c>
    </row>
    <row r="219" spans="1:75" s="5" customFormat="1" ht="12.75" customHeight="1">
      <c r="A219" s="44" t="s">
        <v>514</v>
      </c>
      <c r="B219" s="36" t="s">
        <v>143</v>
      </c>
      <c r="C219" s="6" t="s">
        <v>500</v>
      </c>
      <c r="D219" s="49">
        <v>0.83</v>
      </c>
      <c r="E219" s="7" t="s">
        <v>520</v>
      </c>
      <c r="F219" s="82">
        <v>1209</v>
      </c>
      <c r="G219" s="82">
        <v>1099</v>
      </c>
      <c r="H219" s="133">
        <v>857</v>
      </c>
      <c r="I219" s="133">
        <v>0</v>
      </c>
      <c r="J219" s="95">
        <f t="shared" ref="J219" si="1194">IFERROR(H219-I219,H219)</f>
        <v>857</v>
      </c>
      <c r="K219" s="69">
        <v>0</v>
      </c>
      <c r="L219" s="70" t="str">
        <f t="shared" ref="L219" si="1195">IFERROR(IF(K219&gt;1,K219*0.9,""),"")</f>
        <v/>
      </c>
      <c r="M219" s="70">
        <v>0</v>
      </c>
      <c r="N219" s="71" t="str">
        <f t="shared" si="1077"/>
        <v/>
      </c>
      <c r="O219" s="16" t="str">
        <f t="shared" ref="O219" si="1196">IFERROR(IF((IFERROR(IF(M219&gt;1,(L219-N219)/L219,""),(($G219*0.9)-N219)/($G219*0.9)))&gt;1%,IFERROR(IF(M219&gt;1,(L219-N219)/L219,""),(($G219*0.9)-N219)/($G219*0.9)),""),"")</f>
        <v/>
      </c>
      <c r="P219" s="72">
        <v>0</v>
      </c>
      <c r="Q219" s="73" t="str">
        <f t="shared" ref="Q219" si="1197">IFERROR(IF(P219&gt;1,P219*0.9,""),"")</f>
        <v/>
      </c>
      <c r="R219" s="73">
        <v>0</v>
      </c>
      <c r="S219" s="74" t="str">
        <f t="shared" si="1078"/>
        <v/>
      </c>
      <c r="T219" s="18" t="str">
        <f t="shared" ref="T219" si="1198">IFERROR(IF((IFERROR(IF(R219&gt;1,(Q219-S219)/Q219,""),(($G219*0.9)-S219)/($G219*0.9)))&gt;1%,IFERROR(IF(R219&gt;1,(Q219-S219)/Q219,""),(($G219*0.9)-S219)/($G219*0.9)),""),"")</f>
        <v/>
      </c>
      <c r="U219" s="69">
        <v>0</v>
      </c>
      <c r="V219" s="70" t="str">
        <f t="shared" ref="V219" si="1199">IFERROR(IF(U219&gt;1,U219*0.9,""),"")</f>
        <v/>
      </c>
      <c r="W219" s="70">
        <v>0</v>
      </c>
      <c r="X219" s="71" t="str">
        <f t="shared" si="1079"/>
        <v/>
      </c>
      <c r="Y219" s="16" t="str">
        <f t="shared" ref="Y219" si="1200">IFERROR(IF((IFERROR(IF(W219&gt;1,(V219-X219)/V219,""),(($G219*0.9)-X219)/($G219*0.9)))&gt;1%,IFERROR(IF(W219&gt;1,(V219-X219)/V219,""),(($G219*0.9)-X219)/($G219*0.9)),""),"")</f>
        <v/>
      </c>
      <c r="Z219" s="72">
        <v>0</v>
      </c>
      <c r="AA219" s="73" t="str">
        <f t="shared" ref="AA219" si="1201">IFERROR(IF(Z219&gt;1,Z219*0.9,""),"")</f>
        <v/>
      </c>
      <c r="AB219" s="73">
        <v>0</v>
      </c>
      <c r="AC219" s="74" t="str">
        <f t="shared" si="1080"/>
        <v/>
      </c>
      <c r="AD219" s="18" t="str">
        <f t="shared" ref="AD219" si="1202">IFERROR(IF((IFERROR(IF(AB219&gt;1,(AA219-AC219)/AA219,""),(($G219*0.9)-AC219)/($G219*0.9)))&gt;1%,IFERROR(IF(AB219&gt;1,(AA219-AC219)/AA219,""),(($G219*0.9)-AC219)/($G219*0.9)),""),"")</f>
        <v/>
      </c>
      <c r="AE219" s="69">
        <v>0</v>
      </c>
      <c r="AF219" s="70" t="str">
        <f t="shared" ref="AF219" si="1203">IFERROR(IF(AE219&gt;1,AE219*0.9,""),"")</f>
        <v/>
      </c>
      <c r="AG219" s="70">
        <v>0</v>
      </c>
      <c r="AH219" s="71" t="str">
        <f t="shared" si="1081"/>
        <v/>
      </c>
      <c r="AI219" s="16" t="str">
        <f t="shared" ref="AI219" si="1204">IFERROR(IF((IFERROR(IF(AG219&gt;1,(AF219-AH219)/AF219,""),(($G219*0.9)-AH219)/($G219*0.9)))&gt;1%,IFERROR(IF(AG219&gt;1,(AF219-AH219)/AF219,""),(($G219*0.9)-AH219)/($G219*0.9)),""),"")</f>
        <v/>
      </c>
      <c r="AJ219" s="72">
        <v>0</v>
      </c>
      <c r="AK219" s="73" t="str">
        <f t="shared" ref="AK219" si="1205">IFERROR(IF(AJ219&gt;1,AJ219*0.9,""),"")</f>
        <v/>
      </c>
      <c r="AL219" s="73">
        <v>0</v>
      </c>
      <c r="AM219" s="74" t="str">
        <f t="shared" si="1082"/>
        <v/>
      </c>
      <c r="AN219" s="18" t="str">
        <f t="shared" ref="AN219" si="1206">IFERROR(IF((IFERROR(IF(AL219&gt;1,(AK219-AM219)/AK219,""),(($G219*0.9)-AM219)/($G219*0.9)))&gt;1%,IFERROR(IF(AL219&gt;1,(AK219-AM219)/AK219,""),(($G219*0.9)-AM219)/($G219*0.9)),""),"")</f>
        <v/>
      </c>
      <c r="AO219" s="69">
        <v>0</v>
      </c>
      <c r="AP219" s="70" t="str">
        <f t="shared" ref="AP219" si="1207">IFERROR(IF(AO219&gt;1,AO219*0.9,""),"")</f>
        <v/>
      </c>
      <c r="AQ219" s="70">
        <v>0</v>
      </c>
      <c r="AR219" s="71" t="str">
        <f t="shared" si="1083"/>
        <v/>
      </c>
      <c r="AS219" s="16" t="str">
        <f t="shared" ref="AS219" si="1208">IFERROR(IF((IFERROR(IF(AQ219&gt;1,(AP219-AR219)/AP219,""),(($G219*0.9)-AR219)/($G219*0.9)))&gt;1%,IFERROR(IF(AQ219&gt;1,(AP219-AR219)/AP219,""),(($G219*0.9)-AR219)/($G219*0.9)),""),"")</f>
        <v/>
      </c>
      <c r="AT219" s="72">
        <v>0</v>
      </c>
      <c r="AU219" s="73" t="str">
        <f t="shared" ref="AU219" si="1209">IFERROR(IF(AT219&gt;1,AT219*0.9,""),"")</f>
        <v/>
      </c>
      <c r="AV219" s="73">
        <v>0</v>
      </c>
      <c r="AW219" s="74" t="str">
        <f t="shared" si="1084"/>
        <v/>
      </c>
      <c r="AX219" s="18" t="str">
        <f t="shared" ref="AX219" si="1210">IFERROR(IF((IFERROR(IF(AV219&gt;1,(AU219-AW219)/AU219,""),(($G219*0.9)-AW219)/($G219*0.9)))&gt;1%,IFERROR(IF(AV219&gt;1,(AU219-AW219)/AU219,""),(($G219*0.9)-AW219)/($G219*0.9)),""),"")</f>
        <v/>
      </c>
      <c r="AY219" s="69">
        <v>0</v>
      </c>
      <c r="AZ219" s="70" t="str">
        <f t="shared" ref="AZ219" si="1211">IFERROR(IF(AY219&gt;1,AY219*0.9,""),"")</f>
        <v/>
      </c>
      <c r="BA219" s="70">
        <v>0</v>
      </c>
      <c r="BB219" s="71" t="str">
        <f t="shared" si="1085"/>
        <v/>
      </c>
      <c r="BC219" s="16" t="str">
        <f t="shared" ref="BC219" si="1212">IFERROR(IF((IFERROR(IF(BA219&gt;1,(AZ219-BB219)/AZ219,""),(($G219*0.9)-BB219)/($G219*0.9)))&gt;1%,IFERROR(IF(BA219&gt;1,(AZ219-BB219)/AZ219,""),(($G219*0.9)-BB219)/($G219*0.9)),""),"")</f>
        <v/>
      </c>
      <c r="BD219" s="72">
        <v>0</v>
      </c>
      <c r="BE219" s="73" t="str">
        <f t="shared" ref="BE219" si="1213">IFERROR(IF(BD219&gt;1,BD219*0.9,""),"")</f>
        <v/>
      </c>
      <c r="BF219" s="73">
        <v>0</v>
      </c>
      <c r="BG219" s="74" t="str">
        <f t="shared" si="1086"/>
        <v/>
      </c>
      <c r="BH219" s="18" t="str">
        <f t="shared" ref="BH219" si="1214">IFERROR(IF((IFERROR(IF(BF219&gt;1,(BE219-BG219)/BE219,""),(($G219*0.9)-BG219)/($G219*0.9)))&gt;1%,IFERROR(IF(BF219&gt;1,(BE219-BG219)/BE219,""),(($G219*0.9)-BG219)/($G219*0.9)),""),"")</f>
        <v/>
      </c>
      <c r="BI219" s="69">
        <v>0</v>
      </c>
      <c r="BJ219" s="70" t="str">
        <f t="shared" ref="BJ219" si="1215">IFERROR(IF(BI219&gt;1,BI219*0.9,""),"")</f>
        <v/>
      </c>
      <c r="BK219" s="70">
        <v>0</v>
      </c>
      <c r="BL219" s="71" t="str">
        <f t="shared" si="1087"/>
        <v/>
      </c>
      <c r="BM219" s="16" t="str">
        <f t="shared" ref="BM219" si="1216">IFERROR(IF((IFERROR(IF(BK219&gt;1,(BJ219-BL219)/BJ219,""),(($G219*0.9)-BL219)/($G219*0.9)))&gt;1%,IFERROR(IF(BK219&gt;1,(BJ219-BL219)/BJ219,""),(($G219*0.9)-BL219)/($G219*0.9)),""),"")</f>
        <v/>
      </c>
      <c r="BN219" s="72">
        <v>0</v>
      </c>
      <c r="BO219" s="73" t="str">
        <f t="shared" ref="BO219" si="1217">IFERROR(IF(BN219&gt;1,BN219*0.9,""),"")</f>
        <v/>
      </c>
      <c r="BP219" s="73">
        <v>0</v>
      </c>
      <c r="BQ219" s="74" t="str">
        <f t="shared" si="1088"/>
        <v/>
      </c>
      <c r="BR219" s="18" t="str">
        <f t="shared" ref="BR219" si="1218">IFERROR(IF((IFERROR(IF(BP219&gt;1,(BO219-BQ219)/BO219,""),(($G219*0.9)-BQ219)/($G219*0.9)))&gt;1%,IFERROR(IF(BP219&gt;1,(BO219-BQ219)/BO219,""),(($G219*0.9)-BQ219)/($G219*0.9)),""),"")</f>
        <v/>
      </c>
      <c r="BS219" s="69">
        <v>0</v>
      </c>
      <c r="BT219" s="70" t="str">
        <f t="shared" ref="BT219" si="1219">IFERROR(IF(BS219&gt;1,BS219*0.9,""),"")</f>
        <v/>
      </c>
      <c r="BU219" s="70">
        <v>0</v>
      </c>
      <c r="BV219" s="71" t="str">
        <f t="shared" si="1089"/>
        <v/>
      </c>
      <c r="BW219" s="16" t="str">
        <f t="shared" ref="BW219" si="1220">IFERROR(IF((IFERROR(IF(BU219&gt;1,(BT219-BV219)/BT219,""),(($G219*0.9)-BV219)/($G219*0.9)))&gt;1%,IFERROR(IF(BU219&gt;1,(BT219-BV219)/BT219,""),(($G219*0.9)-BV219)/($G219*0.9)),""),"")</f>
        <v/>
      </c>
    </row>
    <row r="220" spans="1:75" s="5" customFormat="1" ht="12.75" customHeight="1">
      <c r="A220" s="44" t="s">
        <v>350</v>
      </c>
      <c r="B220" s="36" t="s">
        <v>143</v>
      </c>
      <c r="C220" s="4" t="s">
        <v>459</v>
      </c>
      <c r="D220" s="49">
        <v>0.83</v>
      </c>
      <c r="E220" s="40" t="s">
        <v>187</v>
      </c>
      <c r="F220" s="82">
        <v>879</v>
      </c>
      <c r="G220" s="82">
        <v>799</v>
      </c>
      <c r="H220" s="133">
        <v>578</v>
      </c>
      <c r="I220" s="133">
        <v>0</v>
      </c>
      <c r="J220" s="95">
        <f t="shared" si="1050"/>
        <v>578</v>
      </c>
      <c r="K220" s="69">
        <v>777</v>
      </c>
      <c r="L220" s="70">
        <f t="shared" si="1169"/>
        <v>699.30000000000007</v>
      </c>
      <c r="M220" s="70">
        <v>0</v>
      </c>
      <c r="N220" s="71" t="str">
        <f t="shared" si="1077"/>
        <v/>
      </c>
      <c r="O220" s="16" t="str">
        <f t="shared" si="1170"/>
        <v/>
      </c>
      <c r="P220" s="72">
        <v>0</v>
      </c>
      <c r="Q220" s="73" t="str">
        <f t="shared" si="1171"/>
        <v/>
      </c>
      <c r="R220" s="73">
        <v>0</v>
      </c>
      <c r="S220" s="74" t="str">
        <f t="shared" si="1078"/>
        <v/>
      </c>
      <c r="T220" s="18" t="str">
        <f t="shared" si="1172"/>
        <v/>
      </c>
      <c r="U220" s="69">
        <v>0</v>
      </c>
      <c r="V220" s="70" t="str">
        <f t="shared" si="1173"/>
        <v/>
      </c>
      <c r="W220" s="70">
        <v>0</v>
      </c>
      <c r="X220" s="71" t="str">
        <f t="shared" si="1079"/>
        <v/>
      </c>
      <c r="Y220" s="16" t="str">
        <f t="shared" si="1174"/>
        <v/>
      </c>
      <c r="Z220" s="72">
        <v>666</v>
      </c>
      <c r="AA220" s="73">
        <f t="shared" si="1175"/>
        <v>599.4</v>
      </c>
      <c r="AB220" s="73">
        <v>20</v>
      </c>
      <c r="AC220" s="74">
        <f t="shared" si="1080"/>
        <v>558</v>
      </c>
      <c r="AD220" s="18">
        <f t="shared" si="1176"/>
        <v>6.9069069069069039E-2</v>
      </c>
      <c r="AE220" s="69">
        <v>0</v>
      </c>
      <c r="AF220" s="70" t="str">
        <f t="shared" si="1177"/>
        <v/>
      </c>
      <c r="AG220" s="70">
        <v>0</v>
      </c>
      <c r="AH220" s="71" t="str">
        <f t="shared" si="1081"/>
        <v/>
      </c>
      <c r="AI220" s="16" t="str">
        <f t="shared" si="1178"/>
        <v/>
      </c>
      <c r="AJ220" s="72">
        <v>0</v>
      </c>
      <c r="AK220" s="73" t="str">
        <f t="shared" si="1179"/>
        <v/>
      </c>
      <c r="AL220" s="73">
        <v>0</v>
      </c>
      <c r="AM220" s="74" t="str">
        <f t="shared" si="1082"/>
        <v/>
      </c>
      <c r="AN220" s="18" t="str">
        <f t="shared" si="1180"/>
        <v/>
      </c>
      <c r="AO220" s="69">
        <v>666</v>
      </c>
      <c r="AP220" s="70">
        <f t="shared" si="1181"/>
        <v>599.4</v>
      </c>
      <c r="AQ220" s="70">
        <v>20</v>
      </c>
      <c r="AR220" s="71">
        <f t="shared" si="1083"/>
        <v>558</v>
      </c>
      <c r="AS220" s="16">
        <f t="shared" si="1182"/>
        <v>6.9069069069069039E-2</v>
      </c>
      <c r="AT220" s="72">
        <v>0</v>
      </c>
      <c r="AU220" s="73" t="str">
        <f t="shared" si="1183"/>
        <v/>
      </c>
      <c r="AV220" s="73">
        <v>0</v>
      </c>
      <c r="AW220" s="74" t="str">
        <f t="shared" si="1084"/>
        <v/>
      </c>
      <c r="AX220" s="18" t="str">
        <f t="shared" si="1066"/>
        <v/>
      </c>
      <c r="AY220" s="69">
        <v>0</v>
      </c>
      <c r="AZ220" s="70" t="str">
        <f t="shared" si="1184"/>
        <v/>
      </c>
      <c r="BA220" s="70">
        <v>0</v>
      </c>
      <c r="BB220" s="71" t="str">
        <f t="shared" si="1085"/>
        <v/>
      </c>
      <c r="BC220" s="16" t="str">
        <f t="shared" si="1185"/>
        <v/>
      </c>
      <c r="BD220" s="72">
        <v>721</v>
      </c>
      <c r="BE220" s="73">
        <f t="shared" si="1186"/>
        <v>648.9</v>
      </c>
      <c r="BF220" s="73">
        <v>0</v>
      </c>
      <c r="BG220" s="74" t="str">
        <f t="shared" si="1086"/>
        <v/>
      </c>
      <c r="BH220" s="18" t="str">
        <f t="shared" si="1187"/>
        <v/>
      </c>
      <c r="BI220" s="69">
        <v>0</v>
      </c>
      <c r="BJ220" s="70" t="str">
        <f t="shared" si="1188"/>
        <v/>
      </c>
      <c r="BK220" s="70">
        <v>0</v>
      </c>
      <c r="BL220" s="71" t="str">
        <f t="shared" si="1087"/>
        <v/>
      </c>
      <c r="BM220" s="16" t="str">
        <f t="shared" si="1189"/>
        <v/>
      </c>
      <c r="BN220" s="72">
        <v>0</v>
      </c>
      <c r="BO220" s="73" t="str">
        <f t="shared" si="1190"/>
        <v/>
      </c>
      <c r="BP220" s="73">
        <v>0</v>
      </c>
      <c r="BQ220" s="74" t="str">
        <f t="shared" si="1088"/>
        <v/>
      </c>
      <c r="BR220" s="18" t="str">
        <f t="shared" si="1191"/>
        <v/>
      </c>
      <c r="BS220" s="69">
        <v>610</v>
      </c>
      <c r="BT220" s="70">
        <f t="shared" si="1192"/>
        <v>549</v>
      </c>
      <c r="BU220" s="70">
        <v>54</v>
      </c>
      <c r="BV220" s="71">
        <f t="shared" si="1089"/>
        <v>524</v>
      </c>
      <c r="BW220" s="16">
        <f t="shared" si="1193"/>
        <v>4.553734061930783E-2</v>
      </c>
    </row>
    <row r="221" spans="1:75" s="5" customFormat="1" ht="12.75" customHeight="1">
      <c r="A221" s="44" t="s">
        <v>512</v>
      </c>
      <c r="B221" s="36" t="s">
        <v>143</v>
      </c>
      <c r="C221" s="6" t="s">
        <v>500</v>
      </c>
      <c r="D221" s="49">
        <v>0.83</v>
      </c>
      <c r="E221" s="40" t="s">
        <v>522</v>
      </c>
      <c r="F221" s="82">
        <v>879</v>
      </c>
      <c r="G221" s="82">
        <v>799</v>
      </c>
      <c r="H221" s="133">
        <v>623</v>
      </c>
      <c r="I221" s="133">
        <v>0</v>
      </c>
      <c r="J221" s="95">
        <f t="shared" ref="J221:J228" si="1221">IFERROR(H221-I221,H221)</f>
        <v>623</v>
      </c>
      <c r="K221" s="69">
        <v>0</v>
      </c>
      <c r="L221" s="70" t="str">
        <f t="shared" ref="L221:L228" si="1222">IFERROR(IF(K221&gt;1,K221*0.9,""),"")</f>
        <v/>
      </c>
      <c r="M221" s="70">
        <v>0</v>
      </c>
      <c r="N221" s="71" t="str">
        <f t="shared" si="1077"/>
        <v/>
      </c>
      <c r="O221" s="16" t="str">
        <f t="shared" ref="O221:O228" si="1223">IFERROR(IF((IFERROR(IF(M221&gt;1,(L221-N221)/L221,""),(($G221*0.9)-N221)/($G221*0.9)))&gt;1%,IFERROR(IF(M221&gt;1,(L221-N221)/L221,""),(($G221*0.9)-N221)/($G221*0.9)),""),"")</f>
        <v/>
      </c>
      <c r="P221" s="72">
        <v>0</v>
      </c>
      <c r="Q221" s="73" t="str">
        <f t="shared" ref="Q221:Q228" si="1224">IFERROR(IF(P221&gt;1,P221*0.9,""),"")</f>
        <v/>
      </c>
      <c r="R221" s="73">
        <v>0</v>
      </c>
      <c r="S221" s="74" t="str">
        <f t="shared" si="1078"/>
        <v/>
      </c>
      <c r="T221" s="18" t="str">
        <f t="shared" ref="T221:T228" si="1225">IFERROR(IF((IFERROR(IF(R221&gt;1,(Q221-S221)/Q221,""),(($G221*0.9)-S221)/($G221*0.9)))&gt;1%,IFERROR(IF(R221&gt;1,(Q221-S221)/Q221,""),(($G221*0.9)-S221)/($G221*0.9)),""),"")</f>
        <v/>
      </c>
      <c r="U221" s="69">
        <v>0</v>
      </c>
      <c r="V221" s="70" t="str">
        <f t="shared" ref="V221:V228" si="1226">IFERROR(IF(U221&gt;1,U221*0.9,""),"")</f>
        <v/>
      </c>
      <c r="W221" s="70">
        <v>0</v>
      </c>
      <c r="X221" s="71" t="str">
        <f t="shared" si="1079"/>
        <v/>
      </c>
      <c r="Y221" s="16" t="str">
        <f t="shared" ref="Y221:Y228" si="1227">IFERROR(IF((IFERROR(IF(W221&gt;1,(V221-X221)/V221,""),(($G221*0.9)-X221)/($G221*0.9)))&gt;1%,IFERROR(IF(W221&gt;1,(V221-X221)/V221,""),(($G221*0.9)-X221)/($G221*0.9)),""),"")</f>
        <v/>
      </c>
      <c r="Z221" s="72">
        <v>0</v>
      </c>
      <c r="AA221" s="73" t="str">
        <f t="shared" ref="AA221:AA228" si="1228">IFERROR(IF(Z221&gt;1,Z221*0.9,""),"")</f>
        <v/>
      </c>
      <c r="AB221" s="73">
        <v>0</v>
      </c>
      <c r="AC221" s="74" t="str">
        <f t="shared" si="1080"/>
        <v/>
      </c>
      <c r="AD221" s="18" t="str">
        <f t="shared" ref="AD221:AD228" si="1229">IFERROR(IF((IFERROR(IF(AB221&gt;1,(AA221-AC221)/AA221,""),(($G221*0.9)-AC221)/($G221*0.9)))&gt;1%,IFERROR(IF(AB221&gt;1,(AA221-AC221)/AA221,""),(($G221*0.9)-AC221)/($G221*0.9)),""),"")</f>
        <v/>
      </c>
      <c r="AE221" s="69">
        <v>0</v>
      </c>
      <c r="AF221" s="70" t="str">
        <f t="shared" ref="AF221:AF228" si="1230">IFERROR(IF(AE221&gt;1,AE221*0.9,""),"")</f>
        <v/>
      </c>
      <c r="AG221" s="70">
        <v>0</v>
      </c>
      <c r="AH221" s="71" t="str">
        <f t="shared" si="1081"/>
        <v/>
      </c>
      <c r="AI221" s="16" t="str">
        <f t="shared" ref="AI221:AI228" si="1231">IFERROR(IF((IFERROR(IF(AG221&gt;1,(AF221-AH221)/AF221,""),(($G221*0.9)-AH221)/($G221*0.9)))&gt;1%,IFERROR(IF(AG221&gt;1,(AF221-AH221)/AF221,""),(($G221*0.9)-AH221)/($G221*0.9)),""),"")</f>
        <v/>
      </c>
      <c r="AJ221" s="72">
        <v>0</v>
      </c>
      <c r="AK221" s="73" t="str">
        <f t="shared" ref="AK221:AK228" si="1232">IFERROR(IF(AJ221&gt;1,AJ221*0.9,""),"")</f>
        <v/>
      </c>
      <c r="AL221" s="73">
        <v>0</v>
      </c>
      <c r="AM221" s="74" t="str">
        <f t="shared" si="1082"/>
        <v/>
      </c>
      <c r="AN221" s="18" t="str">
        <f t="shared" ref="AN221:AN228" si="1233">IFERROR(IF((IFERROR(IF(AL221&gt;1,(AK221-AM221)/AK221,""),(($G221*0.9)-AM221)/($G221*0.9)))&gt;1%,IFERROR(IF(AL221&gt;1,(AK221-AM221)/AK221,""),(($G221*0.9)-AM221)/($G221*0.9)),""),"")</f>
        <v/>
      </c>
      <c r="AO221" s="69">
        <v>0</v>
      </c>
      <c r="AP221" s="70" t="str">
        <f t="shared" ref="AP221:AP228" si="1234">IFERROR(IF(AO221&gt;1,AO221*0.9,""),"")</f>
        <v/>
      </c>
      <c r="AQ221" s="70">
        <v>0</v>
      </c>
      <c r="AR221" s="71" t="str">
        <f t="shared" si="1083"/>
        <v/>
      </c>
      <c r="AS221" s="16" t="str">
        <f t="shared" ref="AS221:AS228" si="1235">IFERROR(IF((IFERROR(IF(AQ221&gt;1,(AP221-AR221)/AP221,""),(($G221*0.9)-AR221)/($G221*0.9)))&gt;1%,IFERROR(IF(AQ221&gt;1,(AP221-AR221)/AP221,""),(($G221*0.9)-AR221)/($G221*0.9)),""),"")</f>
        <v/>
      </c>
      <c r="AT221" s="72">
        <v>0</v>
      </c>
      <c r="AU221" s="73" t="str">
        <f t="shared" ref="AU221:AU228" si="1236">IFERROR(IF(AT221&gt;1,AT221*0.9,""),"")</f>
        <v/>
      </c>
      <c r="AV221" s="73">
        <v>0</v>
      </c>
      <c r="AW221" s="74" t="str">
        <f t="shared" si="1084"/>
        <v/>
      </c>
      <c r="AX221" s="18" t="str">
        <f t="shared" ref="AX221:AX228" si="1237">IFERROR(IF((IFERROR(IF(AV221&gt;1,(AU221-AW221)/AU221,""),(($G221*0.9)-AW221)/($G221*0.9)))&gt;1%,IFERROR(IF(AV221&gt;1,(AU221-AW221)/AU221,""),(($G221*0.9)-AW221)/($G221*0.9)),""),"")</f>
        <v/>
      </c>
      <c r="AY221" s="69">
        <v>0</v>
      </c>
      <c r="AZ221" s="70" t="str">
        <f t="shared" ref="AZ221:AZ228" si="1238">IFERROR(IF(AY221&gt;1,AY221*0.9,""),"")</f>
        <v/>
      </c>
      <c r="BA221" s="70">
        <v>0</v>
      </c>
      <c r="BB221" s="71" t="str">
        <f t="shared" si="1085"/>
        <v/>
      </c>
      <c r="BC221" s="16" t="str">
        <f t="shared" ref="BC221:BC228" si="1239">IFERROR(IF((IFERROR(IF(BA221&gt;1,(AZ221-BB221)/AZ221,""),(($G221*0.9)-BB221)/($G221*0.9)))&gt;1%,IFERROR(IF(BA221&gt;1,(AZ221-BB221)/AZ221,""),(($G221*0.9)-BB221)/($G221*0.9)),""),"")</f>
        <v/>
      </c>
      <c r="BD221" s="72">
        <v>0</v>
      </c>
      <c r="BE221" s="73" t="str">
        <f t="shared" ref="BE221:BE228" si="1240">IFERROR(IF(BD221&gt;1,BD221*0.9,""),"")</f>
        <v/>
      </c>
      <c r="BF221" s="73">
        <v>0</v>
      </c>
      <c r="BG221" s="74" t="str">
        <f t="shared" si="1086"/>
        <v/>
      </c>
      <c r="BH221" s="18" t="str">
        <f t="shared" ref="BH221:BH228" si="1241">IFERROR(IF((IFERROR(IF(BF221&gt;1,(BE221-BG221)/BE221,""),(($G221*0.9)-BG221)/($G221*0.9)))&gt;1%,IFERROR(IF(BF221&gt;1,(BE221-BG221)/BE221,""),(($G221*0.9)-BG221)/($G221*0.9)),""),"")</f>
        <v/>
      </c>
      <c r="BI221" s="69">
        <v>0</v>
      </c>
      <c r="BJ221" s="70" t="str">
        <f t="shared" ref="BJ221:BJ228" si="1242">IFERROR(IF(BI221&gt;1,BI221*0.9,""),"")</f>
        <v/>
      </c>
      <c r="BK221" s="70">
        <v>0</v>
      </c>
      <c r="BL221" s="71" t="str">
        <f t="shared" si="1087"/>
        <v/>
      </c>
      <c r="BM221" s="16" t="str">
        <f t="shared" ref="BM221:BM228" si="1243">IFERROR(IF((IFERROR(IF(BK221&gt;1,(BJ221-BL221)/BJ221,""),(($G221*0.9)-BL221)/($G221*0.9)))&gt;1%,IFERROR(IF(BK221&gt;1,(BJ221-BL221)/BJ221,""),(($G221*0.9)-BL221)/($G221*0.9)),""),"")</f>
        <v/>
      </c>
      <c r="BN221" s="72">
        <v>0</v>
      </c>
      <c r="BO221" s="73" t="str">
        <f t="shared" ref="BO221:BO228" si="1244">IFERROR(IF(BN221&gt;1,BN221*0.9,""),"")</f>
        <v/>
      </c>
      <c r="BP221" s="73">
        <v>0</v>
      </c>
      <c r="BQ221" s="74" t="str">
        <f t="shared" si="1088"/>
        <v/>
      </c>
      <c r="BR221" s="18" t="str">
        <f t="shared" ref="BR221:BR228" si="1245">IFERROR(IF((IFERROR(IF(BP221&gt;1,(BO221-BQ221)/BO221,""),(($G221*0.9)-BQ221)/($G221*0.9)))&gt;1%,IFERROR(IF(BP221&gt;1,(BO221-BQ221)/BO221,""),(($G221*0.9)-BQ221)/($G221*0.9)),""),"")</f>
        <v/>
      </c>
      <c r="BS221" s="69">
        <v>0</v>
      </c>
      <c r="BT221" s="70" t="str">
        <f t="shared" ref="BT221:BT228" si="1246">IFERROR(IF(BS221&gt;1,BS221*0.9,""),"")</f>
        <v/>
      </c>
      <c r="BU221" s="70">
        <v>0</v>
      </c>
      <c r="BV221" s="71" t="str">
        <f t="shared" si="1089"/>
        <v/>
      </c>
      <c r="BW221" s="16" t="str">
        <f t="shared" ref="BW221:BW228" si="1247">IFERROR(IF((IFERROR(IF(BU221&gt;1,(BT221-BV221)/BT221,""),(($G221*0.9)-BV221)/($G221*0.9)))&gt;1%,IFERROR(IF(BU221&gt;1,(BT221-BV221)/BT221,""),(($G221*0.9)-BV221)/($G221*0.9)),""),"")</f>
        <v/>
      </c>
    </row>
    <row r="222" spans="1:75" s="5" customFormat="1" ht="12.75" customHeight="1">
      <c r="A222" s="42" t="s">
        <v>56</v>
      </c>
      <c r="B222" s="36" t="s">
        <v>143</v>
      </c>
      <c r="C222" s="4" t="s">
        <v>459</v>
      </c>
      <c r="D222" s="49">
        <v>0.83</v>
      </c>
      <c r="E222" s="40" t="s">
        <v>187</v>
      </c>
      <c r="F222" s="82">
        <v>989</v>
      </c>
      <c r="G222" s="82">
        <v>899</v>
      </c>
      <c r="H222" s="133">
        <v>701</v>
      </c>
      <c r="I222" s="133">
        <v>13</v>
      </c>
      <c r="J222" s="95">
        <f t="shared" si="1221"/>
        <v>688</v>
      </c>
      <c r="K222" s="69">
        <v>721</v>
      </c>
      <c r="L222" s="70">
        <f t="shared" si="1222"/>
        <v>648.9</v>
      </c>
      <c r="M222" s="70">
        <v>135</v>
      </c>
      <c r="N222" s="71">
        <f t="shared" si="1077"/>
        <v>553</v>
      </c>
      <c r="O222" s="16">
        <f t="shared" si="1223"/>
        <v>0.1477885652642934</v>
      </c>
      <c r="P222" s="72">
        <v>0</v>
      </c>
      <c r="Q222" s="73" t="str">
        <f t="shared" si="1224"/>
        <v/>
      </c>
      <c r="R222" s="73">
        <v>0</v>
      </c>
      <c r="S222" s="74" t="str">
        <f t="shared" si="1078"/>
        <v/>
      </c>
      <c r="T222" s="18" t="str">
        <f t="shared" si="1225"/>
        <v/>
      </c>
      <c r="U222" s="69">
        <v>721</v>
      </c>
      <c r="V222" s="70">
        <f t="shared" si="1226"/>
        <v>648.9</v>
      </c>
      <c r="W222" s="70">
        <v>135</v>
      </c>
      <c r="X222" s="71">
        <f t="shared" si="1079"/>
        <v>553</v>
      </c>
      <c r="Y222" s="16">
        <f t="shared" si="1227"/>
        <v>0.1477885652642934</v>
      </c>
      <c r="Z222" s="72">
        <v>721</v>
      </c>
      <c r="AA222" s="73">
        <f t="shared" si="1228"/>
        <v>648.9</v>
      </c>
      <c r="AB222" s="73">
        <v>135</v>
      </c>
      <c r="AC222" s="74">
        <f t="shared" si="1080"/>
        <v>553</v>
      </c>
      <c r="AD222" s="18">
        <f t="shared" si="1229"/>
        <v>0.1477885652642934</v>
      </c>
      <c r="AE222" s="69">
        <v>0</v>
      </c>
      <c r="AF222" s="70" t="str">
        <f t="shared" si="1230"/>
        <v/>
      </c>
      <c r="AG222" s="70">
        <v>0</v>
      </c>
      <c r="AH222" s="71" t="str">
        <f t="shared" si="1081"/>
        <v/>
      </c>
      <c r="AI222" s="16" t="str">
        <f t="shared" si="1231"/>
        <v/>
      </c>
      <c r="AJ222" s="72">
        <v>721</v>
      </c>
      <c r="AK222" s="73">
        <f t="shared" si="1232"/>
        <v>648.9</v>
      </c>
      <c r="AL222" s="73">
        <v>135</v>
      </c>
      <c r="AM222" s="74">
        <f t="shared" si="1082"/>
        <v>553</v>
      </c>
      <c r="AN222" s="18">
        <f t="shared" si="1233"/>
        <v>0.1477885652642934</v>
      </c>
      <c r="AO222" s="69">
        <v>0</v>
      </c>
      <c r="AP222" s="70" t="str">
        <f t="shared" si="1234"/>
        <v/>
      </c>
      <c r="AQ222" s="70">
        <v>0</v>
      </c>
      <c r="AR222" s="71" t="str">
        <f t="shared" si="1083"/>
        <v/>
      </c>
      <c r="AS222" s="16" t="str">
        <f t="shared" si="1235"/>
        <v/>
      </c>
      <c r="AT222" s="72">
        <v>0</v>
      </c>
      <c r="AU222" s="73" t="str">
        <f t="shared" si="1236"/>
        <v/>
      </c>
      <c r="AV222" s="73">
        <v>0</v>
      </c>
      <c r="AW222" s="74" t="str">
        <f t="shared" si="1084"/>
        <v/>
      </c>
      <c r="AX222" s="18" t="str">
        <f t="shared" si="1237"/>
        <v/>
      </c>
      <c r="AY222" s="69">
        <v>721</v>
      </c>
      <c r="AZ222" s="70">
        <f t="shared" si="1238"/>
        <v>648.9</v>
      </c>
      <c r="BA222" s="70">
        <v>135</v>
      </c>
      <c r="BB222" s="71">
        <f t="shared" si="1085"/>
        <v>553</v>
      </c>
      <c r="BC222" s="16">
        <f t="shared" si="1239"/>
        <v>0.1477885652642934</v>
      </c>
      <c r="BD222" s="72">
        <v>0</v>
      </c>
      <c r="BE222" s="73" t="str">
        <f t="shared" si="1240"/>
        <v/>
      </c>
      <c r="BF222" s="73">
        <v>0</v>
      </c>
      <c r="BG222" s="74" t="str">
        <f t="shared" si="1086"/>
        <v/>
      </c>
      <c r="BH222" s="18" t="str">
        <f t="shared" si="1241"/>
        <v/>
      </c>
      <c r="BI222" s="69">
        <v>0</v>
      </c>
      <c r="BJ222" s="70" t="str">
        <f t="shared" si="1242"/>
        <v/>
      </c>
      <c r="BK222" s="70">
        <v>0</v>
      </c>
      <c r="BL222" s="71" t="str">
        <f t="shared" si="1087"/>
        <v/>
      </c>
      <c r="BM222" s="16" t="str">
        <f t="shared" si="1243"/>
        <v/>
      </c>
      <c r="BN222" s="72">
        <v>0</v>
      </c>
      <c r="BO222" s="73" t="str">
        <f t="shared" si="1244"/>
        <v/>
      </c>
      <c r="BP222" s="73">
        <v>0</v>
      </c>
      <c r="BQ222" s="74" t="str">
        <f t="shared" si="1088"/>
        <v/>
      </c>
      <c r="BR222" s="18" t="str">
        <f t="shared" si="1245"/>
        <v/>
      </c>
      <c r="BS222" s="69">
        <v>666</v>
      </c>
      <c r="BT222" s="70">
        <f t="shared" si="1246"/>
        <v>599.4</v>
      </c>
      <c r="BU222" s="70">
        <v>177</v>
      </c>
      <c r="BV222" s="71">
        <f t="shared" si="1089"/>
        <v>511</v>
      </c>
      <c r="BW222" s="16">
        <f t="shared" si="1247"/>
        <v>0.14748081414748079</v>
      </c>
    </row>
    <row r="223" spans="1:75" s="5" customFormat="1" ht="12.75" customHeight="1">
      <c r="A223" s="42" t="s">
        <v>513</v>
      </c>
      <c r="B223" s="36" t="s">
        <v>143</v>
      </c>
      <c r="C223" s="6" t="s">
        <v>500</v>
      </c>
      <c r="D223" s="49">
        <v>0.83</v>
      </c>
      <c r="E223" s="40" t="s">
        <v>520</v>
      </c>
      <c r="F223" s="82">
        <v>1099</v>
      </c>
      <c r="G223" s="82">
        <v>999</v>
      </c>
      <c r="H223" s="133">
        <v>779</v>
      </c>
      <c r="I223" s="133">
        <v>0</v>
      </c>
      <c r="J223" s="95">
        <f t="shared" si="1221"/>
        <v>779</v>
      </c>
      <c r="K223" s="69">
        <v>0</v>
      </c>
      <c r="L223" s="70" t="str">
        <f t="shared" si="1222"/>
        <v/>
      </c>
      <c r="M223" s="70">
        <v>0</v>
      </c>
      <c r="N223" s="71" t="str">
        <f t="shared" si="1077"/>
        <v/>
      </c>
      <c r="O223" s="16" t="str">
        <f t="shared" si="1223"/>
        <v/>
      </c>
      <c r="P223" s="72">
        <v>0</v>
      </c>
      <c r="Q223" s="73" t="str">
        <f t="shared" si="1224"/>
        <v/>
      </c>
      <c r="R223" s="73">
        <v>0</v>
      </c>
      <c r="S223" s="74" t="str">
        <f t="shared" si="1078"/>
        <v/>
      </c>
      <c r="T223" s="18" t="str">
        <f t="shared" si="1225"/>
        <v/>
      </c>
      <c r="U223" s="69">
        <v>0</v>
      </c>
      <c r="V223" s="70" t="str">
        <f t="shared" si="1226"/>
        <v/>
      </c>
      <c r="W223" s="70">
        <v>0</v>
      </c>
      <c r="X223" s="71" t="str">
        <f t="shared" si="1079"/>
        <v/>
      </c>
      <c r="Y223" s="16" t="str">
        <f t="shared" si="1227"/>
        <v/>
      </c>
      <c r="Z223" s="72">
        <v>0</v>
      </c>
      <c r="AA223" s="73" t="str">
        <f t="shared" si="1228"/>
        <v/>
      </c>
      <c r="AB223" s="73">
        <v>0</v>
      </c>
      <c r="AC223" s="74" t="str">
        <f t="shared" si="1080"/>
        <v/>
      </c>
      <c r="AD223" s="18" t="str">
        <f t="shared" si="1229"/>
        <v/>
      </c>
      <c r="AE223" s="69">
        <v>0</v>
      </c>
      <c r="AF223" s="70" t="str">
        <f t="shared" si="1230"/>
        <v/>
      </c>
      <c r="AG223" s="70">
        <v>0</v>
      </c>
      <c r="AH223" s="71" t="str">
        <f t="shared" si="1081"/>
        <v/>
      </c>
      <c r="AI223" s="16" t="str">
        <f t="shared" si="1231"/>
        <v/>
      </c>
      <c r="AJ223" s="72">
        <v>0</v>
      </c>
      <c r="AK223" s="73" t="str">
        <f t="shared" si="1232"/>
        <v/>
      </c>
      <c r="AL223" s="73">
        <v>0</v>
      </c>
      <c r="AM223" s="74" t="str">
        <f t="shared" si="1082"/>
        <v/>
      </c>
      <c r="AN223" s="18" t="str">
        <f t="shared" si="1233"/>
        <v/>
      </c>
      <c r="AO223" s="69">
        <v>0</v>
      </c>
      <c r="AP223" s="70" t="str">
        <f t="shared" si="1234"/>
        <v/>
      </c>
      <c r="AQ223" s="70">
        <v>0</v>
      </c>
      <c r="AR223" s="71" t="str">
        <f t="shared" si="1083"/>
        <v/>
      </c>
      <c r="AS223" s="16" t="str">
        <f t="shared" si="1235"/>
        <v/>
      </c>
      <c r="AT223" s="72">
        <v>0</v>
      </c>
      <c r="AU223" s="73" t="str">
        <f t="shared" si="1236"/>
        <v/>
      </c>
      <c r="AV223" s="73">
        <v>0</v>
      </c>
      <c r="AW223" s="74" t="str">
        <f t="shared" si="1084"/>
        <v/>
      </c>
      <c r="AX223" s="18" t="str">
        <f t="shared" si="1237"/>
        <v/>
      </c>
      <c r="AY223" s="69">
        <v>0</v>
      </c>
      <c r="AZ223" s="70" t="str">
        <f t="shared" si="1238"/>
        <v/>
      </c>
      <c r="BA223" s="70">
        <v>0</v>
      </c>
      <c r="BB223" s="71" t="str">
        <f t="shared" si="1085"/>
        <v/>
      </c>
      <c r="BC223" s="16" t="str">
        <f t="shared" si="1239"/>
        <v/>
      </c>
      <c r="BD223" s="72">
        <v>0</v>
      </c>
      <c r="BE223" s="73" t="str">
        <f t="shared" si="1240"/>
        <v/>
      </c>
      <c r="BF223" s="73">
        <v>0</v>
      </c>
      <c r="BG223" s="74" t="str">
        <f t="shared" si="1086"/>
        <v/>
      </c>
      <c r="BH223" s="18" t="str">
        <f t="shared" si="1241"/>
        <v/>
      </c>
      <c r="BI223" s="69">
        <v>0</v>
      </c>
      <c r="BJ223" s="70" t="str">
        <f t="shared" si="1242"/>
        <v/>
      </c>
      <c r="BK223" s="70">
        <v>0</v>
      </c>
      <c r="BL223" s="71" t="str">
        <f t="shared" si="1087"/>
        <v/>
      </c>
      <c r="BM223" s="16" t="str">
        <f t="shared" si="1243"/>
        <v/>
      </c>
      <c r="BN223" s="72">
        <v>0</v>
      </c>
      <c r="BO223" s="73" t="str">
        <f t="shared" si="1244"/>
        <v/>
      </c>
      <c r="BP223" s="73">
        <v>0</v>
      </c>
      <c r="BQ223" s="74" t="str">
        <f t="shared" si="1088"/>
        <v/>
      </c>
      <c r="BR223" s="18" t="str">
        <f t="shared" si="1245"/>
        <v/>
      </c>
      <c r="BS223" s="69">
        <v>0</v>
      </c>
      <c r="BT223" s="70" t="str">
        <f t="shared" si="1246"/>
        <v/>
      </c>
      <c r="BU223" s="70">
        <v>0</v>
      </c>
      <c r="BV223" s="71" t="str">
        <f t="shared" si="1089"/>
        <v/>
      </c>
      <c r="BW223" s="16" t="str">
        <f t="shared" si="1247"/>
        <v/>
      </c>
    </row>
    <row r="224" spans="1:75" s="5" customFormat="1" ht="12.75" customHeight="1">
      <c r="A224" s="42" t="s">
        <v>344</v>
      </c>
      <c r="B224" s="36" t="s">
        <v>143</v>
      </c>
      <c r="C224" s="4" t="s">
        <v>459</v>
      </c>
      <c r="D224" s="49">
        <v>0.83</v>
      </c>
      <c r="E224" s="40" t="s">
        <v>187</v>
      </c>
      <c r="F224" s="82">
        <v>1319</v>
      </c>
      <c r="G224" s="82">
        <v>1199</v>
      </c>
      <c r="H224" s="133">
        <v>946</v>
      </c>
      <c r="I224" s="133">
        <v>34</v>
      </c>
      <c r="J224" s="95">
        <f t="shared" si="1221"/>
        <v>912</v>
      </c>
      <c r="K224" s="69">
        <v>943</v>
      </c>
      <c r="L224" s="70">
        <f t="shared" si="1222"/>
        <v>848.7</v>
      </c>
      <c r="M224" s="70">
        <v>193</v>
      </c>
      <c r="N224" s="71">
        <f t="shared" si="1077"/>
        <v>719</v>
      </c>
      <c r="O224" s="16">
        <f t="shared" si="1223"/>
        <v>0.15282196300223877</v>
      </c>
      <c r="P224" s="72">
        <v>0</v>
      </c>
      <c r="Q224" s="73" t="str">
        <f t="shared" si="1224"/>
        <v/>
      </c>
      <c r="R224" s="73">
        <v>0</v>
      </c>
      <c r="S224" s="74" t="str">
        <f t="shared" si="1078"/>
        <v/>
      </c>
      <c r="T224" s="18" t="str">
        <f t="shared" si="1225"/>
        <v/>
      </c>
      <c r="U224" s="69">
        <v>0</v>
      </c>
      <c r="V224" s="70" t="str">
        <f t="shared" si="1226"/>
        <v/>
      </c>
      <c r="W224" s="70">
        <v>0</v>
      </c>
      <c r="X224" s="71" t="str">
        <f t="shared" si="1079"/>
        <v/>
      </c>
      <c r="Y224" s="16" t="str">
        <f t="shared" si="1227"/>
        <v/>
      </c>
      <c r="Z224" s="72">
        <v>943</v>
      </c>
      <c r="AA224" s="73">
        <f t="shared" si="1228"/>
        <v>848.7</v>
      </c>
      <c r="AB224" s="73">
        <v>193</v>
      </c>
      <c r="AC224" s="74">
        <f t="shared" si="1080"/>
        <v>719</v>
      </c>
      <c r="AD224" s="18">
        <f t="shared" si="1229"/>
        <v>0.15282196300223877</v>
      </c>
      <c r="AE224" s="69">
        <v>0</v>
      </c>
      <c r="AF224" s="70" t="str">
        <f t="shared" si="1230"/>
        <v/>
      </c>
      <c r="AG224" s="70">
        <v>0</v>
      </c>
      <c r="AH224" s="71" t="str">
        <f t="shared" si="1081"/>
        <v/>
      </c>
      <c r="AI224" s="16" t="str">
        <f t="shared" si="1231"/>
        <v/>
      </c>
      <c r="AJ224" s="72">
        <v>0</v>
      </c>
      <c r="AK224" s="73" t="str">
        <f t="shared" si="1232"/>
        <v/>
      </c>
      <c r="AL224" s="73">
        <v>0</v>
      </c>
      <c r="AM224" s="74" t="str">
        <f t="shared" si="1082"/>
        <v/>
      </c>
      <c r="AN224" s="18" t="str">
        <f t="shared" si="1233"/>
        <v/>
      </c>
      <c r="AO224" s="69">
        <v>943</v>
      </c>
      <c r="AP224" s="70">
        <f t="shared" si="1234"/>
        <v>848.7</v>
      </c>
      <c r="AQ224" s="70">
        <v>193</v>
      </c>
      <c r="AR224" s="71">
        <f t="shared" si="1083"/>
        <v>719</v>
      </c>
      <c r="AS224" s="16">
        <f t="shared" si="1235"/>
        <v>0.15282196300223877</v>
      </c>
      <c r="AT224" s="72">
        <v>0</v>
      </c>
      <c r="AU224" s="73" t="str">
        <f t="shared" si="1236"/>
        <v/>
      </c>
      <c r="AV224" s="73">
        <v>0</v>
      </c>
      <c r="AW224" s="74" t="str">
        <f t="shared" si="1084"/>
        <v/>
      </c>
      <c r="AX224" s="18" t="str">
        <f t="shared" si="1237"/>
        <v/>
      </c>
      <c r="AY224" s="69">
        <v>943</v>
      </c>
      <c r="AZ224" s="70">
        <f t="shared" si="1238"/>
        <v>848.7</v>
      </c>
      <c r="BA224" s="70">
        <v>193</v>
      </c>
      <c r="BB224" s="71">
        <f t="shared" si="1085"/>
        <v>719</v>
      </c>
      <c r="BC224" s="16">
        <f t="shared" si="1239"/>
        <v>0.15282196300223877</v>
      </c>
      <c r="BD224" s="72">
        <v>832</v>
      </c>
      <c r="BE224" s="73">
        <f t="shared" si="1240"/>
        <v>748.80000000000007</v>
      </c>
      <c r="BF224" s="73">
        <v>278</v>
      </c>
      <c r="BG224" s="74">
        <f t="shared" si="1086"/>
        <v>634</v>
      </c>
      <c r="BH224" s="18">
        <f t="shared" si="1241"/>
        <v>0.15331196581196588</v>
      </c>
      <c r="BI224" s="69">
        <v>0</v>
      </c>
      <c r="BJ224" s="70" t="str">
        <f t="shared" si="1242"/>
        <v/>
      </c>
      <c r="BK224" s="70">
        <v>0</v>
      </c>
      <c r="BL224" s="71" t="str">
        <f t="shared" si="1087"/>
        <v/>
      </c>
      <c r="BM224" s="16" t="str">
        <f t="shared" si="1243"/>
        <v/>
      </c>
      <c r="BN224" s="72">
        <v>832</v>
      </c>
      <c r="BO224" s="73">
        <f t="shared" si="1244"/>
        <v>748.80000000000007</v>
      </c>
      <c r="BP224" s="73">
        <v>278</v>
      </c>
      <c r="BQ224" s="74">
        <f t="shared" si="1088"/>
        <v>634</v>
      </c>
      <c r="BR224" s="18">
        <f t="shared" si="1245"/>
        <v>0.15331196581196588</v>
      </c>
      <c r="BS224" s="69">
        <v>0</v>
      </c>
      <c r="BT224" s="70" t="str">
        <f t="shared" si="1246"/>
        <v/>
      </c>
      <c r="BU224" s="70">
        <v>0</v>
      </c>
      <c r="BV224" s="71" t="str">
        <f t="shared" si="1089"/>
        <v/>
      </c>
      <c r="BW224" s="16" t="str">
        <f t="shared" si="1247"/>
        <v/>
      </c>
    </row>
    <row r="225" spans="1:75" s="5" customFormat="1" ht="12.75" customHeight="1">
      <c r="A225" s="42" t="s">
        <v>516</v>
      </c>
      <c r="B225" s="36" t="s">
        <v>143</v>
      </c>
      <c r="C225" s="6" t="s">
        <v>500</v>
      </c>
      <c r="D225" s="49">
        <v>0.83</v>
      </c>
      <c r="E225" s="40" t="s">
        <v>521</v>
      </c>
      <c r="F225" s="82">
        <v>1429</v>
      </c>
      <c r="G225" s="82">
        <v>1299</v>
      </c>
      <c r="H225" s="133">
        <v>1025</v>
      </c>
      <c r="I225" s="133">
        <v>34</v>
      </c>
      <c r="J225" s="95">
        <f t="shared" si="1221"/>
        <v>991</v>
      </c>
      <c r="K225" s="69">
        <v>0</v>
      </c>
      <c r="L225" s="70" t="str">
        <f t="shared" si="1222"/>
        <v/>
      </c>
      <c r="M225" s="70">
        <v>0</v>
      </c>
      <c r="N225" s="71" t="str">
        <f t="shared" si="1077"/>
        <v/>
      </c>
      <c r="O225" s="16" t="str">
        <f t="shared" si="1223"/>
        <v/>
      </c>
      <c r="P225" s="72">
        <v>0</v>
      </c>
      <c r="Q225" s="73" t="str">
        <f t="shared" si="1224"/>
        <v/>
      </c>
      <c r="R225" s="73">
        <v>0</v>
      </c>
      <c r="S225" s="74" t="str">
        <f t="shared" si="1078"/>
        <v/>
      </c>
      <c r="T225" s="18" t="str">
        <f t="shared" si="1225"/>
        <v/>
      </c>
      <c r="U225" s="69">
        <v>0</v>
      </c>
      <c r="V225" s="70" t="str">
        <f t="shared" si="1226"/>
        <v/>
      </c>
      <c r="W225" s="70">
        <v>0</v>
      </c>
      <c r="X225" s="71" t="str">
        <f t="shared" si="1079"/>
        <v/>
      </c>
      <c r="Y225" s="16" t="str">
        <f t="shared" si="1227"/>
        <v/>
      </c>
      <c r="Z225" s="72">
        <v>0</v>
      </c>
      <c r="AA225" s="73" t="str">
        <f t="shared" si="1228"/>
        <v/>
      </c>
      <c r="AB225" s="73">
        <v>0</v>
      </c>
      <c r="AC225" s="74" t="str">
        <f t="shared" si="1080"/>
        <v/>
      </c>
      <c r="AD225" s="18" t="str">
        <f t="shared" si="1229"/>
        <v/>
      </c>
      <c r="AE225" s="69">
        <v>0</v>
      </c>
      <c r="AF225" s="70" t="str">
        <f t="shared" si="1230"/>
        <v/>
      </c>
      <c r="AG225" s="70">
        <v>0</v>
      </c>
      <c r="AH225" s="71" t="str">
        <f t="shared" si="1081"/>
        <v/>
      </c>
      <c r="AI225" s="16" t="str">
        <f t="shared" si="1231"/>
        <v/>
      </c>
      <c r="AJ225" s="72">
        <v>0</v>
      </c>
      <c r="AK225" s="73" t="str">
        <f t="shared" si="1232"/>
        <v/>
      </c>
      <c r="AL225" s="73">
        <v>0</v>
      </c>
      <c r="AM225" s="74" t="str">
        <f t="shared" si="1082"/>
        <v/>
      </c>
      <c r="AN225" s="18" t="str">
        <f t="shared" si="1233"/>
        <v/>
      </c>
      <c r="AO225" s="69">
        <v>0</v>
      </c>
      <c r="AP225" s="70" t="str">
        <f t="shared" si="1234"/>
        <v/>
      </c>
      <c r="AQ225" s="70">
        <v>0</v>
      </c>
      <c r="AR225" s="71" t="str">
        <f t="shared" si="1083"/>
        <v/>
      </c>
      <c r="AS225" s="16" t="str">
        <f t="shared" si="1235"/>
        <v/>
      </c>
      <c r="AT225" s="72">
        <v>0</v>
      </c>
      <c r="AU225" s="73" t="str">
        <f t="shared" si="1236"/>
        <v/>
      </c>
      <c r="AV225" s="73">
        <v>0</v>
      </c>
      <c r="AW225" s="74" t="str">
        <f t="shared" si="1084"/>
        <v/>
      </c>
      <c r="AX225" s="18" t="str">
        <f t="shared" si="1237"/>
        <v/>
      </c>
      <c r="AY225" s="69">
        <v>0</v>
      </c>
      <c r="AZ225" s="70" t="str">
        <f t="shared" si="1238"/>
        <v/>
      </c>
      <c r="BA225" s="70">
        <v>0</v>
      </c>
      <c r="BB225" s="71" t="str">
        <f t="shared" si="1085"/>
        <v/>
      </c>
      <c r="BC225" s="16" t="str">
        <f t="shared" si="1239"/>
        <v/>
      </c>
      <c r="BD225" s="72">
        <v>0</v>
      </c>
      <c r="BE225" s="73" t="str">
        <f t="shared" si="1240"/>
        <v/>
      </c>
      <c r="BF225" s="73">
        <v>0</v>
      </c>
      <c r="BG225" s="74" t="str">
        <f t="shared" si="1086"/>
        <v/>
      </c>
      <c r="BH225" s="18" t="str">
        <f t="shared" si="1241"/>
        <v/>
      </c>
      <c r="BI225" s="69">
        <v>0</v>
      </c>
      <c r="BJ225" s="70" t="str">
        <f t="shared" si="1242"/>
        <v/>
      </c>
      <c r="BK225" s="70">
        <v>0</v>
      </c>
      <c r="BL225" s="71" t="str">
        <f t="shared" si="1087"/>
        <v/>
      </c>
      <c r="BM225" s="16" t="str">
        <f t="shared" si="1243"/>
        <v/>
      </c>
      <c r="BN225" s="72">
        <v>0</v>
      </c>
      <c r="BO225" s="73" t="str">
        <f t="shared" si="1244"/>
        <v/>
      </c>
      <c r="BP225" s="73">
        <v>0</v>
      </c>
      <c r="BQ225" s="74" t="str">
        <f t="shared" si="1088"/>
        <v/>
      </c>
      <c r="BR225" s="18" t="str">
        <f t="shared" si="1245"/>
        <v/>
      </c>
      <c r="BS225" s="69">
        <v>1110</v>
      </c>
      <c r="BT225" s="70">
        <f t="shared" si="1246"/>
        <v>999</v>
      </c>
      <c r="BU225" s="70">
        <v>143</v>
      </c>
      <c r="BV225" s="71">
        <f t="shared" si="1089"/>
        <v>848</v>
      </c>
      <c r="BW225" s="16">
        <f t="shared" si="1247"/>
        <v>0.15115115115115116</v>
      </c>
    </row>
    <row r="226" spans="1:75" s="5" customFormat="1" ht="12.75" customHeight="1">
      <c r="A226" s="42" t="s">
        <v>345</v>
      </c>
      <c r="B226" s="36" t="s">
        <v>143</v>
      </c>
      <c r="C226" s="4" t="s">
        <v>459</v>
      </c>
      <c r="D226" s="49">
        <v>0.83</v>
      </c>
      <c r="E226" s="40" t="s">
        <v>187</v>
      </c>
      <c r="F226" s="82">
        <v>1374</v>
      </c>
      <c r="G226" s="82">
        <v>1249</v>
      </c>
      <c r="H226" s="133">
        <v>986</v>
      </c>
      <c r="I226" s="133">
        <v>36</v>
      </c>
      <c r="J226" s="95">
        <f t="shared" si="1221"/>
        <v>950</v>
      </c>
      <c r="K226" s="69">
        <v>943</v>
      </c>
      <c r="L226" s="70">
        <f t="shared" si="1222"/>
        <v>848.7</v>
      </c>
      <c r="M226" s="70">
        <v>231</v>
      </c>
      <c r="N226" s="71">
        <f t="shared" si="1077"/>
        <v>719</v>
      </c>
      <c r="O226" s="16">
        <f t="shared" si="1223"/>
        <v>0.15282196300223877</v>
      </c>
      <c r="P226" s="72">
        <v>0</v>
      </c>
      <c r="Q226" s="73" t="str">
        <f t="shared" si="1224"/>
        <v/>
      </c>
      <c r="R226" s="73">
        <v>0</v>
      </c>
      <c r="S226" s="74" t="str">
        <f t="shared" si="1078"/>
        <v/>
      </c>
      <c r="T226" s="18" t="str">
        <f t="shared" si="1225"/>
        <v/>
      </c>
      <c r="U226" s="69">
        <v>0</v>
      </c>
      <c r="V226" s="70" t="str">
        <f t="shared" si="1226"/>
        <v/>
      </c>
      <c r="W226" s="70">
        <v>0</v>
      </c>
      <c r="X226" s="71" t="str">
        <f t="shared" si="1079"/>
        <v/>
      </c>
      <c r="Y226" s="16" t="str">
        <f t="shared" si="1227"/>
        <v/>
      </c>
      <c r="Z226" s="72">
        <v>943</v>
      </c>
      <c r="AA226" s="73">
        <f t="shared" si="1228"/>
        <v>848.7</v>
      </c>
      <c r="AB226" s="73">
        <v>231</v>
      </c>
      <c r="AC226" s="74">
        <f t="shared" si="1080"/>
        <v>719</v>
      </c>
      <c r="AD226" s="18">
        <f t="shared" si="1229"/>
        <v>0.15282196300223877</v>
      </c>
      <c r="AE226" s="69">
        <v>0</v>
      </c>
      <c r="AF226" s="70" t="str">
        <f t="shared" si="1230"/>
        <v/>
      </c>
      <c r="AG226" s="70">
        <v>0</v>
      </c>
      <c r="AH226" s="71" t="str">
        <f t="shared" si="1081"/>
        <v/>
      </c>
      <c r="AI226" s="16" t="str">
        <f t="shared" si="1231"/>
        <v/>
      </c>
      <c r="AJ226" s="72">
        <v>0</v>
      </c>
      <c r="AK226" s="73" t="str">
        <f t="shared" si="1232"/>
        <v/>
      </c>
      <c r="AL226" s="73">
        <v>0</v>
      </c>
      <c r="AM226" s="74" t="str">
        <f t="shared" si="1082"/>
        <v/>
      </c>
      <c r="AN226" s="18" t="str">
        <f t="shared" si="1233"/>
        <v/>
      </c>
      <c r="AO226" s="69">
        <v>943</v>
      </c>
      <c r="AP226" s="70">
        <f t="shared" si="1234"/>
        <v>848.7</v>
      </c>
      <c r="AQ226" s="70">
        <v>231</v>
      </c>
      <c r="AR226" s="71">
        <f t="shared" si="1083"/>
        <v>719</v>
      </c>
      <c r="AS226" s="16">
        <f t="shared" si="1235"/>
        <v>0.15282196300223877</v>
      </c>
      <c r="AT226" s="72">
        <v>0</v>
      </c>
      <c r="AU226" s="73" t="str">
        <f t="shared" si="1236"/>
        <v/>
      </c>
      <c r="AV226" s="73">
        <v>0</v>
      </c>
      <c r="AW226" s="74" t="str">
        <f t="shared" si="1084"/>
        <v/>
      </c>
      <c r="AX226" s="18" t="str">
        <f t="shared" si="1237"/>
        <v/>
      </c>
      <c r="AY226" s="69">
        <v>943</v>
      </c>
      <c r="AZ226" s="70">
        <f t="shared" si="1238"/>
        <v>848.7</v>
      </c>
      <c r="BA226" s="70">
        <v>231</v>
      </c>
      <c r="BB226" s="71">
        <f t="shared" si="1085"/>
        <v>719</v>
      </c>
      <c r="BC226" s="16">
        <f t="shared" si="1239"/>
        <v>0.15282196300223877</v>
      </c>
      <c r="BD226" s="72">
        <v>832</v>
      </c>
      <c r="BE226" s="73">
        <f t="shared" si="1240"/>
        <v>748.80000000000007</v>
      </c>
      <c r="BF226" s="73">
        <v>316</v>
      </c>
      <c r="BG226" s="74">
        <f t="shared" si="1086"/>
        <v>634</v>
      </c>
      <c r="BH226" s="18">
        <f t="shared" si="1241"/>
        <v>0.15331196581196588</v>
      </c>
      <c r="BI226" s="69">
        <v>0</v>
      </c>
      <c r="BJ226" s="70" t="str">
        <f t="shared" si="1242"/>
        <v/>
      </c>
      <c r="BK226" s="70">
        <v>0</v>
      </c>
      <c r="BL226" s="71" t="str">
        <f t="shared" si="1087"/>
        <v/>
      </c>
      <c r="BM226" s="16" t="str">
        <f t="shared" si="1243"/>
        <v/>
      </c>
      <c r="BN226" s="72">
        <v>832</v>
      </c>
      <c r="BO226" s="73">
        <f t="shared" si="1244"/>
        <v>748.80000000000007</v>
      </c>
      <c r="BP226" s="73">
        <v>316</v>
      </c>
      <c r="BQ226" s="74">
        <f t="shared" si="1088"/>
        <v>634</v>
      </c>
      <c r="BR226" s="18">
        <f t="shared" si="1245"/>
        <v>0.15331196581196588</v>
      </c>
      <c r="BS226" s="69">
        <v>0</v>
      </c>
      <c r="BT226" s="70" t="str">
        <f t="shared" si="1246"/>
        <v/>
      </c>
      <c r="BU226" s="70">
        <v>0</v>
      </c>
      <c r="BV226" s="71" t="str">
        <f t="shared" si="1089"/>
        <v/>
      </c>
      <c r="BW226" s="16" t="str">
        <f t="shared" si="1247"/>
        <v/>
      </c>
    </row>
    <row r="227" spans="1:75" s="5" customFormat="1" ht="12.75" customHeight="1">
      <c r="A227" s="42" t="s">
        <v>346</v>
      </c>
      <c r="B227" s="36" t="s">
        <v>143</v>
      </c>
      <c r="C227" s="4" t="s">
        <v>459</v>
      </c>
      <c r="D227" s="49">
        <v>0.83</v>
      </c>
      <c r="E227" s="40" t="s">
        <v>187</v>
      </c>
      <c r="F227" s="82">
        <v>1209</v>
      </c>
      <c r="G227" s="82">
        <v>1099</v>
      </c>
      <c r="H227" s="133">
        <v>867</v>
      </c>
      <c r="I227" s="133">
        <v>31</v>
      </c>
      <c r="J227" s="95">
        <f t="shared" si="1221"/>
        <v>836</v>
      </c>
      <c r="K227" s="69">
        <v>888</v>
      </c>
      <c r="L227" s="70">
        <f t="shared" si="1222"/>
        <v>799.2</v>
      </c>
      <c r="M227" s="70">
        <v>159</v>
      </c>
      <c r="N227" s="71">
        <f t="shared" si="1077"/>
        <v>677</v>
      </c>
      <c r="O227" s="16">
        <f t="shared" si="1223"/>
        <v>0.15290290290290295</v>
      </c>
      <c r="P227" s="72">
        <v>0</v>
      </c>
      <c r="Q227" s="73" t="str">
        <f t="shared" si="1224"/>
        <v/>
      </c>
      <c r="R227" s="73">
        <v>0</v>
      </c>
      <c r="S227" s="74" t="str">
        <f t="shared" si="1078"/>
        <v/>
      </c>
      <c r="T227" s="18" t="str">
        <f t="shared" si="1225"/>
        <v/>
      </c>
      <c r="U227" s="69">
        <v>0</v>
      </c>
      <c r="V227" s="70" t="str">
        <f t="shared" si="1226"/>
        <v/>
      </c>
      <c r="W227" s="70">
        <v>0</v>
      </c>
      <c r="X227" s="71" t="str">
        <f t="shared" si="1079"/>
        <v/>
      </c>
      <c r="Y227" s="16" t="str">
        <f t="shared" si="1227"/>
        <v/>
      </c>
      <c r="Z227" s="72">
        <v>888</v>
      </c>
      <c r="AA227" s="73">
        <f t="shared" si="1228"/>
        <v>799.2</v>
      </c>
      <c r="AB227" s="73">
        <v>159</v>
      </c>
      <c r="AC227" s="74">
        <f t="shared" si="1080"/>
        <v>677</v>
      </c>
      <c r="AD227" s="18">
        <f t="shared" si="1229"/>
        <v>0.15290290290290295</v>
      </c>
      <c r="AE227" s="69">
        <v>0</v>
      </c>
      <c r="AF227" s="70" t="str">
        <f t="shared" si="1230"/>
        <v/>
      </c>
      <c r="AG227" s="70">
        <v>0</v>
      </c>
      <c r="AH227" s="71" t="str">
        <f t="shared" si="1081"/>
        <v/>
      </c>
      <c r="AI227" s="16" t="str">
        <f t="shared" si="1231"/>
        <v/>
      </c>
      <c r="AJ227" s="72">
        <v>0</v>
      </c>
      <c r="AK227" s="73" t="str">
        <f t="shared" si="1232"/>
        <v/>
      </c>
      <c r="AL227" s="73">
        <v>0</v>
      </c>
      <c r="AM227" s="74" t="str">
        <f t="shared" si="1082"/>
        <v/>
      </c>
      <c r="AN227" s="18" t="str">
        <f t="shared" si="1233"/>
        <v/>
      </c>
      <c r="AO227" s="69">
        <v>888</v>
      </c>
      <c r="AP227" s="70">
        <f t="shared" si="1234"/>
        <v>799.2</v>
      </c>
      <c r="AQ227" s="70">
        <v>159</v>
      </c>
      <c r="AR227" s="71">
        <f t="shared" si="1083"/>
        <v>677</v>
      </c>
      <c r="AS227" s="16">
        <f t="shared" si="1235"/>
        <v>0.15290290290290295</v>
      </c>
      <c r="AT227" s="72">
        <v>0</v>
      </c>
      <c r="AU227" s="73" t="str">
        <f t="shared" si="1236"/>
        <v/>
      </c>
      <c r="AV227" s="73">
        <v>0</v>
      </c>
      <c r="AW227" s="74" t="str">
        <f t="shared" si="1084"/>
        <v/>
      </c>
      <c r="AX227" s="18" t="str">
        <f t="shared" si="1237"/>
        <v/>
      </c>
      <c r="AY227" s="69">
        <v>888</v>
      </c>
      <c r="AZ227" s="70">
        <f t="shared" si="1238"/>
        <v>799.2</v>
      </c>
      <c r="BA227" s="70">
        <v>159</v>
      </c>
      <c r="BB227" s="71">
        <f t="shared" si="1085"/>
        <v>677</v>
      </c>
      <c r="BC227" s="16">
        <f t="shared" si="1239"/>
        <v>0.15290290290290295</v>
      </c>
      <c r="BD227" s="72">
        <v>777</v>
      </c>
      <c r="BE227" s="73">
        <f t="shared" si="1240"/>
        <v>699.30000000000007</v>
      </c>
      <c r="BF227" s="73">
        <v>244</v>
      </c>
      <c r="BG227" s="74">
        <f t="shared" si="1086"/>
        <v>592</v>
      </c>
      <c r="BH227" s="18">
        <f t="shared" si="1241"/>
        <v>0.15343915343915351</v>
      </c>
      <c r="BI227" s="69">
        <v>0</v>
      </c>
      <c r="BJ227" s="70" t="str">
        <f t="shared" si="1242"/>
        <v/>
      </c>
      <c r="BK227" s="70">
        <v>0</v>
      </c>
      <c r="BL227" s="71" t="str">
        <f t="shared" si="1087"/>
        <v/>
      </c>
      <c r="BM227" s="16" t="str">
        <f t="shared" si="1243"/>
        <v/>
      </c>
      <c r="BN227" s="72">
        <v>777</v>
      </c>
      <c r="BO227" s="73">
        <f t="shared" si="1244"/>
        <v>699.30000000000007</v>
      </c>
      <c r="BP227" s="73">
        <v>244</v>
      </c>
      <c r="BQ227" s="74">
        <f t="shared" si="1088"/>
        <v>592</v>
      </c>
      <c r="BR227" s="18">
        <f t="shared" si="1245"/>
        <v>0.15343915343915351</v>
      </c>
      <c r="BS227" s="69">
        <v>0</v>
      </c>
      <c r="BT227" s="70" t="str">
        <f t="shared" si="1246"/>
        <v/>
      </c>
      <c r="BU227" s="70">
        <v>0</v>
      </c>
      <c r="BV227" s="71" t="str">
        <f t="shared" si="1089"/>
        <v/>
      </c>
      <c r="BW227" s="16" t="str">
        <f t="shared" si="1247"/>
        <v/>
      </c>
    </row>
    <row r="228" spans="1:75" s="5" customFormat="1" ht="12.75" customHeight="1">
      <c r="A228" s="42" t="s">
        <v>515</v>
      </c>
      <c r="B228" s="36" t="s">
        <v>143</v>
      </c>
      <c r="C228" s="6" t="s">
        <v>500</v>
      </c>
      <c r="D228" s="49">
        <v>0.83</v>
      </c>
      <c r="E228" s="40" t="s">
        <v>521</v>
      </c>
      <c r="F228" s="82">
        <v>1319</v>
      </c>
      <c r="G228" s="82">
        <v>1199</v>
      </c>
      <c r="H228" s="133">
        <v>946</v>
      </c>
      <c r="I228" s="133">
        <v>31</v>
      </c>
      <c r="J228" s="95">
        <f t="shared" si="1221"/>
        <v>915</v>
      </c>
      <c r="K228" s="69">
        <v>0</v>
      </c>
      <c r="L228" s="70" t="str">
        <f t="shared" si="1222"/>
        <v/>
      </c>
      <c r="M228" s="70">
        <v>0</v>
      </c>
      <c r="N228" s="71" t="str">
        <f t="shared" si="1077"/>
        <v/>
      </c>
      <c r="O228" s="16" t="str">
        <f t="shared" si="1223"/>
        <v/>
      </c>
      <c r="P228" s="72">
        <v>0</v>
      </c>
      <c r="Q228" s="73" t="str">
        <f t="shared" si="1224"/>
        <v/>
      </c>
      <c r="R228" s="73">
        <v>0</v>
      </c>
      <c r="S228" s="74" t="str">
        <f t="shared" si="1078"/>
        <v/>
      </c>
      <c r="T228" s="18" t="str">
        <f t="shared" si="1225"/>
        <v/>
      </c>
      <c r="U228" s="69">
        <v>0</v>
      </c>
      <c r="V228" s="70" t="str">
        <f t="shared" si="1226"/>
        <v/>
      </c>
      <c r="W228" s="70">
        <v>0</v>
      </c>
      <c r="X228" s="71" t="str">
        <f t="shared" si="1079"/>
        <v/>
      </c>
      <c r="Y228" s="16" t="str">
        <f t="shared" si="1227"/>
        <v/>
      </c>
      <c r="Z228" s="72">
        <v>0</v>
      </c>
      <c r="AA228" s="73" t="str">
        <f t="shared" si="1228"/>
        <v/>
      </c>
      <c r="AB228" s="73">
        <v>0</v>
      </c>
      <c r="AC228" s="74" t="str">
        <f t="shared" si="1080"/>
        <v/>
      </c>
      <c r="AD228" s="18" t="str">
        <f t="shared" si="1229"/>
        <v/>
      </c>
      <c r="AE228" s="69">
        <v>0</v>
      </c>
      <c r="AF228" s="70" t="str">
        <f t="shared" si="1230"/>
        <v/>
      </c>
      <c r="AG228" s="70">
        <v>0</v>
      </c>
      <c r="AH228" s="71" t="str">
        <f t="shared" si="1081"/>
        <v/>
      </c>
      <c r="AI228" s="16" t="str">
        <f t="shared" si="1231"/>
        <v/>
      </c>
      <c r="AJ228" s="72">
        <v>0</v>
      </c>
      <c r="AK228" s="73" t="str">
        <f t="shared" si="1232"/>
        <v/>
      </c>
      <c r="AL228" s="73">
        <v>0</v>
      </c>
      <c r="AM228" s="74" t="str">
        <f t="shared" si="1082"/>
        <v/>
      </c>
      <c r="AN228" s="18" t="str">
        <f t="shared" si="1233"/>
        <v/>
      </c>
      <c r="AO228" s="69">
        <v>0</v>
      </c>
      <c r="AP228" s="70" t="str">
        <f t="shared" si="1234"/>
        <v/>
      </c>
      <c r="AQ228" s="70">
        <v>0</v>
      </c>
      <c r="AR228" s="71" t="str">
        <f t="shared" si="1083"/>
        <v/>
      </c>
      <c r="AS228" s="16" t="str">
        <f t="shared" si="1235"/>
        <v/>
      </c>
      <c r="AT228" s="72">
        <v>0</v>
      </c>
      <c r="AU228" s="73" t="str">
        <f t="shared" si="1236"/>
        <v/>
      </c>
      <c r="AV228" s="73">
        <v>0</v>
      </c>
      <c r="AW228" s="74" t="str">
        <f t="shared" si="1084"/>
        <v/>
      </c>
      <c r="AX228" s="18" t="str">
        <f t="shared" si="1237"/>
        <v/>
      </c>
      <c r="AY228" s="69">
        <v>0</v>
      </c>
      <c r="AZ228" s="70" t="str">
        <f t="shared" si="1238"/>
        <v/>
      </c>
      <c r="BA228" s="70">
        <v>0</v>
      </c>
      <c r="BB228" s="71" t="str">
        <f t="shared" si="1085"/>
        <v/>
      </c>
      <c r="BC228" s="16" t="str">
        <f t="shared" si="1239"/>
        <v/>
      </c>
      <c r="BD228" s="72">
        <v>0</v>
      </c>
      <c r="BE228" s="73" t="str">
        <f t="shared" si="1240"/>
        <v/>
      </c>
      <c r="BF228" s="73">
        <v>0</v>
      </c>
      <c r="BG228" s="74" t="str">
        <f t="shared" si="1086"/>
        <v/>
      </c>
      <c r="BH228" s="18" t="str">
        <f t="shared" si="1241"/>
        <v/>
      </c>
      <c r="BI228" s="69">
        <v>0</v>
      </c>
      <c r="BJ228" s="70" t="str">
        <f t="shared" si="1242"/>
        <v/>
      </c>
      <c r="BK228" s="70">
        <v>0</v>
      </c>
      <c r="BL228" s="71" t="str">
        <f t="shared" si="1087"/>
        <v/>
      </c>
      <c r="BM228" s="16" t="str">
        <f t="shared" si="1243"/>
        <v/>
      </c>
      <c r="BN228" s="72">
        <v>0</v>
      </c>
      <c r="BO228" s="73" t="str">
        <f t="shared" si="1244"/>
        <v/>
      </c>
      <c r="BP228" s="73">
        <v>0</v>
      </c>
      <c r="BQ228" s="74" t="str">
        <f t="shared" si="1088"/>
        <v/>
      </c>
      <c r="BR228" s="18" t="str">
        <f t="shared" si="1245"/>
        <v/>
      </c>
      <c r="BS228" s="69">
        <v>999</v>
      </c>
      <c r="BT228" s="70">
        <f t="shared" si="1246"/>
        <v>899.1</v>
      </c>
      <c r="BU228" s="70">
        <v>151</v>
      </c>
      <c r="BV228" s="71">
        <f t="shared" si="1089"/>
        <v>764</v>
      </c>
      <c r="BW228" s="16">
        <f t="shared" si="1247"/>
        <v>0.15026137248359472</v>
      </c>
    </row>
    <row r="229" spans="1:75" s="5" customFormat="1" ht="12.75" customHeight="1">
      <c r="A229" s="42" t="s">
        <v>58</v>
      </c>
      <c r="B229" s="36" t="s">
        <v>143</v>
      </c>
      <c r="C229" s="4"/>
      <c r="D229" s="49">
        <v>1.19</v>
      </c>
      <c r="E229" s="40" t="s">
        <v>188</v>
      </c>
      <c r="F229" s="82">
        <v>1429</v>
      </c>
      <c r="G229" s="82">
        <v>1299</v>
      </c>
      <c r="H229" s="133">
        <v>1024</v>
      </c>
      <c r="I229" s="133">
        <v>31</v>
      </c>
      <c r="J229" s="95">
        <f t="shared" si="1050"/>
        <v>993</v>
      </c>
      <c r="K229" s="69" t="s">
        <v>148</v>
      </c>
      <c r="L229" s="70" t="str">
        <f t="shared" ref="L229" si="1248">IFERROR(IF(K229&gt;1,K229*0.9,""),"")</f>
        <v/>
      </c>
      <c r="M229" s="70">
        <v>0</v>
      </c>
      <c r="N229" s="71" t="str">
        <f t="shared" si="1077"/>
        <v/>
      </c>
      <c r="O229" s="16" t="str">
        <f t="shared" ref="O229" si="1249">IFERROR(IF((IFERROR(IF(M229&gt;1,(L229-N229)/L229,""),(($G229*0.9)-N229)/($G229*0.9)))&gt;1%,IFERROR(IF(M229&gt;1,(L229-N229)/L229,""),(($G229*0.9)-N229)/($G229*0.9)),""),"")</f>
        <v/>
      </c>
      <c r="P229" s="72">
        <v>0</v>
      </c>
      <c r="Q229" s="73" t="str">
        <f t="shared" ref="Q229" si="1250">IFERROR(IF(P229&gt;1,P229*0.9,""),"")</f>
        <v/>
      </c>
      <c r="R229" s="73">
        <v>0</v>
      </c>
      <c r="S229" s="74" t="str">
        <f t="shared" si="1078"/>
        <v/>
      </c>
      <c r="T229" s="18" t="str">
        <f t="shared" ref="T229" si="1251">IFERROR(IF((IFERROR(IF(R229&gt;1,(Q229-S229)/Q229,""),(($G229*0.9)-S229)/($G229*0.9)))&gt;1%,IFERROR(IF(R229&gt;1,(Q229-S229)/Q229,""),(($G229*0.9)-S229)/($G229*0.9)),""),"")</f>
        <v/>
      </c>
      <c r="U229" s="69">
        <v>0</v>
      </c>
      <c r="V229" s="70" t="str">
        <f t="shared" ref="V229" si="1252">IFERROR(IF(U229&gt;1,U229*0.9,""),"")</f>
        <v/>
      </c>
      <c r="W229" s="70">
        <v>0</v>
      </c>
      <c r="X229" s="71" t="str">
        <f t="shared" si="1079"/>
        <v/>
      </c>
      <c r="Y229" s="16" t="str">
        <f t="shared" ref="Y229" si="1253">IFERROR(IF((IFERROR(IF(W229&gt;1,(V229-X229)/V229,""),(($G229*0.9)-X229)/($G229*0.9)))&gt;1%,IFERROR(IF(W229&gt;1,(V229-X229)/V229,""),(($G229*0.9)-X229)/($G229*0.9)),""),"")</f>
        <v/>
      </c>
      <c r="Z229" s="72">
        <v>1110</v>
      </c>
      <c r="AA229" s="73">
        <f t="shared" ref="AA229" si="1254">IFERROR(IF(Z229&gt;1,Z229*0.9,""),"")</f>
        <v>999</v>
      </c>
      <c r="AB229" s="73">
        <v>143</v>
      </c>
      <c r="AC229" s="74">
        <f t="shared" si="1080"/>
        <v>850</v>
      </c>
      <c r="AD229" s="18">
        <f t="shared" ref="AD229" si="1255">IFERROR(IF((IFERROR(IF(AB229&gt;1,(AA229-AC229)/AA229,""),(($G229*0.9)-AC229)/($G229*0.9)))&gt;1%,IFERROR(IF(AB229&gt;1,(AA229-AC229)/AA229,""),(($G229*0.9)-AC229)/($G229*0.9)),""),"")</f>
        <v>0.14914914914914915</v>
      </c>
      <c r="AE229" s="69">
        <v>0</v>
      </c>
      <c r="AF229" s="70" t="str">
        <f t="shared" ref="AF229" si="1256">IFERROR(IF(AE229&gt;1,AE229*0.9,""),"")</f>
        <v/>
      </c>
      <c r="AG229" s="70">
        <v>0</v>
      </c>
      <c r="AH229" s="71" t="str">
        <f t="shared" si="1081"/>
        <v/>
      </c>
      <c r="AI229" s="16" t="str">
        <f t="shared" ref="AI229" si="1257">IFERROR(IF((IFERROR(IF(AG229&gt;1,(AF229-AH229)/AF229,""),(($G229*0.9)-AH229)/($G229*0.9)))&gt;1%,IFERROR(IF(AG229&gt;1,(AF229-AH229)/AF229,""),(($G229*0.9)-AH229)/($G229*0.9)),""),"")</f>
        <v/>
      </c>
      <c r="AJ229" s="72">
        <v>0</v>
      </c>
      <c r="AK229" s="73" t="str">
        <f t="shared" ref="AK229" si="1258">IFERROR(IF(AJ229&gt;1,AJ229*0.9,""),"")</f>
        <v/>
      </c>
      <c r="AL229" s="73">
        <v>0</v>
      </c>
      <c r="AM229" s="74" t="str">
        <f t="shared" si="1082"/>
        <v/>
      </c>
      <c r="AN229" s="18" t="str">
        <f t="shared" ref="AN229" si="1259">IFERROR(IF((IFERROR(IF(AL229&gt;1,(AK229-AM229)/AK229,""),(($G229*0.9)-AM229)/($G229*0.9)))&gt;1%,IFERROR(IF(AL229&gt;1,(AK229-AM229)/AK229,""),(($G229*0.9)-AM229)/($G229*0.9)),""),"")</f>
        <v/>
      </c>
      <c r="AO229" s="69">
        <v>1110</v>
      </c>
      <c r="AP229" s="70">
        <f t="shared" ref="AP229" si="1260">IFERROR(IF(AO229&gt;1,AO229*0.9,""),"")</f>
        <v>999</v>
      </c>
      <c r="AQ229" s="70">
        <v>143</v>
      </c>
      <c r="AR229" s="71">
        <f t="shared" si="1083"/>
        <v>850</v>
      </c>
      <c r="AS229" s="16">
        <f t="shared" ref="AS229" si="1261">IFERROR(IF((IFERROR(IF(AQ229&gt;1,(AP229-AR229)/AP229,""),(($G229*0.9)-AR229)/($G229*0.9)))&gt;1%,IFERROR(IF(AQ229&gt;1,(AP229-AR229)/AP229,""),(($G229*0.9)-AR229)/($G229*0.9)),""),"")</f>
        <v>0.14914914914914915</v>
      </c>
      <c r="AT229" s="72">
        <v>0</v>
      </c>
      <c r="AU229" s="73" t="str">
        <f t="shared" ref="AU229" si="1262">IFERROR(IF(AT229&gt;1,AT229*0.9,""),"")</f>
        <v/>
      </c>
      <c r="AV229" s="73">
        <v>0</v>
      </c>
      <c r="AW229" s="74" t="str">
        <f t="shared" si="1084"/>
        <v/>
      </c>
      <c r="AX229" s="18" t="str">
        <f t="shared" si="1066"/>
        <v/>
      </c>
      <c r="AY229" s="69">
        <v>0</v>
      </c>
      <c r="AZ229" s="70" t="str">
        <f t="shared" ref="AZ229" si="1263">IFERROR(IF(AY229&gt;1,AY229*0.9,""),"")</f>
        <v/>
      </c>
      <c r="BA229" s="70">
        <v>0</v>
      </c>
      <c r="BB229" s="71" t="str">
        <f t="shared" si="1085"/>
        <v/>
      </c>
      <c r="BC229" s="16" t="str">
        <f t="shared" ref="BC229" si="1264">IFERROR(IF((IFERROR(IF(BA229&gt;1,(AZ229-BB229)/AZ229,""),(($G229*0.9)-BB229)/($G229*0.9)))&gt;1%,IFERROR(IF(BA229&gt;1,(AZ229-BB229)/AZ229,""),(($G229*0.9)-BB229)/($G229*0.9)),""),"")</f>
        <v/>
      </c>
      <c r="BD229" s="72">
        <v>0</v>
      </c>
      <c r="BE229" s="73" t="str">
        <f t="shared" ref="BE229" si="1265">IFERROR(IF(BD229&gt;1,BD229*0.9,""),"")</f>
        <v/>
      </c>
      <c r="BF229" s="73">
        <v>0</v>
      </c>
      <c r="BG229" s="74" t="str">
        <f t="shared" si="1086"/>
        <v/>
      </c>
      <c r="BH229" s="18" t="str">
        <f t="shared" ref="BH229" si="1266">IFERROR(IF((IFERROR(IF(BF229&gt;1,(BE229-BG229)/BE229,""),(($G229*0.9)-BG229)/($G229*0.9)))&gt;1%,IFERROR(IF(BF229&gt;1,(BE229-BG229)/BE229,""),(($G229*0.9)-BG229)/($G229*0.9)),""),"")</f>
        <v/>
      </c>
      <c r="BI229" s="69">
        <v>0</v>
      </c>
      <c r="BJ229" s="70" t="str">
        <f t="shared" ref="BJ229" si="1267">IFERROR(IF(BI229&gt;1,BI229*0.9,""),"")</f>
        <v/>
      </c>
      <c r="BK229" s="70">
        <v>0</v>
      </c>
      <c r="BL229" s="71" t="str">
        <f t="shared" si="1087"/>
        <v/>
      </c>
      <c r="BM229" s="16" t="str">
        <f t="shared" ref="BM229" si="1268">IFERROR(IF((IFERROR(IF(BK229&gt;1,(BJ229-BL229)/BJ229,""),(($G229*0.9)-BL229)/($G229*0.9)))&gt;1%,IFERROR(IF(BK229&gt;1,(BJ229-BL229)/BJ229,""),(($G229*0.9)-BL229)/($G229*0.9)),""),"")</f>
        <v/>
      </c>
      <c r="BN229" s="72">
        <v>0</v>
      </c>
      <c r="BO229" s="73" t="str">
        <f t="shared" ref="BO229" si="1269">IFERROR(IF(BN229&gt;1,BN229*0.9,""),"")</f>
        <v/>
      </c>
      <c r="BP229" s="73">
        <v>0</v>
      </c>
      <c r="BQ229" s="74" t="str">
        <f t="shared" si="1088"/>
        <v/>
      </c>
      <c r="BR229" s="18" t="str">
        <f t="shared" ref="BR229" si="1270">IFERROR(IF((IFERROR(IF(BP229&gt;1,(BO229-BQ229)/BO229,""),(($G229*0.9)-BQ229)/($G229*0.9)))&gt;1%,IFERROR(IF(BP229&gt;1,(BO229-BQ229)/BO229,""),(($G229*0.9)-BQ229)/($G229*0.9)),""),"")</f>
        <v/>
      </c>
      <c r="BS229" s="69">
        <v>0</v>
      </c>
      <c r="BT229" s="70" t="str">
        <f t="shared" ref="BT229" si="1271">IFERROR(IF(BS229&gt;1,BS229*0.9,""),"")</f>
        <v/>
      </c>
      <c r="BU229" s="70">
        <v>0</v>
      </c>
      <c r="BV229" s="71" t="str">
        <f t="shared" si="1089"/>
        <v/>
      </c>
      <c r="BW229" s="16" t="str">
        <f t="shared" ref="BW229" si="1272">IFERROR(IF((IFERROR(IF(BU229&gt;1,(BT229-BV229)/BT229,""),(($G229*0.9)-BV229)/($G229*0.9)))&gt;1%,IFERROR(IF(BU229&gt;1,(BT229-BV229)/BT229,""),(($G229*0.9)-BV229)/($G229*0.9)),""),"")</f>
        <v/>
      </c>
    </row>
    <row r="230" spans="1:75" s="5" customFormat="1" ht="12.75" customHeight="1" thickBot="1">
      <c r="A230" s="43" t="s">
        <v>59</v>
      </c>
      <c r="B230" s="38" t="s">
        <v>143</v>
      </c>
      <c r="C230" s="9"/>
      <c r="D230" s="50">
        <v>1.19</v>
      </c>
      <c r="E230" s="2" t="s">
        <v>189</v>
      </c>
      <c r="F230" s="83">
        <v>1649</v>
      </c>
      <c r="G230" s="83">
        <v>1499</v>
      </c>
      <c r="H230" s="134">
        <v>1149</v>
      </c>
      <c r="I230" s="134">
        <v>3</v>
      </c>
      <c r="J230" s="97">
        <f t="shared" si="1050"/>
        <v>1146</v>
      </c>
      <c r="K230" s="76">
        <v>0</v>
      </c>
      <c r="L230" s="77" t="str">
        <f>IFERROR(IF(K230&gt;1,K230*0.9,""),"")</f>
        <v/>
      </c>
      <c r="M230" s="77">
        <v>0</v>
      </c>
      <c r="N230" s="78" t="str">
        <f t="shared" si="1077"/>
        <v/>
      </c>
      <c r="O230" s="17" t="str">
        <f>IFERROR(IF((IFERROR(IF(M230&gt;1,(L230-N230)/L230,""),(($G230*0.9)-N230)/($G230*0.9)))&gt;1%,IFERROR(IF(M230&gt;1,(L230-N230)/L230,""),(($G230*0.9)-N230)/($G230*0.9)),""),"")</f>
        <v/>
      </c>
      <c r="P230" s="79">
        <v>0</v>
      </c>
      <c r="Q230" s="80" t="str">
        <f>IFERROR(IF(P230&gt;1,P230*0.9,""),"")</f>
        <v/>
      </c>
      <c r="R230" s="80">
        <v>0</v>
      </c>
      <c r="S230" s="81" t="str">
        <f t="shared" si="1078"/>
        <v/>
      </c>
      <c r="T230" s="19" t="str">
        <f>IFERROR(IF((IFERROR(IF(R230&gt;1,(Q230-S230)/Q230,""),(($G230*0.9)-S230)/($G230*0.9)))&gt;1%,IFERROR(IF(R230&gt;1,(Q230-S230)/Q230,""),(($G230*0.9)-S230)/($G230*0.9)),""),"")</f>
        <v/>
      </c>
      <c r="U230" s="76">
        <v>1332</v>
      </c>
      <c r="V230" s="77">
        <f>IFERROR(IF(U230&gt;1,U230*0.9,""),"")</f>
        <v>1198.8</v>
      </c>
      <c r="W230" s="77">
        <v>126</v>
      </c>
      <c r="X230" s="78">
        <f t="shared" si="1079"/>
        <v>1020</v>
      </c>
      <c r="Y230" s="17">
        <f>IFERROR(IF((IFERROR(IF(W230&gt;1,(V230-X230)/V230,""),(($G230*0.9)-X230)/($G230*0.9)))&gt;1%,IFERROR(IF(W230&gt;1,(V230-X230)/V230,""),(($G230*0.9)-X230)/($G230*0.9)),""),"")</f>
        <v>0.14914914914914912</v>
      </c>
      <c r="Z230" s="79">
        <v>0</v>
      </c>
      <c r="AA230" s="80" t="str">
        <f>IFERROR(IF(Z230&gt;1,Z230*0.9,""),"")</f>
        <v/>
      </c>
      <c r="AB230" s="80">
        <v>0</v>
      </c>
      <c r="AC230" s="81" t="str">
        <f t="shared" si="1080"/>
        <v/>
      </c>
      <c r="AD230" s="19" t="str">
        <f>IFERROR(IF((IFERROR(IF(AB230&gt;1,(AA230-AC230)/AA230,""),(($G230*0.9)-AC230)/($G230*0.9)))&gt;1%,IFERROR(IF(AB230&gt;1,(AA230-AC230)/AA230,""),(($G230*0.9)-AC230)/($G230*0.9)),""),"")</f>
        <v/>
      </c>
      <c r="AE230" s="76">
        <v>0</v>
      </c>
      <c r="AF230" s="77" t="str">
        <f>IFERROR(IF(AE230&gt;1,AE230*0.9,""),"")</f>
        <v/>
      </c>
      <c r="AG230" s="77">
        <v>0</v>
      </c>
      <c r="AH230" s="78" t="str">
        <f t="shared" si="1081"/>
        <v/>
      </c>
      <c r="AI230" s="17" t="str">
        <f>IFERROR(IF((IFERROR(IF(AG230&gt;1,(AF230-AH230)/AF230,""),(($G230*0.9)-AH230)/($G230*0.9)))&gt;1%,IFERROR(IF(AG230&gt;1,(AF230-AH230)/AF230,""),(($G230*0.9)-AH230)/($G230*0.9)),""),"")</f>
        <v/>
      </c>
      <c r="AJ230" s="79">
        <v>1332</v>
      </c>
      <c r="AK230" s="80">
        <f>IFERROR(IF(AJ230&gt;1,AJ230*0.9,""),"")</f>
        <v>1198.8</v>
      </c>
      <c r="AL230" s="80">
        <v>126</v>
      </c>
      <c r="AM230" s="81">
        <f t="shared" si="1082"/>
        <v>1020</v>
      </c>
      <c r="AN230" s="19">
        <f>IFERROR(IF((IFERROR(IF(AL230&gt;1,(AK230-AM230)/AK230,""),(($G230*0.9)-AM230)/($G230*0.9)))&gt;1%,IFERROR(IF(AL230&gt;1,(AK230-AM230)/AK230,""),(($G230*0.9)-AM230)/($G230*0.9)),""),"")</f>
        <v>0.14914914914914912</v>
      </c>
      <c r="AO230" s="76">
        <v>0</v>
      </c>
      <c r="AP230" s="77" t="str">
        <f>IFERROR(IF(AO230&gt;1,AO230*0.9,""),"")</f>
        <v/>
      </c>
      <c r="AQ230" s="77">
        <v>0</v>
      </c>
      <c r="AR230" s="78" t="str">
        <f t="shared" si="1083"/>
        <v/>
      </c>
      <c r="AS230" s="17" t="str">
        <f>IFERROR(IF((IFERROR(IF(AQ230&gt;1,(AP230-AR230)/AP230,""),(($G230*0.9)-AR230)/($G230*0.9)))&gt;1%,IFERROR(IF(AQ230&gt;1,(AP230-AR230)/AP230,""),(($G230*0.9)-AR230)/($G230*0.9)),""),"")</f>
        <v/>
      </c>
      <c r="AT230" s="79">
        <v>0</v>
      </c>
      <c r="AU230" s="80" t="str">
        <f>IFERROR(IF(AT230&gt;1,AT230*0.9,""),"")</f>
        <v/>
      </c>
      <c r="AV230" s="80">
        <v>0</v>
      </c>
      <c r="AW230" s="81" t="str">
        <f t="shared" si="1084"/>
        <v/>
      </c>
      <c r="AX230" s="19" t="str">
        <f t="shared" si="1066"/>
        <v/>
      </c>
      <c r="AY230" s="76">
        <v>0</v>
      </c>
      <c r="AZ230" s="77" t="str">
        <f>IFERROR(IF(AY230&gt;1,AY230*0.9,""),"")</f>
        <v/>
      </c>
      <c r="BA230" s="77">
        <v>0</v>
      </c>
      <c r="BB230" s="78" t="str">
        <f t="shared" si="1085"/>
        <v/>
      </c>
      <c r="BC230" s="17" t="str">
        <f>IFERROR(IF((IFERROR(IF(BA230&gt;1,(AZ230-BB230)/AZ230,""),(($G230*0.9)-BB230)/($G230*0.9)))&gt;1%,IFERROR(IF(BA230&gt;1,(AZ230-BB230)/AZ230,""),(($G230*0.9)-BB230)/($G230*0.9)),""),"")</f>
        <v/>
      </c>
      <c r="BD230" s="79">
        <v>0</v>
      </c>
      <c r="BE230" s="80" t="str">
        <f>IFERROR(IF(BD230&gt;1,BD230*0.9,""),"")</f>
        <v/>
      </c>
      <c r="BF230" s="80">
        <v>0</v>
      </c>
      <c r="BG230" s="81" t="str">
        <f t="shared" si="1086"/>
        <v/>
      </c>
      <c r="BH230" s="19" t="str">
        <f>IFERROR(IF((IFERROR(IF(BF230&gt;1,(BE230-BG230)/BE230,""),(($G230*0.9)-BG230)/($G230*0.9)))&gt;1%,IFERROR(IF(BF230&gt;1,(BE230-BG230)/BE230,""),(($G230*0.9)-BG230)/($G230*0.9)),""),"")</f>
        <v/>
      </c>
      <c r="BI230" s="76">
        <v>0</v>
      </c>
      <c r="BJ230" s="77" t="str">
        <f>IFERROR(IF(BI230&gt;1,BI230*0.9,""),"")</f>
        <v/>
      </c>
      <c r="BK230" s="77">
        <v>0</v>
      </c>
      <c r="BL230" s="78" t="str">
        <f t="shared" si="1087"/>
        <v/>
      </c>
      <c r="BM230" s="17" t="str">
        <f>IFERROR(IF((IFERROR(IF(BK230&gt;1,(BJ230-BL230)/BJ230,""),(($G230*0.9)-BL230)/($G230*0.9)))&gt;1%,IFERROR(IF(BK230&gt;1,(BJ230-BL230)/BJ230,""),(($G230*0.9)-BL230)/($G230*0.9)),""),"")</f>
        <v/>
      </c>
      <c r="BN230" s="79">
        <v>0</v>
      </c>
      <c r="BO230" s="80" t="str">
        <f>IFERROR(IF(BN230&gt;1,BN230*0.9,""),"")</f>
        <v/>
      </c>
      <c r="BP230" s="80">
        <v>0</v>
      </c>
      <c r="BQ230" s="81" t="str">
        <f t="shared" si="1088"/>
        <v/>
      </c>
      <c r="BR230" s="19" t="str">
        <f>IFERROR(IF((IFERROR(IF(BP230&gt;1,(BO230-BQ230)/BO230,""),(($G230*0.9)-BQ230)/($G230*0.9)))&gt;1%,IFERROR(IF(BP230&gt;1,(BO230-BQ230)/BO230,""),(($G230*0.9)-BQ230)/($G230*0.9)),""),"")</f>
        <v/>
      </c>
      <c r="BS230" s="76">
        <v>0</v>
      </c>
      <c r="BT230" s="77" t="str">
        <f>IFERROR(IF(BS230&gt;1,BS230*0.9,""),"")</f>
        <v/>
      </c>
      <c r="BU230" s="77">
        <v>0</v>
      </c>
      <c r="BV230" s="78" t="str">
        <f t="shared" si="1089"/>
        <v/>
      </c>
      <c r="BW230" s="17" t="str">
        <f>IFERROR(IF((IFERROR(IF(BU230&gt;1,(BT230-BV230)/BT230,""),(($G230*0.9)-BV230)/($G230*0.9)))&gt;1%,IFERROR(IF(BU230&gt;1,(BT230-BV230)/BT230,""),(($G230*0.9)-BV230)/($G230*0.9)),""),"")</f>
        <v/>
      </c>
    </row>
    <row r="231" spans="1:75" s="5" customFormat="1" ht="12.75" customHeight="1" thickBot="1">
      <c r="A231" s="143" t="s">
        <v>311</v>
      </c>
      <c r="B231" s="144" t="s">
        <v>160</v>
      </c>
      <c r="C231" s="145"/>
      <c r="D231" s="146">
        <v>1.19</v>
      </c>
      <c r="E231" s="147" t="s">
        <v>327</v>
      </c>
      <c r="F231" s="148">
        <v>2639</v>
      </c>
      <c r="G231" s="148">
        <v>2399</v>
      </c>
      <c r="H231" s="153">
        <v>1800</v>
      </c>
      <c r="I231" s="153">
        <v>52</v>
      </c>
      <c r="J231" s="154">
        <f t="shared" ref="J231:J262" si="1273">IFERROR(H231-I231,H231)</f>
        <v>1748</v>
      </c>
      <c r="K231" s="121">
        <v>1999</v>
      </c>
      <c r="L231" s="122">
        <f t="shared" ref="L231:L239" si="1274">IFERROR(IF(K231&gt;1,K231*0.9,""),"")</f>
        <v>1799.1000000000001</v>
      </c>
      <c r="M231" s="122">
        <v>288</v>
      </c>
      <c r="N231" s="123">
        <f t="shared" si="1077"/>
        <v>1460</v>
      </c>
      <c r="O231" s="124">
        <f t="shared" ref="O231:O242" si="1275">IFERROR(IF((IFERROR(IF(M231&gt;1,(L231-N231)/L231,""),(($G231*0.9)-N231)/($G231*0.9)))&gt;1%,IFERROR(IF(M231&gt;1,(L231-N231)/L231,""),(($G231*0.9)-N231)/($G231*0.9)),""),"")</f>
        <v>0.18848313045411602</v>
      </c>
      <c r="P231" s="129">
        <v>0</v>
      </c>
      <c r="Q231" s="130" t="str">
        <f t="shared" ref="Q231:Q239" si="1276">IFERROR(IF(P231&gt;1,P231*0.9,""),"")</f>
        <v/>
      </c>
      <c r="R231" s="130">
        <v>0</v>
      </c>
      <c r="S231" s="131" t="str">
        <f t="shared" si="1078"/>
        <v/>
      </c>
      <c r="T231" s="132" t="str">
        <f t="shared" ref="T231:T242" si="1277">IFERROR(IF((IFERROR(IF(R231&gt;1,(Q231-S231)/Q231,""),(($G231*0.9)-S231)/($G231*0.9)))&gt;1%,IFERROR(IF(R231&gt;1,(Q231-S231)/Q231,""),(($G231*0.9)-S231)/($G231*0.9)),""),"")</f>
        <v/>
      </c>
      <c r="U231" s="121">
        <v>0</v>
      </c>
      <c r="V231" s="122" t="str">
        <f t="shared" ref="V231:V239" si="1278">IFERROR(IF(U231&gt;1,U231*0.9,""),"")</f>
        <v/>
      </c>
      <c r="W231" s="122">
        <v>0</v>
      </c>
      <c r="X231" s="123" t="str">
        <f t="shared" si="1079"/>
        <v/>
      </c>
      <c r="Y231" s="124" t="str">
        <f t="shared" ref="Y231:Y242" si="1279">IFERROR(IF((IFERROR(IF(W231&gt;1,(V231-X231)/V231,""),(($G231*0.9)-X231)/($G231*0.9)))&gt;1%,IFERROR(IF(W231&gt;1,(V231-X231)/V231,""),(($G231*0.9)-X231)/($G231*0.9)),""),"")</f>
        <v/>
      </c>
      <c r="Z231" s="129">
        <v>1888</v>
      </c>
      <c r="AA231" s="130">
        <f t="shared" ref="AA231:AA239" si="1280">IFERROR(IF(Z231&gt;1,Z231*0.9,""),"")</f>
        <v>1699.2</v>
      </c>
      <c r="AB231" s="130">
        <v>369</v>
      </c>
      <c r="AC231" s="131">
        <f t="shared" si="1080"/>
        <v>1379</v>
      </c>
      <c r="AD231" s="132">
        <f t="shared" ref="AD231:AD242" si="1281">IFERROR(IF((IFERROR(IF(AB231&gt;1,(AA231-AC231)/AA231,""),(($G231*0.9)-AC231)/($G231*0.9)))&gt;1%,IFERROR(IF(AB231&gt;1,(AA231-AC231)/AA231,""),(($G231*0.9)-AC231)/($G231*0.9)),""),"")</f>
        <v>0.18844161958568739</v>
      </c>
      <c r="AE231" s="121">
        <v>0</v>
      </c>
      <c r="AF231" s="122" t="str">
        <f t="shared" ref="AF231:AF239" si="1282">IFERROR(IF(AE231&gt;1,AE231*0.9,""),"")</f>
        <v/>
      </c>
      <c r="AG231" s="122">
        <v>0</v>
      </c>
      <c r="AH231" s="123" t="str">
        <f t="shared" si="1081"/>
        <v/>
      </c>
      <c r="AI231" s="124" t="str">
        <f t="shared" ref="AI231:AI242" si="1283">IFERROR(IF((IFERROR(IF(AG231&gt;1,(AF231-AH231)/AF231,""),(($G231*0.9)-AH231)/($G231*0.9)))&gt;1%,IFERROR(IF(AG231&gt;1,(AF231-AH231)/AF231,""),(($G231*0.9)-AH231)/($G231*0.9)),""),"")</f>
        <v/>
      </c>
      <c r="AJ231" s="129">
        <v>0</v>
      </c>
      <c r="AK231" s="130" t="str">
        <f t="shared" ref="AK231:AK239" si="1284">IFERROR(IF(AJ231&gt;1,AJ231*0.9,""),"")</f>
        <v/>
      </c>
      <c r="AL231" s="130">
        <v>0</v>
      </c>
      <c r="AM231" s="131" t="str">
        <f t="shared" si="1082"/>
        <v/>
      </c>
      <c r="AN231" s="132" t="str">
        <f t="shared" ref="AN231:AN242" si="1285">IFERROR(IF((IFERROR(IF(AL231&gt;1,(AK231-AM231)/AK231,""),(($G231*0.9)-AM231)/($G231*0.9)))&gt;1%,IFERROR(IF(AL231&gt;1,(AK231-AM231)/AK231,""),(($G231*0.9)-AM231)/($G231*0.9)),""),"")</f>
        <v/>
      </c>
      <c r="AO231" s="121">
        <v>1999</v>
      </c>
      <c r="AP231" s="122">
        <f t="shared" ref="AP231:AP239" si="1286">IFERROR(IF(AO231&gt;1,AO231*0.9,""),"")</f>
        <v>1799.1000000000001</v>
      </c>
      <c r="AQ231" s="122">
        <v>288</v>
      </c>
      <c r="AR231" s="123">
        <f t="shared" si="1083"/>
        <v>1460</v>
      </c>
      <c r="AS231" s="124">
        <f t="shared" ref="AS231:AS242" si="1287">IFERROR(IF((IFERROR(IF(AQ231&gt;1,(AP231-AR231)/AP231,""),(($G231*0.9)-AR231)/($G231*0.9)))&gt;1%,IFERROR(IF(AQ231&gt;1,(AP231-AR231)/AP231,""),(($G231*0.9)-AR231)/($G231*0.9)),""),"")</f>
        <v>0.18848313045411602</v>
      </c>
      <c r="AT231" s="129">
        <v>0</v>
      </c>
      <c r="AU231" s="130" t="str">
        <f t="shared" ref="AU231:AU239" si="1288">IFERROR(IF(AT231&gt;1,AT231*0.9,""),"")</f>
        <v/>
      </c>
      <c r="AV231" s="130">
        <v>0</v>
      </c>
      <c r="AW231" s="131" t="str">
        <f t="shared" si="1084"/>
        <v/>
      </c>
      <c r="AX231" s="132" t="str">
        <f t="shared" ref="AX231:AX262" si="1289">IFERROR(IF((IFERROR(IF(AV231&gt;1,(AU231-AW231)/AU231,""),(($G231*0.9)-AW231)/($G231*0.9)))&gt;1%,IFERROR(IF(AV231&gt;1,(AU231-AW231)/AU231,""),(($G231*0.9)-AW231)/($G231*0.9)),""),"")</f>
        <v/>
      </c>
      <c r="AY231" s="121">
        <v>0</v>
      </c>
      <c r="AZ231" s="122" t="str">
        <f t="shared" ref="AZ231:AZ239" si="1290">IFERROR(IF(AY231&gt;1,AY231*0.9,""),"")</f>
        <v/>
      </c>
      <c r="BA231" s="122">
        <v>0</v>
      </c>
      <c r="BB231" s="123" t="str">
        <f t="shared" si="1085"/>
        <v/>
      </c>
      <c r="BC231" s="124" t="str">
        <f t="shared" ref="BC231:BC242" si="1291">IFERROR(IF((IFERROR(IF(BA231&gt;1,(AZ231-BB231)/AZ231,""),(($G231*0.9)-BB231)/($G231*0.9)))&gt;1%,IFERROR(IF(BA231&gt;1,(AZ231-BB231)/AZ231,""),(($G231*0.9)-BB231)/($G231*0.9)),""),"")</f>
        <v/>
      </c>
      <c r="BD231" s="129">
        <v>1888</v>
      </c>
      <c r="BE231" s="130">
        <f t="shared" ref="BE231:BE239" si="1292">IFERROR(IF(BD231&gt;1,BD231*0.9,""),"")</f>
        <v>1699.2</v>
      </c>
      <c r="BF231" s="130">
        <v>369</v>
      </c>
      <c r="BG231" s="131">
        <f t="shared" si="1086"/>
        <v>1379</v>
      </c>
      <c r="BH231" s="132">
        <f t="shared" ref="BH231:BH242" si="1293">IFERROR(IF((IFERROR(IF(BF231&gt;1,(BE231-BG231)/BE231,""),(($G231*0.9)-BG231)/($G231*0.9)))&gt;1%,IFERROR(IF(BF231&gt;1,(BE231-BG231)/BE231,""),(($G231*0.9)-BG231)/($G231*0.9)),""),"")</f>
        <v>0.18844161958568739</v>
      </c>
      <c r="BI231" s="121">
        <v>0</v>
      </c>
      <c r="BJ231" s="122" t="str">
        <f t="shared" ref="BJ231:BJ239" si="1294">IFERROR(IF(BI231&gt;1,BI231*0.9,""),"")</f>
        <v/>
      </c>
      <c r="BK231" s="122">
        <v>0</v>
      </c>
      <c r="BL231" s="123" t="str">
        <f t="shared" si="1087"/>
        <v/>
      </c>
      <c r="BM231" s="124" t="str">
        <f t="shared" ref="BM231:BM242" si="1295">IFERROR(IF((IFERROR(IF(BK231&gt;1,(BJ231-BL231)/BJ231,""),(($G231*0.9)-BL231)/($G231*0.9)))&gt;1%,IFERROR(IF(BK231&gt;1,(BJ231-BL231)/BJ231,""),(($G231*0.9)-BL231)/($G231*0.9)),""),"")</f>
        <v/>
      </c>
      <c r="BN231" s="129">
        <v>0</v>
      </c>
      <c r="BO231" s="130" t="str">
        <f t="shared" ref="BO231:BO239" si="1296">IFERROR(IF(BN231&gt;1,BN231*0.9,""),"")</f>
        <v/>
      </c>
      <c r="BP231" s="130">
        <v>0</v>
      </c>
      <c r="BQ231" s="131" t="str">
        <f t="shared" si="1088"/>
        <v/>
      </c>
      <c r="BR231" s="132" t="str">
        <f t="shared" ref="BR231:BR242" si="1297">IFERROR(IF((IFERROR(IF(BP231&gt;1,(BO231-BQ231)/BO231,""),(($G231*0.9)-BQ231)/($G231*0.9)))&gt;1%,IFERROR(IF(BP231&gt;1,(BO231-BQ231)/BO231,""),(($G231*0.9)-BQ231)/($G231*0.9)),""),"")</f>
        <v/>
      </c>
      <c r="BS231" s="121">
        <v>1777</v>
      </c>
      <c r="BT231" s="122">
        <f t="shared" ref="BT231:BT239" si="1298">IFERROR(IF(BS231&gt;1,BS231*0.9,""),"")</f>
        <v>1599.3</v>
      </c>
      <c r="BU231" s="122">
        <v>450</v>
      </c>
      <c r="BV231" s="123">
        <f t="shared" si="1089"/>
        <v>1298</v>
      </c>
      <c r="BW231" s="124">
        <f t="shared" ref="BW231:BW242" si="1299">IFERROR(IF((IFERROR(IF(BU231&gt;1,(BT231-BV231)/BT231,""),(($G231*0.9)-BV231)/($G231*0.9)))&gt;1%,IFERROR(IF(BU231&gt;1,(BT231-BV231)/BT231,""),(($G231*0.9)-BV231)/($G231*0.9)),""),"")</f>
        <v>0.18839492277871567</v>
      </c>
    </row>
    <row r="232" spans="1:75" s="5" customFormat="1" ht="12.75" customHeight="1">
      <c r="A232" s="44" t="s">
        <v>63</v>
      </c>
      <c r="B232" s="36" t="s">
        <v>160</v>
      </c>
      <c r="C232" s="6"/>
      <c r="D232" s="51">
        <v>1.19</v>
      </c>
      <c r="E232" s="7" t="s">
        <v>190</v>
      </c>
      <c r="F232" s="84">
        <v>1759</v>
      </c>
      <c r="G232" s="84">
        <v>1599</v>
      </c>
      <c r="H232" s="135">
        <v>1186</v>
      </c>
      <c r="I232" s="135">
        <v>0</v>
      </c>
      <c r="J232" s="93">
        <f t="shared" si="1273"/>
        <v>1186</v>
      </c>
      <c r="K232" s="106">
        <v>1221</v>
      </c>
      <c r="L232" s="107">
        <f t="shared" si="1274"/>
        <v>1098.9000000000001</v>
      </c>
      <c r="M232" s="107">
        <v>277</v>
      </c>
      <c r="N232" s="110">
        <f t="shared" si="1077"/>
        <v>909</v>
      </c>
      <c r="O232" s="15">
        <f t="shared" si="1275"/>
        <v>0.17280917280917288</v>
      </c>
      <c r="P232" s="108">
        <v>0</v>
      </c>
      <c r="Q232" s="109" t="str">
        <f t="shared" si="1276"/>
        <v/>
      </c>
      <c r="R232" s="109">
        <v>0</v>
      </c>
      <c r="S232" s="111" t="str">
        <f t="shared" si="1078"/>
        <v/>
      </c>
      <c r="T232" s="20" t="str">
        <f t="shared" si="1277"/>
        <v/>
      </c>
      <c r="U232" s="106">
        <v>1221</v>
      </c>
      <c r="V232" s="107">
        <f t="shared" si="1278"/>
        <v>1098.9000000000001</v>
      </c>
      <c r="W232" s="107">
        <v>277</v>
      </c>
      <c r="X232" s="110">
        <f t="shared" si="1079"/>
        <v>909</v>
      </c>
      <c r="Y232" s="15">
        <f t="shared" si="1279"/>
        <v>0.17280917280917288</v>
      </c>
      <c r="Z232" s="108">
        <v>1221</v>
      </c>
      <c r="AA232" s="109">
        <f t="shared" si="1280"/>
        <v>1098.9000000000001</v>
      </c>
      <c r="AB232" s="109">
        <v>277</v>
      </c>
      <c r="AC232" s="111">
        <f t="shared" si="1080"/>
        <v>909</v>
      </c>
      <c r="AD232" s="20">
        <f t="shared" si="1281"/>
        <v>0.17280917280917288</v>
      </c>
      <c r="AE232" s="106">
        <v>0</v>
      </c>
      <c r="AF232" s="107" t="str">
        <f t="shared" si="1282"/>
        <v/>
      </c>
      <c r="AG232" s="107">
        <v>0</v>
      </c>
      <c r="AH232" s="110" t="str">
        <f t="shared" si="1081"/>
        <v/>
      </c>
      <c r="AI232" s="15" t="str">
        <f t="shared" si="1283"/>
        <v/>
      </c>
      <c r="AJ232" s="108">
        <v>0</v>
      </c>
      <c r="AK232" s="109" t="str">
        <f t="shared" si="1284"/>
        <v/>
      </c>
      <c r="AL232" s="109">
        <v>0</v>
      </c>
      <c r="AM232" s="111" t="str">
        <f t="shared" si="1082"/>
        <v/>
      </c>
      <c r="AN232" s="20" t="str">
        <f t="shared" si="1285"/>
        <v/>
      </c>
      <c r="AO232" s="106">
        <v>1443</v>
      </c>
      <c r="AP232" s="107">
        <f t="shared" si="1286"/>
        <v>1298.7</v>
      </c>
      <c r="AQ232" s="107">
        <v>113</v>
      </c>
      <c r="AR232" s="110">
        <f t="shared" si="1083"/>
        <v>1073</v>
      </c>
      <c r="AS232" s="15">
        <f t="shared" si="1287"/>
        <v>0.17378917378917383</v>
      </c>
      <c r="AT232" s="108">
        <v>0</v>
      </c>
      <c r="AU232" s="109" t="str">
        <f t="shared" si="1288"/>
        <v/>
      </c>
      <c r="AV232" s="109">
        <v>0</v>
      </c>
      <c r="AW232" s="111" t="str">
        <f t="shared" si="1084"/>
        <v/>
      </c>
      <c r="AX232" s="20" t="str">
        <f t="shared" si="1289"/>
        <v/>
      </c>
      <c r="AY232" s="106">
        <v>1332</v>
      </c>
      <c r="AZ232" s="107">
        <f t="shared" si="1290"/>
        <v>1198.8</v>
      </c>
      <c r="BA232" s="107">
        <v>196</v>
      </c>
      <c r="BB232" s="110">
        <f t="shared" si="1085"/>
        <v>990</v>
      </c>
      <c r="BC232" s="15">
        <f t="shared" si="1291"/>
        <v>0.17417417417417413</v>
      </c>
      <c r="BD232" s="108">
        <v>1332</v>
      </c>
      <c r="BE232" s="109">
        <f t="shared" si="1292"/>
        <v>1198.8</v>
      </c>
      <c r="BF232" s="109">
        <v>196</v>
      </c>
      <c r="BG232" s="111">
        <f t="shared" si="1086"/>
        <v>990</v>
      </c>
      <c r="BH232" s="20">
        <f t="shared" si="1293"/>
        <v>0.17417417417417413</v>
      </c>
      <c r="BI232" s="106">
        <v>0</v>
      </c>
      <c r="BJ232" s="107" t="str">
        <f t="shared" si="1294"/>
        <v/>
      </c>
      <c r="BK232" s="107">
        <v>0</v>
      </c>
      <c r="BL232" s="110" t="str">
        <f t="shared" si="1087"/>
        <v/>
      </c>
      <c r="BM232" s="15" t="str">
        <f t="shared" si="1295"/>
        <v/>
      </c>
      <c r="BN232" s="108">
        <v>0</v>
      </c>
      <c r="BO232" s="109" t="str">
        <f t="shared" si="1296"/>
        <v/>
      </c>
      <c r="BP232" s="109">
        <v>0</v>
      </c>
      <c r="BQ232" s="111" t="str">
        <f t="shared" si="1088"/>
        <v/>
      </c>
      <c r="BR232" s="20" t="str">
        <f t="shared" si="1297"/>
        <v/>
      </c>
      <c r="BS232" s="106">
        <v>1221</v>
      </c>
      <c r="BT232" s="107">
        <f t="shared" si="1298"/>
        <v>1098.9000000000001</v>
      </c>
      <c r="BU232" s="107">
        <v>277</v>
      </c>
      <c r="BV232" s="110">
        <f t="shared" si="1089"/>
        <v>909</v>
      </c>
      <c r="BW232" s="15">
        <f t="shared" si="1299"/>
        <v>0.17280917280917288</v>
      </c>
    </row>
    <row r="233" spans="1:75" s="5" customFormat="1" ht="12.75" customHeight="1">
      <c r="A233" s="42" t="s">
        <v>65</v>
      </c>
      <c r="B233" s="39" t="s">
        <v>160</v>
      </c>
      <c r="C233" s="4"/>
      <c r="D233" s="49">
        <v>1.19</v>
      </c>
      <c r="E233" s="40" t="s">
        <v>190</v>
      </c>
      <c r="F233" s="82">
        <v>2199</v>
      </c>
      <c r="G233" s="82">
        <v>1999</v>
      </c>
      <c r="H233" s="133">
        <v>1485</v>
      </c>
      <c r="I233" s="133">
        <v>45</v>
      </c>
      <c r="J233" s="95">
        <f t="shared" si="1273"/>
        <v>1440</v>
      </c>
      <c r="K233" s="69" t="s">
        <v>148</v>
      </c>
      <c r="L233" s="70" t="str">
        <f t="shared" si="1274"/>
        <v/>
      </c>
      <c r="M233" s="70">
        <v>0</v>
      </c>
      <c r="N233" s="71" t="str">
        <f t="shared" si="1077"/>
        <v/>
      </c>
      <c r="O233" s="16" t="str">
        <f t="shared" si="1275"/>
        <v/>
      </c>
      <c r="P233" s="72">
        <v>0</v>
      </c>
      <c r="Q233" s="73" t="str">
        <f t="shared" si="1276"/>
        <v/>
      </c>
      <c r="R233" s="73">
        <v>0</v>
      </c>
      <c r="S233" s="74" t="str">
        <f t="shared" si="1078"/>
        <v/>
      </c>
      <c r="T233" s="18" t="str">
        <f t="shared" si="1277"/>
        <v/>
      </c>
      <c r="U233" s="69">
        <v>0</v>
      </c>
      <c r="V233" s="70" t="str">
        <f t="shared" si="1278"/>
        <v/>
      </c>
      <c r="W233" s="70">
        <v>0</v>
      </c>
      <c r="X233" s="71" t="str">
        <f t="shared" si="1079"/>
        <v/>
      </c>
      <c r="Y233" s="16" t="str">
        <f t="shared" si="1279"/>
        <v/>
      </c>
      <c r="Z233" s="72">
        <v>1554</v>
      </c>
      <c r="AA233" s="73">
        <f t="shared" si="1280"/>
        <v>1398.6000000000001</v>
      </c>
      <c r="AB233" s="73">
        <v>318</v>
      </c>
      <c r="AC233" s="74">
        <f t="shared" si="1080"/>
        <v>1122</v>
      </c>
      <c r="AD233" s="18">
        <f t="shared" si="1281"/>
        <v>0.19776919776919785</v>
      </c>
      <c r="AE233" s="69">
        <v>0</v>
      </c>
      <c r="AF233" s="70" t="str">
        <f t="shared" si="1282"/>
        <v/>
      </c>
      <c r="AG233" s="70">
        <v>0</v>
      </c>
      <c r="AH233" s="71" t="str">
        <f t="shared" si="1081"/>
        <v/>
      </c>
      <c r="AI233" s="16" t="str">
        <f t="shared" si="1283"/>
        <v/>
      </c>
      <c r="AJ233" s="72">
        <v>1554</v>
      </c>
      <c r="AK233" s="73">
        <f t="shared" si="1284"/>
        <v>1398.6000000000001</v>
      </c>
      <c r="AL233" s="73">
        <v>318</v>
      </c>
      <c r="AM233" s="74">
        <f t="shared" si="1082"/>
        <v>1122</v>
      </c>
      <c r="AN233" s="18">
        <f t="shared" si="1285"/>
        <v>0.19776919776919785</v>
      </c>
      <c r="AO233" s="69">
        <v>1666</v>
      </c>
      <c r="AP233" s="70">
        <f t="shared" si="1286"/>
        <v>1499.4</v>
      </c>
      <c r="AQ233" s="70">
        <v>237</v>
      </c>
      <c r="AR233" s="71">
        <f t="shared" si="1083"/>
        <v>1203</v>
      </c>
      <c r="AS233" s="16">
        <f t="shared" si="1287"/>
        <v>0.1976790716286515</v>
      </c>
      <c r="AT233" s="72">
        <v>0</v>
      </c>
      <c r="AU233" s="73" t="str">
        <f t="shared" si="1288"/>
        <v/>
      </c>
      <c r="AV233" s="73">
        <v>0</v>
      </c>
      <c r="AW233" s="74" t="str">
        <f t="shared" si="1084"/>
        <v/>
      </c>
      <c r="AX233" s="18" t="str">
        <f t="shared" si="1289"/>
        <v/>
      </c>
      <c r="AY233" s="69">
        <v>0</v>
      </c>
      <c r="AZ233" s="70" t="str">
        <f t="shared" si="1290"/>
        <v/>
      </c>
      <c r="BA233" s="70">
        <v>0</v>
      </c>
      <c r="BB233" s="71" t="str">
        <f t="shared" si="1085"/>
        <v/>
      </c>
      <c r="BC233" s="16" t="str">
        <f t="shared" si="1291"/>
        <v/>
      </c>
      <c r="BD233" s="72">
        <v>1554</v>
      </c>
      <c r="BE233" s="73">
        <f t="shared" si="1292"/>
        <v>1398.6000000000001</v>
      </c>
      <c r="BF233" s="73">
        <v>318</v>
      </c>
      <c r="BG233" s="74">
        <f t="shared" si="1086"/>
        <v>1122</v>
      </c>
      <c r="BH233" s="18">
        <f t="shared" si="1293"/>
        <v>0.19776919776919785</v>
      </c>
      <c r="BI233" s="69">
        <v>0</v>
      </c>
      <c r="BJ233" s="70" t="str">
        <f t="shared" si="1294"/>
        <v/>
      </c>
      <c r="BK233" s="70">
        <v>0</v>
      </c>
      <c r="BL233" s="71" t="str">
        <f t="shared" si="1087"/>
        <v/>
      </c>
      <c r="BM233" s="16" t="str">
        <f t="shared" si="1295"/>
        <v/>
      </c>
      <c r="BN233" s="72">
        <v>1554</v>
      </c>
      <c r="BO233" s="73">
        <f t="shared" si="1296"/>
        <v>1398.6000000000001</v>
      </c>
      <c r="BP233" s="73">
        <v>318</v>
      </c>
      <c r="BQ233" s="74">
        <f t="shared" si="1088"/>
        <v>1122</v>
      </c>
      <c r="BR233" s="18">
        <f t="shared" si="1297"/>
        <v>0.19776919776919785</v>
      </c>
      <c r="BS233" s="69">
        <v>1554</v>
      </c>
      <c r="BT233" s="70">
        <f t="shared" si="1298"/>
        <v>1398.6000000000001</v>
      </c>
      <c r="BU233" s="70">
        <v>318</v>
      </c>
      <c r="BV233" s="71">
        <f t="shared" si="1089"/>
        <v>1122</v>
      </c>
      <c r="BW233" s="16">
        <f t="shared" si="1299"/>
        <v>0.19776919776919785</v>
      </c>
    </row>
    <row r="234" spans="1:75" s="5" customFormat="1" ht="12.75" customHeight="1">
      <c r="A234" s="42" t="s">
        <v>64</v>
      </c>
      <c r="B234" s="39" t="s">
        <v>160</v>
      </c>
      <c r="C234" s="4"/>
      <c r="D234" s="49">
        <v>1.19</v>
      </c>
      <c r="E234" s="40" t="s">
        <v>190</v>
      </c>
      <c r="F234" s="82">
        <v>2089</v>
      </c>
      <c r="G234" s="82">
        <v>1899</v>
      </c>
      <c r="H234" s="133">
        <v>1411</v>
      </c>
      <c r="I234" s="133">
        <v>43</v>
      </c>
      <c r="J234" s="95">
        <f t="shared" si="1273"/>
        <v>1368</v>
      </c>
      <c r="K234" s="69">
        <v>1554</v>
      </c>
      <c r="L234" s="70">
        <f t="shared" si="1274"/>
        <v>1398.6000000000001</v>
      </c>
      <c r="M234" s="70">
        <v>246</v>
      </c>
      <c r="N234" s="71">
        <f t="shared" si="1077"/>
        <v>1122</v>
      </c>
      <c r="O234" s="16">
        <f t="shared" si="1275"/>
        <v>0.19776919776919785</v>
      </c>
      <c r="P234" s="72">
        <v>0</v>
      </c>
      <c r="Q234" s="73" t="str">
        <f t="shared" si="1276"/>
        <v/>
      </c>
      <c r="R234" s="73">
        <v>0</v>
      </c>
      <c r="S234" s="74" t="str">
        <f t="shared" si="1078"/>
        <v/>
      </c>
      <c r="T234" s="18" t="str">
        <f t="shared" si="1277"/>
        <v/>
      </c>
      <c r="U234" s="69">
        <v>0</v>
      </c>
      <c r="V234" s="70" t="str">
        <f t="shared" si="1278"/>
        <v/>
      </c>
      <c r="W234" s="70">
        <v>0</v>
      </c>
      <c r="X234" s="71" t="str">
        <f t="shared" si="1079"/>
        <v/>
      </c>
      <c r="Y234" s="16" t="str">
        <f t="shared" si="1279"/>
        <v/>
      </c>
      <c r="Z234" s="72">
        <v>1443</v>
      </c>
      <c r="AA234" s="73">
        <f t="shared" si="1280"/>
        <v>1298.7</v>
      </c>
      <c r="AB234" s="73">
        <v>326</v>
      </c>
      <c r="AC234" s="74">
        <f t="shared" si="1080"/>
        <v>1042</v>
      </c>
      <c r="AD234" s="18">
        <f t="shared" si="1281"/>
        <v>0.19765919765919768</v>
      </c>
      <c r="AE234" s="69">
        <v>0</v>
      </c>
      <c r="AF234" s="70" t="str">
        <f t="shared" si="1282"/>
        <v/>
      </c>
      <c r="AG234" s="70">
        <v>0</v>
      </c>
      <c r="AH234" s="71" t="str">
        <f t="shared" si="1081"/>
        <v/>
      </c>
      <c r="AI234" s="16" t="str">
        <f t="shared" si="1283"/>
        <v/>
      </c>
      <c r="AJ234" s="72">
        <v>1443</v>
      </c>
      <c r="AK234" s="73">
        <f t="shared" si="1284"/>
        <v>1298.7</v>
      </c>
      <c r="AL234" s="73">
        <v>326</v>
      </c>
      <c r="AM234" s="74">
        <f t="shared" si="1082"/>
        <v>1042</v>
      </c>
      <c r="AN234" s="18">
        <f t="shared" si="1285"/>
        <v>0.19765919765919768</v>
      </c>
      <c r="AO234" s="69">
        <v>1554</v>
      </c>
      <c r="AP234" s="70">
        <f t="shared" si="1286"/>
        <v>1398.6000000000001</v>
      </c>
      <c r="AQ234" s="70">
        <v>246</v>
      </c>
      <c r="AR234" s="71">
        <f t="shared" si="1083"/>
        <v>1122</v>
      </c>
      <c r="AS234" s="16">
        <f t="shared" si="1287"/>
        <v>0.19776919776919785</v>
      </c>
      <c r="AT234" s="72">
        <v>0</v>
      </c>
      <c r="AU234" s="73" t="str">
        <f t="shared" si="1288"/>
        <v/>
      </c>
      <c r="AV234" s="73">
        <v>0</v>
      </c>
      <c r="AW234" s="74" t="str">
        <f t="shared" si="1084"/>
        <v/>
      </c>
      <c r="AX234" s="18" t="str">
        <f t="shared" si="1289"/>
        <v/>
      </c>
      <c r="AY234" s="69">
        <v>0</v>
      </c>
      <c r="AZ234" s="70" t="str">
        <f t="shared" si="1290"/>
        <v/>
      </c>
      <c r="BA234" s="70">
        <v>0</v>
      </c>
      <c r="BB234" s="71" t="str">
        <f t="shared" si="1085"/>
        <v/>
      </c>
      <c r="BC234" s="16" t="str">
        <f t="shared" si="1291"/>
        <v/>
      </c>
      <c r="BD234" s="72">
        <v>1443</v>
      </c>
      <c r="BE234" s="73">
        <f t="shared" si="1292"/>
        <v>1298.7</v>
      </c>
      <c r="BF234" s="73">
        <v>326</v>
      </c>
      <c r="BG234" s="74">
        <f t="shared" si="1086"/>
        <v>1042</v>
      </c>
      <c r="BH234" s="18">
        <f t="shared" si="1293"/>
        <v>0.19765919765919768</v>
      </c>
      <c r="BI234" s="69">
        <v>0</v>
      </c>
      <c r="BJ234" s="70" t="str">
        <f t="shared" si="1294"/>
        <v/>
      </c>
      <c r="BK234" s="70">
        <v>0</v>
      </c>
      <c r="BL234" s="71" t="str">
        <f t="shared" si="1087"/>
        <v/>
      </c>
      <c r="BM234" s="16" t="str">
        <f t="shared" si="1295"/>
        <v/>
      </c>
      <c r="BN234" s="72">
        <v>1443</v>
      </c>
      <c r="BO234" s="73">
        <f t="shared" si="1296"/>
        <v>1298.7</v>
      </c>
      <c r="BP234" s="73">
        <v>326</v>
      </c>
      <c r="BQ234" s="74">
        <f t="shared" si="1088"/>
        <v>1042</v>
      </c>
      <c r="BR234" s="18">
        <f t="shared" si="1297"/>
        <v>0.19765919765919768</v>
      </c>
      <c r="BS234" s="69">
        <v>1443</v>
      </c>
      <c r="BT234" s="70">
        <f t="shared" si="1298"/>
        <v>1298.7</v>
      </c>
      <c r="BU234" s="70">
        <v>326</v>
      </c>
      <c r="BV234" s="71">
        <f t="shared" si="1089"/>
        <v>1042</v>
      </c>
      <c r="BW234" s="16">
        <f t="shared" si="1299"/>
        <v>0.19765919765919768</v>
      </c>
    </row>
    <row r="235" spans="1:75" s="5" customFormat="1" ht="12.75" customHeight="1">
      <c r="A235" s="42" t="s">
        <v>246</v>
      </c>
      <c r="B235" s="39" t="s">
        <v>160</v>
      </c>
      <c r="C235" s="4" t="s">
        <v>528</v>
      </c>
      <c r="D235" s="49">
        <v>1.19</v>
      </c>
      <c r="E235" s="40" t="s">
        <v>321</v>
      </c>
      <c r="F235" s="82">
        <v>2694</v>
      </c>
      <c r="G235" s="82">
        <v>2449</v>
      </c>
      <c r="H235" s="133">
        <v>1838</v>
      </c>
      <c r="I235" s="133">
        <v>0</v>
      </c>
      <c r="J235" s="95">
        <f t="shared" si="1273"/>
        <v>1838</v>
      </c>
      <c r="K235" s="69">
        <v>0</v>
      </c>
      <c r="L235" s="70" t="str">
        <f t="shared" si="1274"/>
        <v/>
      </c>
      <c r="M235" s="70">
        <v>0</v>
      </c>
      <c r="N235" s="71" t="str">
        <f t="shared" si="1077"/>
        <v/>
      </c>
      <c r="O235" s="16" t="str">
        <f t="shared" si="1275"/>
        <v/>
      </c>
      <c r="P235" s="72">
        <v>0</v>
      </c>
      <c r="Q235" s="73" t="str">
        <f t="shared" si="1276"/>
        <v/>
      </c>
      <c r="R235" s="73">
        <v>0</v>
      </c>
      <c r="S235" s="74" t="str">
        <f t="shared" si="1078"/>
        <v/>
      </c>
      <c r="T235" s="18" t="str">
        <f t="shared" si="1277"/>
        <v/>
      </c>
      <c r="U235" s="69">
        <v>0</v>
      </c>
      <c r="V235" s="70" t="str">
        <f t="shared" si="1278"/>
        <v/>
      </c>
      <c r="W235" s="70">
        <v>0</v>
      </c>
      <c r="X235" s="71" t="str">
        <f t="shared" si="1079"/>
        <v/>
      </c>
      <c r="Y235" s="16" t="str">
        <f t="shared" si="1279"/>
        <v/>
      </c>
      <c r="Z235" s="72">
        <v>0</v>
      </c>
      <c r="AA235" s="73" t="str">
        <f t="shared" si="1280"/>
        <v/>
      </c>
      <c r="AB235" s="73">
        <v>0</v>
      </c>
      <c r="AC235" s="74" t="str">
        <f t="shared" si="1080"/>
        <v/>
      </c>
      <c r="AD235" s="18" t="str">
        <f t="shared" si="1281"/>
        <v/>
      </c>
      <c r="AE235" s="69">
        <v>0</v>
      </c>
      <c r="AF235" s="70" t="str">
        <f t="shared" si="1282"/>
        <v/>
      </c>
      <c r="AG235" s="70">
        <v>0</v>
      </c>
      <c r="AH235" s="71" t="str">
        <f t="shared" si="1081"/>
        <v/>
      </c>
      <c r="AI235" s="16" t="str">
        <f t="shared" si="1283"/>
        <v/>
      </c>
      <c r="AJ235" s="72">
        <v>0</v>
      </c>
      <c r="AK235" s="73" t="str">
        <f t="shared" si="1284"/>
        <v/>
      </c>
      <c r="AL235" s="73">
        <v>0</v>
      </c>
      <c r="AM235" s="74" t="str">
        <f t="shared" si="1082"/>
        <v/>
      </c>
      <c r="AN235" s="18" t="str">
        <f t="shared" si="1285"/>
        <v/>
      </c>
      <c r="AO235" s="69">
        <v>0</v>
      </c>
      <c r="AP235" s="70" t="str">
        <f t="shared" si="1286"/>
        <v/>
      </c>
      <c r="AQ235" s="70">
        <v>0</v>
      </c>
      <c r="AR235" s="71" t="str">
        <f t="shared" si="1083"/>
        <v/>
      </c>
      <c r="AS235" s="16" t="str">
        <f t="shared" si="1287"/>
        <v/>
      </c>
      <c r="AT235" s="72">
        <v>0</v>
      </c>
      <c r="AU235" s="73" t="str">
        <f t="shared" si="1288"/>
        <v/>
      </c>
      <c r="AV235" s="73">
        <v>0</v>
      </c>
      <c r="AW235" s="74" t="str">
        <f t="shared" si="1084"/>
        <v/>
      </c>
      <c r="AX235" s="18" t="str">
        <f t="shared" si="1289"/>
        <v/>
      </c>
      <c r="AY235" s="69">
        <v>0</v>
      </c>
      <c r="AZ235" s="70" t="str">
        <f t="shared" si="1290"/>
        <v/>
      </c>
      <c r="BA235" s="70">
        <v>0</v>
      </c>
      <c r="BB235" s="71" t="str">
        <f t="shared" si="1085"/>
        <v/>
      </c>
      <c r="BC235" s="16" t="str">
        <f t="shared" si="1291"/>
        <v/>
      </c>
      <c r="BD235" s="72">
        <v>0</v>
      </c>
      <c r="BE235" s="73" t="str">
        <f t="shared" si="1292"/>
        <v/>
      </c>
      <c r="BF235" s="73">
        <v>0</v>
      </c>
      <c r="BG235" s="74" t="str">
        <f t="shared" si="1086"/>
        <v/>
      </c>
      <c r="BH235" s="18" t="str">
        <f t="shared" si="1293"/>
        <v/>
      </c>
      <c r="BI235" s="69">
        <v>0</v>
      </c>
      <c r="BJ235" s="70" t="str">
        <f t="shared" si="1294"/>
        <v/>
      </c>
      <c r="BK235" s="70">
        <v>0</v>
      </c>
      <c r="BL235" s="71" t="str">
        <f t="shared" si="1087"/>
        <v/>
      </c>
      <c r="BM235" s="16" t="str">
        <f t="shared" si="1295"/>
        <v/>
      </c>
      <c r="BN235" s="72">
        <v>0</v>
      </c>
      <c r="BO235" s="73" t="str">
        <f t="shared" si="1296"/>
        <v/>
      </c>
      <c r="BP235" s="73">
        <v>0</v>
      </c>
      <c r="BQ235" s="74" t="str">
        <f t="shared" si="1088"/>
        <v/>
      </c>
      <c r="BR235" s="18" t="str">
        <f t="shared" si="1297"/>
        <v/>
      </c>
      <c r="BS235" s="69">
        <v>0</v>
      </c>
      <c r="BT235" s="70" t="str">
        <f t="shared" si="1298"/>
        <v/>
      </c>
      <c r="BU235" s="70">
        <v>0</v>
      </c>
      <c r="BV235" s="71" t="str">
        <f t="shared" si="1089"/>
        <v/>
      </c>
      <c r="BW235" s="16" t="str">
        <f t="shared" si="1299"/>
        <v/>
      </c>
    </row>
    <row r="236" spans="1:75" s="5" customFormat="1" ht="12.75" customHeight="1" thickBot="1">
      <c r="A236" s="43" t="s">
        <v>245</v>
      </c>
      <c r="B236" s="38" t="s">
        <v>160</v>
      </c>
      <c r="C236" s="9"/>
      <c r="D236" s="50">
        <v>1.19</v>
      </c>
      <c r="E236" s="2" t="s">
        <v>321</v>
      </c>
      <c r="F236" s="83">
        <v>2529</v>
      </c>
      <c r="G236" s="83">
        <v>2299</v>
      </c>
      <c r="H236" s="134">
        <v>1725</v>
      </c>
      <c r="I236" s="134">
        <v>0</v>
      </c>
      <c r="J236" s="97">
        <f t="shared" si="1273"/>
        <v>1725</v>
      </c>
      <c r="K236" s="76">
        <v>1888</v>
      </c>
      <c r="L236" s="77">
        <f t="shared" si="1274"/>
        <v>1699.2</v>
      </c>
      <c r="M236" s="77">
        <v>306</v>
      </c>
      <c r="N236" s="78">
        <f t="shared" si="1077"/>
        <v>1419</v>
      </c>
      <c r="O236" s="17">
        <f t="shared" si="1275"/>
        <v>0.16490112994350284</v>
      </c>
      <c r="P236" s="79">
        <v>0</v>
      </c>
      <c r="Q236" s="80" t="str">
        <f t="shared" si="1276"/>
        <v/>
      </c>
      <c r="R236" s="80">
        <v>0</v>
      </c>
      <c r="S236" s="81" t="str">
        <f t="shared" si="1078"/>
        <v/>
      </c>
      <c r="T236" s="19" t="str">
        <f t="shared" si="1277"/>
        <v/>
      </c>
      <c r="U236" s="76">
        <v>0</v>
      </c>
      <c r="V236" s="77" t="str">
        <f t="shared" si="1278"/>
        <v/>
      </c>
      <c r="W236" s="77">
        <v>0</v>
      </c>
      <c r="X236" s="78" t="str">
        <f t="shared" si="1079"/>
        <v/>
      </c>
      <c r="Y236" s="17" t="str">
        <f t="shared" si="1279"/>
        <v/>
      </c>
      <c r="Z236" s="79">
        <v>1777</v>
      </c>
      <c r="AA236" s="80">
        <f t="shared" si="1280"/>
        <v>1599.3</v>
      </c>
      <c r="AB236" s="80">
        <v>388</v>
      </c>
      <c r="AC236" s="81">
        <f t="shared" si="1080"/>
        <v>1337</v>
      </c>
      <c r="AD236" s="19">
        <f t="shared" si="1281"/>
        <v>0.16400925404864625</v>
      </c>
      <c r="AE236" s="76">
        <v>0</v>
      </c>
      <c r="AF236" s="77" t="str">
        <f t="shared" si="1282"/>
        <v/>
      </c>
      <c r="AG236" s="77">
        <v>0</v>
      </c>
      <c r="AH236" s="78" t="str">
        <f t="shared" si="1081"/>
        <v/>
      </c>
      <c r="AI236" s="17" t="str">
        <f t="shared" si="1283"/>
        <v/>
      </c>
      <c r="AJ236" s="79">
        <v>0</v>
      </c>
      <c r="AK236" s="80" t="str">
        <f t="shared" si="1284"/>
        <v/>
      </c>
      <c r="AL236" s="80">
        <v>0</v>
      </c>
      <c r="AM236" s="81" t="str">
        <f t="shared" si="1082"/>
        <v/>
      </c>
      <c r="AN236" s="19" t="str">
        <f t="shared" si="1285"/>
        <v/>
      </c>
      <c r="AO236" s="76">
        <v>1888</v>
      </c>
      <c r="AP236" s="77">
        <f t="shared" si="1286"/>
        <v>1699.2</v>
      </c>
      <c r="AQ236" s="77">
        <v>306</v>
      </c>
      <c r="AR236" s="78">
        <f t="shared" si="1083"/>
        <v>1419</v>
      </c>
      <c r="AS236" s="17">
        <f t="shared" si="1287"/>
        <v>0.16490112994350284</v>
      </c>
      <c r="AT236" s="79">
        <v>0</v>
      </c>
      <c r="AU236" s="80" t="str">
        <f t="shared" si="1288"/>
        <v/>
      </c>
      <c r="AV236" s="80">
        <v>0</v>
      </c>
      <c r="AW236" s="81" t="str">
        <f t="shared" si="1084"/>
        <v/>
      </c>
      <c r="AX236" s="19" t="str">
        <f t="shared" si="1289"/>
        <v/>
      </c>
      <c r="AY236" s="76">
        <v>0</v>
      </c>
      <c r="AZ236" s="77" t="str">
        <f t="shared" si="1290"/>
        <v/>
      </c>
      <c r="BA236" s="77">
        <v>0</v>
      </c>
      <c r="BB236" s="78" t="str">
        <f t="shared" si="1085"/>
        <v/>
      </c>
      <c r="BC236" s="17" t="str">
        <f t="shared" si="1291"/>
        <v/>
      </c>
      <c r="BD236" s="79">
        <v>1666</v>
      </c>
      <c r="BE236" s="80">
        <f t="shared" si="1292"/>
        <v>1499.4</v>
      </c>
      <c r="BF236" s="80">
        <v>466</v>
      </c>
      <c r="BG236" s="81">
        <f t="shared" si="1086"/>
        <v>1259</v>
      </c>
      <c r="BH236" s="19">
        <f t="shared" si="1293"/>
        <v>0.16033079898626124</v>
      </c>
      <c r="BI236" s="76">
        <v>0</v>
      </c>
      <c r="BJ236" s="77" t="str">
        <f t="shared" si="1294"/>
        <v/>
      </c>
      <c r="BK236" s="77">
        <v>0</v>
      </c>
      <c r="BL236" s="78" t="str">
        <f t="shared" si="1087"/>
        <v/>
      </c>
      <c r="BM236" s="17" t="str">
        <f t="shared" si="1295"/>
        <v/>
      </c>
      <c r="BN236" s="79">
        <v>0</v>
      </c>
      <c r="BO236" s="80" t="str">
        <f t="shared" si="1296"/>
        <v/>
      </c>
      <c r="BP236" s="80">
        <v>0</v>
      </c>
      <c r="BQ236" s="81" t="str">
        <f t="shared" si="1088"/>
        <v/>
      </c>
      <c r="BR236" s="19" t="str">
        <f t="shared" si="1297"/>
        <v/>
      </c>
      <c r="BS236" s="76">
        <v>1666</v>
      </c>
      <c r="BT236" s="77">
        <f t="shared" si="1298"/>
        <v>1499.4</v>
      </c>
      <c r="BU236" s="77">
        <v>467</v>
      </c>
      <c r="BV236" s="78">
        <f t="shared" si="1089"/>
        <v>1258</v>
      </c>
      <c r="BW236" s="17">
        <f t="shared" si="1299"/>
        <v>0.16099773242630391</v>
      </c>
    </row>
    <row r="237" spans="1:75" s="5" customFormat="1" ht="12.75" customHeight="1">
      <c r="A237" s="44" t="s">
        <v>244</v>
      </c>
      <c r="B237" s="36" t="s">
        <v>160</v>
      </c>
      <c r="C237" s="6"/>
      <c r="D237" s="51">
        <v>1.19</v>
      </c>
      <c r="E237" s="7" t="s">
        <v>223</v>
      </c>
      <c r="F237" s="84">
        <v>3189</v>
      </c>
      <c r="G237" s="84">
        <v>2899</v>
      </c>
      <c r="H237" s="135">
        <v>2176</v>
      </c>
      <c r="I237" s="135">
        <v>0</v>
      </c>
      <c r="J237" s="93">
        <f t="shared" si="1273"/>
        <v>2176</v>
      </c>
      <c r="K237" s="106">
        <v>2443</v>
      </c>
      <c r="L237" s="107">
        <f t="shared" si="1274"/>
        <v>2198.7000000000003</v>
      </c>
      <c r="M237" s="107">
        <v>339</v>
      </c>
      <c r="N237" s="110">
        <f t="shared" si="1077"/>
        <v>1837</v>
      </c>
      <c r="O237" s="15">
        <f t="shared" si="1275"/>
        <v>0.16450629917678639</v>
      </c>
      <c r="P237" s="108">
        <v>0</v>
      </c>
      <c r="Q237" s="109" t="str">
        <f t="shared" si="1276"/>
        <v/>
      </c>
      <c r="R237" s="109">
        <v>0</v>
      </c>
      <c r="S237" s="111" t="str">
        <f t="shared" si="1078"/>
        <v/>
      </c>
      <c r="T237" s="20" t="str">
        <f t="shared" si="1277"/>
        <v/>
      </c>
      <c r="U237" s="106">
        <v>0</v>
      </c>
      <c r="V237" s="107" t="str">
        <f t="shared" si="1278"/>
        <v/>
      </c>
      <c r="W237" s="107">
        <v>0</v>
      </c>
      <c r="X237" s="110" t="str">
        <f t="shared" si="1079"/>
        <v/>
      </c>
      <c r="Y237" s="15" t="str">
        <f t="shared" si="1279"/>
        <v/>
      </c>
      <c r="Z237" s="108">
        <v>2332</v>
      </c>
      <c r="AA237" s="109">
        <f t="shared" si="1280"/>
        <v>2098.8000000000002</v>
      </c>
      <c r="AB237" s="109">
        <v>422</v>
      </c>
      <c r="AC237" s="111">
        <f t="shared" si="1080"/>
        <v>1754</v>
      </c>
      <c r="AD237" s="20">
        <f t="shared" si="1281"/>
        <v>0.16428435296359831</v>
      </c>
      <c r="AE237" s="106">
        <v>0</v>
      </c>
      <c r="AF237" s="107" t="str">
        <f t="shared" si="1282"/>
        <v/>
      </c>
      <c r="AG237" s="107">
        <v>0</v>
      </c>
      <c r="AH237" s="110" t="str">
        <f t="shared" si="1081"/>
        <v/>
      </c>
      <c r="AI237" s="15" t="str">
        <f t="shared" si="1283"/>
        <v/>
      </c>
      <c r="AJ237" s="108">
        <v>0</v>
      </c>
      <c r="AK237" s="109" t="str">
        <f t="shared" si="1284"/>
        <v/>
      </c>
      <c r="AL237" s="109">
        <v>0</v>
      </c>
      <c r="AM237" s="111" t="str">
        <f t="shared" si="1082"/>
        <v/>
      </c>
      <c r="AN237" s="20" t="str">
        <f t="shared" si="1285"/>
        <v/>
      </c>
      <c r="AO237" s="106">
        <v>2443</v>
      </c>
      <c r="AP237" s="107">
        <f t="shared" si="1286"/>
        <v>2198.7000000000003</v>
      </c>
      <c r="AQ237" s="107">
        <v>339</v>
      </c>
      <c r="AR237" s="110">
        <f t="shared" si="1083"/>
        <v>1837</v>
      </c>
      <c r="AS237" s="15">
        <f t="shared" si="1287"/>
        <v>0.16450629917678639</v>
      </c>
      <c r="AT237" s="108">
        <v>0</v>
      </c>
      <c r="AU237" s="109" t="str">
        <f t="shared" si="1288"/>
        <v/>
      </c>
      <c r="AV237" s="109">
        <v>0</v>
      </c>
      <c r="AW237" s="111" t="str">
        <f t="shared" si="1084"/>
        <v/>
      </c>
      <c r="AX237" s="20" t="str">
        <f t="shared" si="1289"/>
        <v/>
      </c>
      <c r="AY237" s="106">
        <v>0</v>
      </c>
      <c r="AZ237" s="107" t="str">
        <f t="shared" si="1290"/>
        <v/>
      </c>
      <c r="BA237" s="107">
        <v>0</v>
      </c>
      <c r="BB237" s="110" t="str">
        <f t="shared" si="1085"/>
        <v/>
      </c>
      <c r="BC237" s="15" t="str">
        <f t="shared" si="1291"/>
        <v/>
      </c>
      <c r="BD237" s="108">
        <v>2332</v>
      </c>
      <c r="BE237" s="109">
        <f t="shared" si="1292"/>
        <v>2098.8000000000002</v>
      </c>
      <c r="BF237" s="109">
        <v>422</v>
      </c>
      <c r="BG237" s="111">
        <f t="shared" si="1086"/>
        <v>1754</v>
      </c>
      <c r="BH237" s="20">
        <f t="shared" si="1293"/>
        <v>0.16428435296359831</v>
      </c>
      <c r="BI237" s="106">
        <v>0</v>
      </c>
      <c r="BJ237" s="107" t="str">
        <f t="shared" si="1294"/>
        <v/>
      </c>
      <c r="BK237" s="107">
        <v>0</v>
      </c>
      <c r="BL237" s="110" t="str">
        <f t="shared" si="1087"/>
        <v/>
      </c>
      <c r="BM237" s="15" t="str">
        <f t="shared" si="1295"/>
        <v/>
      </c>
      <c r="BN237" s="108">
        <v>0</v>
      </c>
      <c r="BO237" s="109" t="str">
        <f t="shared" si="1296"/>
        <v/>
      </c>
      <c r="BP237" s="109">
        <v>0</v>
      </c>
      <c r="BQ237" s="111" t="str">
        <f t="shared" si="1088"/>
        <v/>
      </c>
      <c r="BR237" s="20" t="str">
        <f t="shared" si="1297"/>
        <v/>
      </c>
      <c r="BS237" s="106">
        <v>2221</v>
      </c>
      <c r="BT237" s="107">
        <f t="shared" si="1298"/>
        <v>1998.9</v>
      </c>
      <c r="BU237" s="107">
        <v>502</v>
      </c>
      <c r="BV237" s="110">
        <f t="shared" si="1089"/>
        <v>1674</v>
      </c>
      <c r="BW237" s="15">
        <f t="shared" si="1299"/>
        <v>0.16253939666816752</v>
      </c>
    </row>
    <row r="238" spans="1:75" s="5" customFormat="1" ht="12.75" customHeight="1">
      <c r="A238" s="42" t="s">
        <v>243</v>
      </c>
      <c r="B238" s="39" t="s">
        <v>160</v>
      </c>
      <c r="C238" s="4"/>
      <c r="D238" s="49">
        <v>1.19</v>
      </c>
      <c r="E238" s="40" t="s">
        <v>223</v>
      </c>
      <c r="F238" s="82">
        <v>3079</v>
      </c>
      <c r="G238" s="82">
        <v>2799</v>
      </c>
      <c r="H238" s="133">
        <v>2101</v>
      </c>
      <c r="I238" s="133">
        <v>0</v>
      </c>
      <c r="J238" s="95">
        <f t="shared" si="1273"/>
        <v>2101</v>
      </c>
      <c r="K238" s="69">
        <v>2332</v>
      </c>
      <c r="L238" s="70">
        <f t="shared" si="1274"/>
        <v>2098.8000000000002</v>
      </c>
      <c r="M238" s="70">
        <v>347</v>
      </c>
      <c r="N238" s="71">
        <f t="shared" si="1077"/>
        <v>1754</v>
      </c>
      <c r="O238" s="16">
        <f t="shared" si="1275"/>
        <v>0.16428435296359831</v>
      </c>
      <c r="P238" s="72">
        <v>0</v>
      </c>
      <c r="Q238" s="73" t="str">
        <f t="shared" si="1276"/>
        <v/>
      </c>
      <c r="R238" s="73">
        <v>0</v>
      </c>
      <c r="S238" s="74" t="str">
        <f t="shared" si="1078"/>
        <v/>
      </c>
      <c r="T238" s="18" t="str">
        <f t="shared" si="1277"/>
        <v/>
      </c>
      <c r="U238" s="69">
        <v>0</v>
      </c>
      <c r="V238" s="70" t="str">
        <f t="shared" si="1278"/>
        <v/>
      </c>
      <c r="W238" s="70">
        <v>0</v>
      </c>
      <c r="X238" s="71" t="str">
        <f t="shared" si="1079"/>
        <v/>
      </c>
      <c r="Y238" s="16" t="str">
        <f t="shared" si="1279"/>
        <v/>
      </c>
      <c r="Z238" s="72">
        <v>2221</v>
      </c>
      <c r="AA238" s="73">
        <f t="shared" si="1280"/>
        <v>1998.9</v>
      </c>
      <c r="AB238" s="73">
        <v>431</v>
      </c>
      <c r="AC238" s="74">
        <f t="shared" si="1080"/>
        <v>1670</v>
      </c>
      <c r="AD238" s="18">
        <f t="shared" si="1281"/>
        <v>0.16454049727350045</v>
      </c>
      <c r="AE238" s="69">
        <v>0</v>
      </c>
      <c r="AF238" s="70" t="str">
        <f t="shared" si="1282"/>
        <v/>
      </c>
      <c r="AG238" s="70">
        <v>0</v>
      </c>
      <c r="AH238" s="71" t="str">
        <f t="shared" si="1081"/>
        <v/>
      </c>
      <c r="AI238" s="16" t="str">
        <f t="shared" si="1283"/>
        <v/>
      </c>
      <c r="AJ238" s="72">
        <v>0</v>
      </c>
      <c r="AK238" s="73" t="str">
        <f t="shared" si="1284"/>
        <v/>
      </c>
      <c r="AL238" s="73">
        <v>0</v>
      </c>
      <c r="AM238" s="74" t="str">
        <f t="shared" si="1082"/>
        <v/>
      </c>
      <c r="AN238" s="18" t="str">
        <f t="shared" si="1285"/>
        <v/>
      </c>
      <c r="AO238" s="69">
        <v>2332</v>
      </c>
      <c r="AP238" s="70">
        <f t="shared" si="1286"/>
        <v>2098.8000000000002</v>
      </c>
      <c r="AQ238" s="70">
        <v>347</v>
      </c>
      <c r="AR238" s="71">
        <f t="shared" si="1083"/>
        <v>1754</v>
      </c>
      <c r="AS238" s="16">
        <f t="shared" si="1287"/>
        <v>0.16428435296359831</v>
      </c>
      <c r="AT238" s="72">
        <v>0</v>
      </c>
      <c r="AU238" s="73" t="str">
        <f t="shared" si="1288"/>
        <v/>
      </c>
      <c r="AV238" s="73">
        <v>0</v>
      </c>
      <c r="AW238" s="74" t="str">
        <f t="shared" si="1084"/>
        <v/>
      </c>
      <c r="AX238" s="18" t="str">
        <f t="shared" si="1289"/>
        <v/>
      </c>
      <c r="AY238" s="69">
        <v>0</v>
      </c>
      <c r="AZ238" s="70" t="str">
        <f t="shared" si="1290"/>
        <v/>
      </c>
      <c r="BA238" s="70">
        <v>0</v>
      </c>
      <c r="BB238" s="71" t="str">
        <f t="shared" si="1085"/>
        <v/>
      </c>
      <c r="BC238" s="16" t="str">
        <f t="shared" si="1291"/>
        <v/>
      </c>
      <c r="BD238" s="72">
        <v>2221</v>
      </c>
      <c r="BE238" s="73">
        <f t="shared" si="1292"/>
        <v>1998.9</v>
      </c>
      <c r="BF238" s="73">
        <v>431</v>
      </c>
      <c r="BG238" s="74">
        <f t="shared" si="1086"/>
        <v>1670</v>
      </c>
      <c r="BH238" s="18">
        <f t="shared" si="1293"/>
        <v>0.16454049727350045</v>
      </c>
      <c r="BI238" s="69">
        <v>0</v>
      </c>
      <c r="BJ238" s="70" t="str">
        <f t="shared" si="1294"/>
        <v/>
      </c>
      <c r="BK238" s="70">
        <v>0</v>
      </c>
      <c r="BL238" s="71" t="str">
        <f t="shared" si="1087"/>
        <v/>
      </c>
      <c r="BM238" s="16" t="str">
        <f t="shared" si="1295"/>
        <v/>
      </c>
      <c r="BN238" s="72">
        <v>0</v>
      </c>
      <c r="BO238" s="73" t="str">
        <f t="shared" si="1296"/>
        <v/>
      </c>
      <c r="BP238" s="73">
        <v>0</v>
      </c>
      <c r="BQ238" s="74" t="str">
        <f t="shared" si="1088"/>
        <v/>
      </c>
      <c r="BR238" s="18" t="str">
        <f t="shared" si="1297"/>
        <v/>
      </c>
      <c r="BS238" s="69">
        <v>2110</v>
      </c>
      <c r="BT238" s="70">
        <f t="shared" si="1298"/>
        <v>1899</v>
      </c>
      <c r="BU238" s="70">
        <v>511</v>
      </c>
      <c r="BV238" s="71">
        <f t="shared" si="1089"/>
        <v>1590</v>
      </c>
      <c r="BW238" s="16">
        <f t="shared" si="1299"/>
        <v>0.1627172195892575</v>
      </c>
    </row>
    <row r="239" spans="1:75" s="5" customFormat="1" ht="12.75" customHeight="1" thickBot="1">
      <c r="A239" s="43" t="s">
        <v>66</v>
      </c>
      <c r="B239" s="38" t="s">
        <v>160</v>
      </c>
      <c r="C239" s="9"/>
      <c r="D239" s="50">
        <v>1.19</v>
      </c>
      <c r="E239" s="2" t="s">
        <v>223</v>
      </c>
      <c r="F239" s="83">
        <v>4069</v>
      </c>
      <c r="G239" s="83">
        <v>3699</v>
      </c>
      <c r="H239" s="134">
        <v>2748</v>
      </c>
      <c r="I239" s="134">
        <v>0</v>
      </c>
      <c r="J239" s="97">
        <f t="shared" si="1273"/>
        <v>2748</v>
      </c>
      <c r="K239" s="76">
        <v>2999</v>
      </c>
      <c r="L239" s="77">
        <f t="shared" si="1274"/>
        <v>2699.1</v>
      </c>
      <c r="M239" s="77">
        <v>515</v>
      </c>
      <c r="N239" s="78">
        <f t="shared" si="1077"/>
        <v>2233</v>
      </c>
      <c r="O239" s="17">
        <f t="shared" si="1275"/>
        <v>0.17268719202697191</v>
      </c>
      <c r="P239" s="79">
        <v>0</v>
      </c>
      <c r="Q239" s="80" t="str">
        <f t="shared" si="1276"/>
        <v/>
      </c>
      <c r="R239" s="80">
        <v>0</v>
      </c>
      <c r="S239" s="81" t="str">
        <f t="shared" si="1078"/>
        <v/>
      </c>
      <c r="T239" s="19" t="str">
        <f t="shared" si="1277"/>
        <v/>
      </c>
      <c r="U239" s="76">
        <v>0</v>
      </c>
      <c r="V239" s="77" t="str">
        <f t="shared" si="1278"/>
        <v/>
      </c>
      <c r="W239" s="77">
        <v>0</v>
      </c>
      <c r="X239" s="78" t="str">
        <f t="shared" si="1079"/>
        <v/>
      </c>
      <c r="Y239" s="17" t="str">
        <f t="shared" si="1279"/>
        <v/>
      </c>
      <c r="Z239" s="79">
        <v>2888</v>
      </c>
      <c r="AA239" s="80">
        <f t="shared" si="1280"/>
        <v>2599.2000000000003</v>
      </c>
      <c r="AB239" s="80">
        <v>597</v>
      </c>
      <c r="AC239" s="81">
        <f t="shared" si="1080"/>
        <v>2151</v>
      </c>
      <c r="AD239" s="19">
        <f t="shared" si="1281"/>
        <v>0.17243767313019398</v>
      </c>
      <c r="AE239" s="76">
        <v>0</v>
      </c>
      <c r="AF239" s="77" t="str">
        <f t="shared" si="1282"/>
        <v/>
      </c>
      <c r="AG239" s="77">
        <v>0</v>
      </c>
      <c r="AH239" s="78" t="str">
        <f t="shared" si="1081"/>
        <v/>
      </c>
      <c r="AI239" s="17" t="str">
        <f t="shared" si="1283"/>
        <v/>
      </c>
      <c r="AJ239" s="79">
        <v>0</v>
      </c>
      <c r="AK239" s="80" t="str">
        <f t="shared" si="1284"/>
        <v/>
      </c>
      <c r="AL239" s="80">
        <v>0</v>
      </c>
      <c r="AM239" s="81" t="str">
        <f t="shared" si="1082"/>
        <v/>
      </c>
      <c r="AN239" s="19" t="str">
        <f t="shared" si="1285"/>
        <v/>
      </c>
      <c r="AO239" s="76">
        <v>2999</v>
      </c>
      <c r="AP239" s="77">
        <f t="shared" si="1286"/>
        <v>2699.1</v>
      </c>
      <c r="AQ239" s="77">
        <v>515</v>
      </c>
      <c r="AR239" s="78">
        <f t="shared" si="1083"/>
        <v>2233</v>
      </c>
      <c r="AS239" s="17">
        <f t="shared" si="1287"/>
        <v>0.17268719202697191</v>
      </c>
      <c r="AT239" s="79">
        <v>0</v>
      </c>
      <c r="AU239" s="80" t="str">
        <f t="shared" si="1288"/>
        <v/>
      </c>
      <c r="AV239" s="80">
        <v>0</v>
      </c>
      <c r="AW239" s="81" t="str">
        <f t="shared" si="1084"/>
        <v/>
      </c>
      <c r="AX239" s="19" t="str">
        <f t="shared" si="1289"/>
        <v/>
      </c>
      <c r="AY239" s="76">
        <v>0</v>
      </c>
      <c r="AZ239" s="77" t="str">
        <f t="shared" si="1290"/>
        <v/>
      </c>
      <c r="BA239" s="77">
        <v>0</v>
      </c>
      <c r="BB239" s="78" t="str">
        <f t="shared" si="1085"/>
        <v/>
      </c>
      <c r="BC239" s="17" t="str">
        <f t="shared" si="1291"/>
        <v/>
      </c>
      <c r="BD239" s="79">
        <v>2888</v>
      </c>
      <c r="BE239" s="80">
        <f t="shared" si="1292"/>
        <v>2599.2000000000003</v>
      </c>
      <c r="BF239" s="80">
        <v>597</v>
      </c>
      <c r="BG239" s="81">
        <f t="shared" si="1086"/>
        <v>2151</v>
      </c>
      <c r="BH239" s="19">
        <f t="shared" si="1293"/>
        <v>0.17243767313019398</v>
      </c>
      <c r="BI239" s="76">
        <v>0</v>
      </c>
      <c r="BJ239" s="77" t="str">
        <f t="shared" si="1294"/>
        <v/>
      </c>
      <c r="BK239" s="77">
        <v>0</v>
      </c>
      <c r="BL239" s="78" t="str">
        <f t="shared" si="1087"/>
        <v/>
      </c>
      <c r="BM239" s="17" t="str">
        <f t="shared" si="1295"/>
        <v/>
      </c>
      <c r="BN239" s="79">
        <v>0</v>
      </c>
      <c r="BO239" s="80" t="str">
        <f t="shared" si="1296"/>
        <v/>
      </c>
      <c r="BP239" s="80">
        <v>0</v>
      </c>
      <c r="BQ239" s="81" t="str">
        <f t="shared" si="1088"/>
        <v/>
      </c>
      <c r="BR239" s="19" t="str">
        <f t="shared" si="1297"/>
        <v/>
      </c>
      <c r="BS239" s="76">
        <v>2777</v>
      </c>
      <c r="BT239" s="77">
        <f t="shared" si="1298"/>
        <v>2499.3000000000002</v>
      </c>
      <c r="BU239" s="77">
        <v>676</v>
      </c>
      <c r="BV239" s="78">
        <f t="shared" si="1089"/>
        <v>2072</v>
      </c>
      <c r="BW239" s="17">
        <f t="shared" si="1299"/>
        <v>0.17096787100388114</v>
      </c>
    </row>
    <row r="240" spans="1:75" s="5" customFormat="1" ht="12.75" customHeight="1">
      <c r="A240" s="44" t="s">
        <v>241</v>
      </c>
      <c r="B240" s="36" t="s">
        <v>160</v>
      </c>
      <c r="C240" s="6"/>
      <c r="D240" s="51">
        <v>1.19</v>
      </c>
      <c r="E240" s="7" t="s">
        <v>280</v>
      </c>
      <c r="F240" s="84">
        <v>2859</v>
      </c>
      <c r="G240" s="84">
        <v>2599</v>
      </c>
      <c r="H240" s="135">
        <v>1950</v>
      </c>
      <c r="I240" s="135">
        <v>55</v>
      </c>
      <c r="J240" s="93">
        <f t="shared" si="1273"/>
        <v>1895</v>
      </c>
      <c r="K240" s="106">
        <v>2221</v>
      </c>
      <c r="L240" s="107">
        <f t="shared" ref="L240:L246" si="1300">IFERROR(IF(K240&gt;1,K240*0.9,""),"")</f>
        <v>1998.9</v>
      </c>
      <c r="M240" s="107">
        <v>272</v>
      </c>
      <c r="N240" s="110">
        <f t="shared" si="1077"/>
        <v>1623</v>
      </c>
      <c r="O240" s="15">
        <f t="shared" si="1275"/>
        <v>0.18805342938616243</v>
      </c>
      <c r="P240" s="108">
        <v>0</v>
      </c>
      <c r="Q240" s="109" t="str">
        <f t="shared" ref="Q240:Q246" si="1301">IFERROR(IF(P240&gt;1,P240*0.9,""),"")</f>
        <v/>
      </c>
      <c r="R240" s="109">
        <v>0</v>
      </c>
      <c r="S240" s="111" t="str">
        <f t="shared" si="1078"/>
        <v/>
      </c>
      <c r="T240" s="20" t="str">
        <f t="shared" si="1277"/>
        <v/>
      </c>
      <c r="U240" s="106">
        <v>0</v>
      </c>
      <c r="V240" s="107" t="str">
        <f t="shared" ref="V240:V246" si="1302">IFERROR(IF(U240&gt;1,U240*0.9,""),"")</f>
        <v/>
      </c>
      <c r="W240" s="107">
        <v>0</v>
      </c>
      <c r="X240" s="110" t="str">
        <f t="shared" si="1079"/>
        <v/>
      </c>
      <c r="Y240" s="15" t="str">
        <f t="shared" si="1279"/>
        <v/>
      </c>
      <c r="Z240" s="108">
        <v>2110</v>
      </c>
      <c r="AA240" s="109">
        <f t="shared" ref="AA240:AA246" si="1303">IFERROR(IF(Z240&gt;1,Z240*0.9,""),"")</f>
        <v>1899</v>
      </c>
      <c r="AB240" s="109">
        <v>353</v>
      </c>
      <c r="AC240" s="111">
        <f t="shared" si="1080"/>
        <v>1542</v>
      </c>
      <c r="AD240" s="20">
        <f t="shared" si="1281"/>
        <v>0.18799368088467613</v>
      </c>
      <c r="AE240" s="106">
        <v>0</v>
      </c>
      <c r="AF240" s="107" t="str">
        <f t="shared" ref="AF240:AF246" si="1304">IFERROR(IF(AE240&gt;1,AE240*0.9,""),"")</f>
        <v/>
      </c>
      <c r="AG240" s="107">
        <v>0</v>
      </c>
      <c r="AH240" s="110" t="str">
        <f t="shared" si="1081"/>
        <v/>
      </c>
      <c r="AI240" s="15" t="str">
        <f t="shared" si="1283"/>
        <v/>
      </c>
      <c r="AJ240" s="108">
        <v>0</v>
      </c>
      <c r="AK240" s="109" t="str">
        <f t="shared" ref="AK240:AK246" si="1305">IFERROR(IF(AJ240&gt;1,AJ240*0.9,""),"")</f>
        <v/>
      </c>
      <c r="AL240" s="109">
        <v>0</v>
      </c>
      <c r="AM240" s="111" t="str">
        <f t="shared" si="1082"/>
        <v/>
      </c>
      <c r="AN240" s="20" t="str">
        <f t="shared" si="1285"/>
        <v/>
      </c>
      <c r="AO240" s="106">
        <v>2221</v>
      </c>
      <c r="AP240" s="107">
        <f t="shared" ref="AP240:AP246" si="1306">IFERROR(IF(AO240&gt;1,AO240*0.9,""),"")</f>
        <v>1998.9</v>
      </c>
      <c r="AQ240" s="107">
        <v>272</v>
      </c>
      <c r="AR240" s="110">
        <f t="shared" si="1083"/>
        <v>1623</v>
      </c>
      <c r="AS240" s="15">
        <f t="shared" si="1287"/>
        <v>0.18805342938616243</v>
      </c>
      <c r="AT240" s="108">
        <v>0</v>
      </c>
      <c r="AU240" s="109" t="str">
        <f t="shared" ref="AU240:AU246" si="1307">IFERROR(IF(AT240&gt;1,AT240*0.9,""),"")</f>
        <v/>
      </c>
      <c r="AV240" s="109">
        <v>0</v>
      </c>
      <c r="AW240" s="111" t="str">
        <f t="shared" si="1084"/>
        <v/>
      </c>
      <c r="AX240" s="20" t="str">
        <f t="shared" si="1289"/>
        <v/>
      </c>
      <c r="AY240" s="106">
        <v>0</v>
      </c>
      <c r="AZ240" s="107" t="str">
        <f t="shared" ref="AZ240:AZ246" si="1308">IFERROR(IF(AY240&gt;1,AY240*0.9,""),"")</f>
        <v/>
      </c>
      <c r="BA240" s="107">
        <v>0</v>
      </c>
      <c r="BB240" s="110" t="str">
        <f t="shared" si="1085"/>
        <v/>
      </c>
      <c r="BC240" s="15" t="str">
        <f t="shared" si="1291"/>
        <v/>
      </c>
      <c r="BD240" s="108">
        <v>1999</v>
      </c>
      <c r="BE240" s="109">
        <f t="shared" ref="BE240:BE246" si="1309">IFERROR(IF(BD240&gt;1,BD240*0.9,""),"")</f>
        <v>1799.1000000000001</v>
      </c>
      <c r="BF240" s="109">
        <v>434</v>
      </c>
      <c r="BG240" s="111">
        <f t="shared" si="1086"/>
        <v>1461</v>
      </c>
      <c r="BH240" s="20">
        <f t="shared" si="1293"/>
        <v>0.18792729698182431</v>
      </c>
      <c r="BI240" s="106">
        <v>0</v>
      </c>
      <c r="BJ240" s="107" t="str">
        <f t="shared" ref="BJ240:BJ246" si="1310">IFERROR(IF(BI240&gt;1,BI240*0.9,""),"")</f>
        <v/>
      </c>
      <c r="BK240" s="107">
        <v>0</v>
      </c>
      <c r="BL240" s="110" t="str">
        <f t="shared" si="1087"/>
        <v/>
      </c>
      <c r="BM240" s="15" t="str">
        <f t="shared" si="1295"/>
        <v/>
      </c>
      <c r="BN240" s="108">
        <v>0</v>
      </c>
      <c r="BO240" s="109" t="str">
        <f t="shared" ref="BO240:BO246" si="1311">IFERROR(IF(BN240&gt;1,BN240*0.9,""),"")</f>
        <v/>
      </c>
      <c r="BP240" s="109">
        <v>0</v>
      </c>
      <c r="BQ240" s="111" t="str">
        <f t="shared" si="1088"/>
        <v/>
      </c>
      <c r="BR240" s="20" t="str">
        <f t="shared" si="1297"/>
        <v/>
      </c>
      <c r="BS240" s="106">
        <v>1999</v>
      </c>
      <c r="BT240" s="107">
        <f t="shared" ref="BT240:BT246" si="1312">IFERROR(IF(BS240&gt;1,BS240*0.9,""),"")</f>
        <v>1799.1000000000001</v>
      </c>
      <c r="BU240" s="107">
        <v>434</v>
      </c>
      <c r="BV240" s="110">
        <f t="shared" si="1089"/>
        <v>1461</v>
      </c>
      <c r="BW240" s="15">
        <f t="shared" si="1299"/>
        <v>0.18792729698182431</v>
      </c>
    </row>
    <row r="241" spans="1:75" s="5" customFormat="1" ht="12.75" customHeight="1">
      <c r="A241" s="42" t="s">
        <v>242</v>
      </c>
      <c r="B241" s="39" t="s">
        <v>160</v>
      </c>
      <c r="C241" s="4" t="s">
        <v>392</v>
      </c>
      <c r="D241" s="49">
        <v>1.19</v>
      </c>
      <c r="E241" s="40" t="s">
        <v>280</v>
      </c>
      <c r="F241" s="82">
        <v>2914</v>
      </c>
      <c r="G241" s="82">
        <v>2649</v>
      </c>
      <c r="H241" s="133">
        <v>1988</v>
      </c>
      <c r="I241" s="133">
        <v>57</v>
      </c>
      <c r="J241" s="95">
        <f t="shared" si="1273"/>
        <v>1931</v>
      </c>
      <c r="K241" s="69">
        <v>2221</v>
      </c>
      <c r="L241" s="70">
        <f t="shared" si="1300"/>
        <v>1998.9</v>
      </c>
      <c r="M241" s="70">
        <v>308</v>
      </c>
      <c r="N241" s="71">
        <f t="shared" si="1077"/>
        <v>1623</v>
      </c>
      <c r="O241" s="16">
        <f t="shared" si="1275"/>
        <v>0.18805342938616243</v>
      </c>
      <c r="P241" s="72">
        <v>0</v>
      </c>
      <c r="Q241" s="73" t="str">
        <f t="shared" si="1301"/>
        <v/>
      </c>
      <c r="R241" s="73">
        <v>0</v>
      </c>
      <c r="S241" s="74" t="str">
        <f t="shared" si="1078"/>
        <v/>
      </c>
      <c r="T241" s="18" t="str">
        <f t="shared" si="1277"/>
        <v/>
      </c>
      <c r="U241" s="69">
        <v>0</v>
      </c>
      <c r="V241" s="70" t="str">
        <f t="shared" si="1302"/>
        <v/>
      </c>
      <c r="W241" s="70">
        <v>0</v>
      </c>
      <c r="X241" s="71" t="str">
        <f t="shared" si="1079"/>
        <v/>
      </c>
      <c r="Y241" s="16" t="str">
        <f t="shared" si="1279"/>
        <v/>
      </c>
      <c r="Z241" s="72">
        <v>2110</v>
      </c>
      <c r="AA241" s="73">
        <f t="shared" si="1303"/>
        <v>1899</v>
      </c>
      <c r="AB241" s="73">
        <v>389</v>
      </c>
      <c r="AC241" s="74">
        <f t="shared" si="1080"/>
        <v>1542</v>
      </c>
      <c r="AD241" s="18">
        <f t="shared" si="1281"/>
        <v>0.18799368088467613</v>
      </c>
      <c r="AE241" s="69">
        <v>0</v>
      </c>
      <c r="AF241" s="70" t="str">
        <f t="shared" si="1304"/>
        <v/>
      </c>
      <c r="AG241" s="70">
        <v>0</v>
      </c>
      <c r="AH241" s="71" t="str">
        <f t="shared" si="1081"/>
        <v/>
      </c>
      <c r="AI241" s="16" t="str">
        <f t="shared" si="1283"/>
        <v/>
      </c>
      <c r="AJ241" s="72">
        <v>0</v>
      </c>
      <c r="AK241" s="73" t="str">
        <f t="shared" si="1305"/>
        <v/>
      </c>
      <c r="AL241" s="73">
        <v>0</v>
      </c>
      <c r="AM241" s="74" t="str">
        <f t="shared" si="1082"/>
        <v/>
      </c>
      <c r="AN241" s="18" t="str">
        <f t="shared" si="1285"/>
        <v/>
      </c>
      <c r="AO241" s="69">
        <v>2221</v>
      </c>
      <c r="AP241" s="70">
        <f t="shared" si="1306"/>
        <v>1998.9</v>
      </c>
      <c r="AQ241" s="70">
        <v>308</v>
      </c>
      <c r="AR241" s="71">
        <f t="shared" si="1083"/>
        <v>1623</v>
      </c>
      <c r="AS241" s="16">
        <f t="shared" si="1287"/>
        <v>0.18805342938616243</v>
      </c>
      <c r="AT241" s="72">
        <v>0</v>
      </c>
      <c r="AU241" s="73" t="str">
        <f t="shared" si="1307"/>
        <v/>
      </c>
      <c r="AV241" s="73">
        <v>0</v>
      </c>
      <c r="AW241" s="74" t="str">
        <f t="shared" si="1084"/>
        <v/>
      </c>
      <c r="AX241" s="18" t="str">
        <f t="shared" si="1289"/>
        <v/>
      </c>
      <c r="AY241" s="69">
        <v>0</v>
      </c>
      <c r="AZ241" s="70" t="str">
        <f t="shared" si="1308"/>
        <v/>
      </c>
      <c r="BA241" s="70">
        <v>0</v>
      </c>
      <c r="BB241" s="71" t="str">
        <f t="shared" si="1085"/>
        <v/>
      </c>
      <c r="BC241" s="16" t="str">
        <f t="shared" si="1291"/>
        <v/>
      </c>
      <c r="BD241" s="72">
        <v>1999</v>
      </c>
      <c r="BE241" s="73">
        <f t="shared" si="1309"/>
        <v>1799.1000000000001</v>
      </c>
      <c r="BF241" s="73">
        <v>471</v>
      </c>
      <c r="BG241" s="74">
        <f t="shared" si="1086"/>
        <v>1460</v>
      </c>
      <c r="BH241" s="18">
        <f t="shared" si="1293"/>
        <v>0.18848313045411602</v>
      </c>
      <c r="BI241" s="69">
        <v>0</v>
      </c>
      <c r="BJ241" s="70" t="str">
        <f t="shared" si="1310"/>
        <v/>
      </c>
      <c r="BK241" s="70">
        <v>0</v>
      </c>
      <c r="BL241" s="71" t="str">
        <f t="shared" si="1087"/>
        <v/>
      </c>
      <c r="BM241" s="16" t="str">
        <f t="shared" si="1295"/>
        <v/>
      </c>
      <c r="BN241" s="72">
        <v>0</v>
      </c>
      <c r="BO241" s="73" t="str">
        <f t="shared" si="1311"/>
        <v/>
      </c>
      <c r="BP241" s="73">
        <v>0</v>
      </c>
      <c r="BQ241" s="74" t="str">
        <f t="shared" si="1088"/>
        <v/>
      </c>
      <c r="BR241" s="18" t="str">
        <f t="shared" si="1297"/>
        <v/>
      </c>
      <c r="BS241" s="69">
        <v>0</v>
      </c>
      <c r="BT241" s="70" t="str">
        <f t="shared" si="1312"/>
        <v/>
      </c>
      <c r="BU241" s="70">
        <v>0</v>
      </c>
      <c r="BV241" s="71" t="str">
        <f t="shared" si="1089"/>
        <v/>
      </c>
      <c r="BW241" s="16" t="str">
        <f t="shared" si="1299"/>
        <v/>
      </c>
    </row>
    <row r="242" spans="1:75" s="5" customFormat="1" ht="12.75" customHeight="1" thickBot="1">
      <c r="A242" s="43" t="s">
        <v>240</v>
      </c>
      <c r="B242" s="38" t="s">
        <v>160</v>
      </c>
      <c r="C242" s="9"/>
      <c r="D242" s="50">
        <v>1.19</v>
      </c>
      <c r="E242" s="2" t="s">
        <v>280</v>
      </c>
      <c r="F242" s="83">
        <v>2749</v>
      </c>
      <c r="G242" s="83">
        <v>2499</v>
      </c>
      <c r="H242" s="134">
        <v>1875</v>
      </c>
      <c r="I242" s="134">
        <v>64</v>
      </c>
      <c r="J242" s="97">
        <f t="shared" si="1273"/>
        <v>1811</v>
      </c>
      <c r="K242" s="76">
        <v>2110</v>
      </c>
      <c r="L242" s="77">
        <f t="shared" si="1300"/>
        <v>1899</v>
      </c>
      <c r="M242" s="77">
        <v>278</v>
      </c>
      <c r="N242" s="78">
        <f t="shared" si="1077"/>
        <v>1533</v>
      </c>
      <c r="O242" s="17">
        <f t="shared" si="1275"/>
        <v>0.19273301737756715</v>
      </c>
      <c r="P242" s="79">
        <v>0</v>
      </c>
      <c r="Q242" s="80" t="str">
        <f t="shared" si="1301"/>
        <v/>
      </c>
      <c r="R242" s="80">
        <v>0</v>
      </c>
      <c r="S242" s="81" t="str">
        <f t="shared" si="1078"/>
        <v/>
      </c>
      <c r="T242" s="19" t="str">
        <f t="shared" si="1277"/>
        <v/>
      </c>
      <c r="U242" s="76">
        <v>0</v>
      </c>
      <c r="V242" s="77" t="str">
        <f t="shared" si="1302"/>
        <v/>
      </c>
      <c r="W242" s="77">
        <v>0</v>
      </c>
      <c r="X242" s="78" t="str">
        <f t="shared" si="1079"/>
        <v/>
      </c>
      <c r="Y242" s="17" t="str">
        <f t="shared" si="1279"/>
        <v/>
      </c>
      <c r="Z242" s="79">
        <v>1999</v>
      </c>
      <c r="AA242" s="80">
        <f t="shared" si="1303"/>
        <v>1799.1000000000001</v>
      </c>
      <c r="AB242" s="80">
        <v>359</v>
      </c>
      <c r="AC242" s="81">
        <f t="shared" si="1080"/>
        <v>1452</v>
      </c>
      <c r="AD242" s="19">
        <f t="shared" si="1281"/>
        <v>0.19292979823244963</v>
      </c>
      <c r="AE242" s="76">
        <v>0</v>
      </c>
      <c r="AF242" s="77" t="str">
        <f t="shared" si="1304"/>
        <v/>
      </c>
      <c r="AG242" s="77">
        <v>0</v>
      </c>
      <c r="AH242" s="78" t="str">
        <f t="shared" si="1081"/>
        <v/>
      </c>
      <c r="AI242" s="17" t="str">
        <f t="shared" si="1283"/>
        <v/>
      </c>
      <c r="AJ242" s="79">
        <v>0</v>
      </c>
      <c r="AK242" s="80" t="str">
        <f t="shared" si="1305"/>
        <v/>
      </c>
      <c r="AL242" s="80">
        <v>0</v>
      </c>
      <c r="AM242" s="81" t="str">
        <f t="shared" si="1082"/>
        <v/>
      </c>
      <c r="AN242" s="19" t="str">
        <f t="shared" si="1285"/>
        <v/>
      </c>
      <c r="AO242" s="76">
        <v>2110</v>
      </c>
      <c r="AP242" s="77">
        <f t="shared" si="1306"/>
        <v>1899</v>
      </c>
      <c r="AQ242" s="77">
        <v>278</v>
      </c>
      <c r="AR242" s="78">
        <f t="shared" si="1083"/>
        <v>1533</v>
      </c>
      <c r="AS242" s="17">
        <f t="shared" si="1287"/>
        <v>0.19273301737756715</v>
      </c>
      <c r="AT242" s="79">
        <v>0</v>
      </c>
      <c r="AU242" s="80" t="str">
        <f t="shared" si="1307"/>
        <v/>
      </c>
      <c r="AV242" s="80">
        <v>0</v>
      </c>
      <c r="AW242" s="81" t="str">
        <f t="shared" si="1084"/>
        <v/>
      </c>
      <c r="AX242" s="19" t="str">
        <f t="shared" si="1289"/>
        <v/>
      </c>
      <c r="AY242" s="76">
        <v>0</v>
      </c>
      <c r="AZ242" s="77" t="str">
        <f t="shared" si="1308"/>
        <v/>
      </c>
      <c r="BA242" s="77">
        <v>0</v>
      </c>
      <c r="BB242" s="78" t="str">
        <f t="shared" si="1085"/>
        <v/>
      </c>
      <c r="BC242" s="17" t="str">
        <f t="shared" si="1291"/>
        <v/>
      </c>
      <c r="BD242" s="79">
        <v>1888</v>
      </c>
      <c r="BE242" s="80">
        <f t="shared" si="1309"/>
        <v>1699.2</v>
      </c>
      <c r="BF242" s="80">
        <v>440</v>
      </c>
      <c r="BG242" s="81">
        <f t="shared" si="1086"/>
        <v>1371</v>
      </c>
      <c r="BH242" s="19">
        <f t="shared" si="1293"/>
        <v>0.19314971751412432</v>
      </c>
      <c r="BI242" s="76">
        <v>0</v>
      </c>
      <c r="BJ242" s="77" t="str">
        <f t="shared" si="1310"/>
        <v/>
      </c>
      <c r="BK242" s="77">
        <v>0</v>
      </c>
      <c r="BL242" s="78" t="str">
        <f t="shared" si="1087"/>
        <v/>
      </c>
      <c r="BM242" s="17" t="str">
        <f t="shared" si="1295"/>
        <v/>
      </c>
      <c r="BN242" s="79">
        <v>0</v>
      </c>
      <c r="BO242" s="80" t="str">
        <f t="shared" si="1311"/>
        <v/>
      </c>
      <c r="BP242" s="80">
        <v>0</v>
      </c>
      <c r="BQ242" s="81" t="str">
        <f t="shared" si="1088"/>
        <v/>
      </c>
      <c r="BR242" s="19" t="str">
        <f t="shared" si="1297"/>
        <v/>
      </c>
      <c r="BS242" s="76">
        <v>1888</v>
      </c>
      <c r="BT242" s="77">
        <f t="shared" si="1312"/>
        <v>1699.2</v>
      </c>
      <c r="BU242" s="77">
        <v>440</v>
      </c>
      <c r="BV242" s="78">
        <f t="shared" si="1089"/>
        <v>1371</v>
      </c>
      <c r="BW242" s="17">
        <f t="shared" si="1299"/>
        <v>0.19314971751412432</v>
      </c>
    </row>
    <row r="243" spans="1:75" s="5" customFormat="1" ht="12.75" customHeight="1">
      <c r="A243" s="42" t="s">
        <v>67</v>
      </c>
      <c r="B243" s="39" t="s">
        <v>160</v>
      </c>
      <c r="C243" s="4"/>
      <c r="D243" s="51">
        <v>1.19</v>
      </c>
      <c r="E243" s="40" t="s">
        <v>191</v>
      </c>
      <c r="F243" s="84">
        <v>1979</v>
      </c>
      <c r="G243" s="84">
        <v>1799</v>
      </c>
      <c r="H243" s="135">
        <v>1334</v>
      </c>
      <c r="I243" s="135">
        <v>0</v>
      </c>
      <c r="J243" s="93">
        <f t="shared" si="1273"/>
        <v>1334</v>
      </c>
      <c r="K243" s="106">
        <v>1332</v>
      </c>
      <c r="L243" s="107">
        <f>IFERROR(IF(K243&gt;1,K243*0.9,""),"")</f>
        <v>1198.8</v>
      </c>
      <c r="M243" s="107">
        <v>341</v>
      </c>
      <c r="N243" s="110">
        <f t="shared" si="1077"/>
        <v>993</v>
      </c>
      <c r="O243" s="15">
        <f>IFERROR(IF((IFERROR(IF(M243&gt;1,(L243-N243)/L243,""),(($G243*0.9)-N243)/($G243*0.9)))&gt;1%,IFERROR(IF(M243&gt;1,(L243-N243)/L243,""),(($G243*0.9)-N243)/($G243*0.9)),""),"")</f>
        <v>0.17167167167167163</v>
      </c>
      <c r="P243" s="108">
        <v>0</v>
      </c>
      <c r="Q243" s="109" t="str">
        <f>IFERROR(IF(P243&gt;1,P243*0.9,""),"")</f>
        <v/>
      </c>
      <c r="R243" s="109">
        <v>0</v>
      </c>
      <c r="S243" s="111" t="str">
        <f t="shared" si="1078"/>
        <v/>
      </c>
      <c r="T243" s="20" t="str">
        <f>IFERROR(IF((IFERROR(IF(R243&gt;1,(Q243-S243)/Q243,""),(($G243*0.9)-S243)/($G243*0.9)))&gt;1%,IFERROR(IF(R243&gt;1,(Q243-S243)/Q243,""),(($G243*0.9)-S243)/($G243*0.9)),""),"")</f>
        <v/>
      </c>
      <c r="U243" s="106">
        <v>1332</v>
      </c>
      <c r="V243" s="107">
        <f>IFERROR(IF(U243&gt;1,U243*0.9,""),"")</f>
        <v>1198.8</v>
      </c>
      <c r="W243" s="107">
        <v>341</v>
      </c>
      <c r="X243" s="110">
        <f t="shared" si="1079"/>
        <v>993</v>
      </c>
      <c r="Y243" s="15">
        <f>IFERROR(IF((IFERROR(IF(W243&gt;1,(V243-X243)/V243,""),(($G243*0.9)-X243)/($G243*0.9)))&gt;1%,IFERROR(IF(W243&gt;1,(V243-X243)/V243,""),(($G243*0.9)-X243)/($G243*0.9)),""),"")</f>
        <v>0.17167167167167163</v>
      </c>
      <c r="Z243" s="108">
        <v>1332</v>
      </c>
      <c r="AA243" s="109">
        <f>IFERROR(IF(Z243&gt;1,Z243*0.9,""),"")</f>
        <v>1198.8</v>
      </c>
      <c r="AB243" s="109">
        <v>341</v>
      </c>
      <c r="AC243" s="111">
        <f t="shared" si="1080"/>
        <v>993</v>
      </c>
      <c r="AD243" s="20">
        <f>IFERROR(IF((IFERROR(IF(AB243&gt;1,(AA243-AC243)/AA243,""),(($G243*0.9)-AC243)/($G243*0.9)))&gt;1%,IFERROR(IF(AB243&gt;1,(AA243-AC243)/AA243,""),(($G243*0.9)-AC243)/($G243*0.9)),""),"")</f>
        <v>0.17167167167167163</v>
      </c>
      <c r="AE243" s="106">
        <v>0</v>
      </c>
      <c r="AF243" s="107" t="str">
        <f>IFERROR(IF(AE243&gt;1,AE243*0.9,""),"")</f>
        <v/>
      </c>
      <c r="AG243" s="107">
        <v>0</v>
      </c>
      <c r="AH243" s="110" t="str">
        <f t="shared" si="1081"/>
        <v/>
      </c>
      <c r="AI243" s="15" t="str">
        <f>IFERROR(IF((IFERROR(IF(AG243&gt;1,(AF243-AH243)/AF243,""),(($G243*0.9)-AH243)/($G243*0.9)))&gt;1%,IFERROR(IF(AG243&gt;1,(AF243-AH243)/AF243,""),(($G243*0.9)-AH243)/($G243*0.9)),""),"")</f>
        <v/>
      </c>
      <c r="AJ243" s="108">
        <v>0</v>
      </c>
      <c r="AK243" s="109" t="str">
        <f>IFERROR(IF(AJ243&gt;1,AJ243*0.9,""),"")</f>
        <v/>
      </c>
      <c r="AL243" s="109">
        <v>0</v>
      </c>
      <c r="AM243" s="111" t="str">
        <f t="shared" si="1082"/>
        <v/>
      </c>
      <c r="AN243" s="20" t="str">
        <f>IFERROR(IF((IFERROR(IF(AL243&gt;1,(AK243-AM243)/AK243,""),(($G243*0.9)-AM243)/($G243*0.9)))&gt;1%,IFERROR(IF(AL243&gt;1,(AK243-AM243)/AK243,""),(($G243*0.9)-AM243)/($G243*0.9)),""),"")</f>
        <v/>
      </c>
      <c r="AO243" s="106">
        <v>1554</v>
      </c>
      <c r="AP243" s="107">
        <f>IFERROR(IF(AO243&gt;1,AO243*0.9,""),"")</f>
        <v>1398.6000000000001</v>
      </c>
      <c r="AQ243" s="107">
        <v>179</v>
      </c>
      <c r="AR243" s="110">
        <f t="shared" si="1083"/>
        <v>1155</v>
      </c>
      <c r="AS243" s="15">
        <f>IFERROR(IF((IFERROR(IF(AQ243&gt;1,(AP243-AR243)/AP243,""),(($G243*0.9)-AR243)/($G243*0.9)))&gt;1%,IFERROR(IF(AQ243&gt;1,(AP243-AR243)/AP243,""),(($G243*0.9)-AR243)/($G243*0.9)),""),"")</f>
        <v>0.17417417417417425</v>
      </c>
      <c r="AT243" s="108">
        <v>0</v>
      </c>
      <c r="AU243" s="109" t="str">
        <f>IFERROR(IF(AT243&gt;1,AT243*0.9,""),"")</f>
        <v/>
      </c>
      <c r="AV243" s="109">
        <v>0</v>
      </c>
      <c r="AW243" s="111" t="str">
        <f t="shared" si="1084"/>
        <v/>
      </c>
      <c r="AX243" s="20" t="str">
        <f>IFERROR(IF((IFERROR(IF(AV243&gt;1,(AU243-AW243)/AU243,""),(($G243*0.9)-AW243)/($G243*0.9)))&gt;1%,IFERROR(IF(AV243&gt;1,(AU243-AW243)/AU243,""),(($G243*0.9)-AW243)/($G243*0.9)),""),"")</f>
        <v/>
      </c>
      <c r="AY243" s="106">
        <v>1443</v>
      </c>
      <c r="AZ243" s="107">
        <f>IFERROR(IF(AY243&gt;1,AY243*0.9,""),"")</f>
        <v>1298.7</v>
      </c>
      <c r="BA243" s="107">
        <v>262</v>
      </c>
      <c r="BB243" s="110">
        <f t="shared" si="1085"/>
        <v>1072</v>
      </c>
      <c r="BC243" s="15">
        <f>IFERROR(IF((IFERROR(IF(BA243&gt;1,(AZ243-BB243)/AZ243,""),(($G243*0.9)-BB243)/($G243*0.9)))&gt;1%,IFERROR(IF(BA243&gt;1,(AZ243-BB243)/AZ243,""),(($G243*0.9)-BB243)/($G243*0.9)),""),"")</f>
        <v>0.17455917455917458</v>
      </c>
      <c r="BD243" s="108">
        <v>1443</v>
      </c>
      <c r="BE243" s="109">
        <f>IFERROR(IF(BD243&gt;1,BD243*0.9,""),"")</f>
        <v>1298.7</v>
      </c>
      <c r="BF243" s="109">
        <v>262</v>
      </c>
      <c r="BG243" s="111">
        <f t="shared" si="1086"/>
        <v>1072</v>
      </c>
      <c r="BH243" s="20">
        <f>IFERROR(IF((IFERROR(IF(BF243&gt;1,(BE243-BG243)/BE243,""),(($G243*0.9)-BG243)/($G243*0.9)))&gt;1%,IFERROR(IF(BF243&gt;1,(BE243-BG243)/BE243,""),(($G243*0.9)-BG243)/($G243*0.9)),""),"")</f>
        <v>0.17455917455917458</v>
      </c>
      <c r="BI243" s="106">
        <v>0</v>
      </c>
      <c r="BJ243" s="107" t="str">
        <f>IFERROR(IF(BI243&gt;1,BI243*0.9,""),"")</f>
        <v/>
      </c>
      <c r="BK243" s="107">
        <v>0</v>
      </c>
      <c r="BL243" s="110" t="str">
        <f t="shared" si="1087"/>
        <v/>
      </c>
      <c r="BM243" s="15" t="str">
        <f>IFERROR(IF((IFERROR(IF(BK243&gt;1,(BJ243-BL243)/BJ243,""),(($G243*0.9)-BL243)/($G243*0.9)))&gt;1%,IFERROR(IF(BK243&gt;1,(BJ243-BL243)/BJ243,""),(($G243*0.9)-BL243)/($G243*0.9)),""),"")</f>
        <v/>
      </c>
      <c r="BN243" s="108">
        <v>0</v>
      </c>
      <c r="BO243" s="109" t="str">
        <f>IFERROR(IF(BN243&gt;1,BN243*0.9,""),"")</f>
        <v/>
      </c>
      <c r="BP243" s="109">
        <v>0</v>
      </c>
      <c r="BQ243" s="111" t="str">
        <f t="shared" si="1088"/>
        <v/>
      </c>
      <c r="BR243" s="20" t="str">
        <f>IFERROR(IF((IFERROR(IF(BP243&gt;1,(BO243-BQ243)/BO243,""),(($G243*0.9)-BQ243)/($G243*0.9)))&gt;1%,IFERROR(IF(BP243&gt;1,(BO243-BQ243)/BO243,""),(($G243*0.9)-BQ243)/($G243*0.9)),""),"")</f>
        <v/>
      </c>
      <c r="BS243" s="106">
        <v>1332</v>
      </c>
      <c r="BT243" s="107">
        <f>IFERROR(IF(BS243&gt;1,BS243*0.9,""),"")</f>
        <v>1198.8</v>
      </c>
      <c r="BU243" s="107">
        <v>341</v>
      </c>
      <c r="BV243" s="110">
        <f t="shared" si="1089"/>
        <v>993</v>
      </c>
      <c r="BW243" s="15">
        <f>IFERROR(IF((IFERROR(IF(BU243&gt;1,(BT243-BV243)/BT243,""),(($G243*0.9)-BV243)/($G243*0.9)))&gt;1%,IFERROR(IF(BU243&gt;1,(BT243-BV243)/BT243,""),(($G243*0.9)-BV243)/($G243*0.9)),""),"")</f>
        <v>0.17167167167167163</v>
      </c>
    </row>
    <row r="244" spans="1:75" s="5" customFormat="1" ht="12.75" customHeight="1">
      <c r="A244" s="44" t="s">
        <v>69</v>
      </c>
      <c r="B244" s="36" t="s">
        <v>160</v>
      </c>
      <c r="C244" s="6"/>
      <c r="D244" s="51">
        <v>1.19</v>
      </c>
      <c r="E244" s="7" t="s">
        <v>191</v>
      </c>
      <c r="F244" s="84">
        <v>2639</v>
      </c>
      <c r="G244" s="84">
        <v>2399</v>
      </c>
      <c r="H244" s="135">
        <v>1782</v>
      </c>
      <c r="I244" s="135">
        <v>55</v>
      </c>
      <c r="J244" s="93">
        <f t="shared" si="1273"/>
        <v>1727</v>
      </c>
      <c r="K244" s="106">
        <v>1999</v>
      </c>
      <c r="L244" s="107">
        <f t="shared" si="1300"/>
        <v>1799.1000000000001</v>
      </c>
      <c r="M244" s="107">
        <v>285</v>
      </c>
      <c r="N244" s="110">
        <f t="shared" si="1077"/>
        <v>1442</v>
      </c>
      <c r="O244" s="15">
        <f t="shared" ref="O244:O250" si="1313">IFERROR(IF((IFERROR(IF(M244&gt;1,(L244-N244)/L244,""),(($G244*0.9)-N244)/($G244*0.9)))&gt;1%,IFERROR(IF(M244&gt;1,(L244-N244)/L244,""),(($G244*0.9)-N244)/($G244*0.9)),""),"")</f>
        <v>0.19848813295536663</v>
      </c>
      <c r="P244" s="108">
        <v>0</v>
      </c>
      <c r="Q244" s="109" t="str">
        <f t="shared" si="1301"/>
        <v/>
      </c>
      <c r="R244" s="109">
        <v>0</v>
      </c>
      <c r="S244" s="111" t="str">
        <f t="shared" si="1078"/>
        <v/>
      </c>
      <c r="T244" s="20" t="str">
        <f t="shared" ref="T244:T250" si="1314">IFERROR(IF((IFERROR(IF(R244&gt;1,(Q244-S244)/Q244,""),(($G244*0.9)-S244)/($G244*0.9)))&gt;1%,IFERROR(IF(R244&gt;1,(Q244-S244)/Q244,""),(($G244*0.9)-S244)/($G244*0.9)),""),"")</f>
        <v/>
      </c>
      <c r="U244" s="106">
        <v>0</v>
      </c>
      <c r="V244" s="107" t="str">
        <f t="shared" si="1302"/>
        <v/>
      </c>
      <c r="W244" s="107">
        <v>0</v>
      </c>
      <c r="X244" s="110" t="str">
        <f t="shared" si="1079"/>
        <v/>
      </c>
      <c r="Y244" s="15" t="str">
        <f t="shared" ref="Y244:Y250" si="1315">IFERROR(IF((IFERROR(IF(W244&gt;1,(V244-X244)/V244,""),(($G244*0.9)-X244)/($G244*0.9)))&gt;1%,IFERROR(IF(W244&gt;1,(V244-X244)/V244,""),(($G244*0.9)-X244)/($G244*0.9)),""),"")</f>
        <v/>
      </c>
      <c r="Z244" s="108">
        <v>1888</v>
      </c>
      <c r="AA244" s="109">
        <f t="shared" si="1303"/>
        <v>1699.2</v>
      </c>
      <c r="AB244" s="109">
        <v>365</v>
      </c>
      <c r="AC244" s="111">
        <f t="shared" si="1080"/>
        <v>1362</v>
      </c>
      <c r="AD244" s="20">
        <f t="shared" ref="AD244:AD250" si="1316">IFERROR(IF((IFERROR(IF(AB244&gt;1,(AA244-AC244)/AA244,""),(($G244*0.9)-AC244)/($G244*0.9)))&gt;1%,IFERROR(IF(AB244&gt;1,(AA244-AC244)/AA244,""),(($G244*0.9)-AC244)/($G244*0.9)),""),"")</f>
        <v>0.19844632768361584</v>
      </c>
      <c r="AE244" s="106">
        <v>0</v>
      </c>
      <c r="AF244" s="107" t="str">
        <f t="shared" si="1304"/>
        <v/>
      </c>
      <c r="AG244" s="107">
        <v>0</v>
      </c>
      <c r="AH244" s="110" t="str">
        <f t="shared" si="1081"/>
        <v/>
      </c>
      <c r="AI244" s="15" t="str">
        <f t="shared" ref="AI244:AI250" si="1317">IFERROR(IF((IFERROR(IF(AG244&gt;1,(AF244-AH244)/AF244,""),(($G244*0.9)-AH244)/($G244*0.9)))&gt;1%,IFERROR(IF(AG244&gt;1,(AF244-AH244)/AF244,""),(($G244*0.9)-AH244)/($G244*0.9)),""),"")</f>
        <v/>
      </c>
      <c r="AJ244" s="108">
        <v>1888</v>
      </c>
      <c r="AK244" s="109">
        <f t="shared" si="1305"/>
        <v>1699.2</v>
      </c>
      <c r="AL244" s="109">
        <v>365</v>
      </c>
      <c r="AM244" s="111">
        <f t="shared" si="1082"/>
        <v>1362</v>
      </c>
      <c r="AN244" s="20">
        <f t="shared" ref="AN244:AN250" si="1318">IFERROR(IF((IFERROR(IF(AL244&gt;1,(AK244-AM244)/AK244,""),(($G244*0.9)-AM244)/($G244*0.9)))&gt;1%,IFERROR(IF(AL244&gt;1,(AK244-AM244)/AK244,""),(($G244*0.9)-AM244)/($G244*0.9)),""),"")</f>
        <v>0.19844632768361584</v>
      </c>
      <c r="AO244" s="106">
        <v>1777</v>
      </c>
      <c r="AP244" s="107">
        <f t="shared" si="1306"/>
        <v>1599.3</v>
      </c>
      <c r="AQ244" s="107">
        <v>445</v>
      </c>
      <c r="AR244" s="110">
        <f t="shared" si="1083"/>
        <v>1282</v>
      </c>
      <c r="AS244" s="15">
        <f t="shared" ref="AS244:AS250" si="1319">IFERROR(IF((IFERROR(IF(AQ244&gt;1,(AP244-AR244)/AP244,""),(($G244*0.9)-AR244)/($G244*0.9)))&gt;1%,IFERROR(IF(AQ244&gt;1,(AP244-AR244)/AP244,""),(($G244*0.9)-AR244)/($G244*0.9)),""),"")</f>
        <v>0.19839929969361594</v>
      </c>
      <c r="AT244" s="108">
        <v>0</v>
      </c>
      <c r="AU244" s="109" t="str">
        <f t="shared" si="1307"/>
        <v/>
      </c>
      <c r="AV244" s="109">
        <v>0</v>
      </c>
      <c r="AW244" s="111" t="str">
        <f t="shared" si="1084"/>
        <v/>
      </c>
      <c r="AX244" s="20" t="str">
        <f t="shared" si="1289"/>
        <v/>
      </c>
      <c r="AY244" s="106">
        <v>0</v>
      </c>
      <c r="AZ244" s="107" t="str">
        <f t="shared" si="1308"/>
        <v/>
      </c>
      <c r="BA244" s="107">
        <v>0</v>
      </c>
      <c r="BB244" s="110" t="str">
        <f t="shared" si="1085"/>
        <v/>
      </c>
      <c r="BC244" s="15" t="str">
        <f t="shared" ref="BC244:BC250" si="1320">IFERROR(IF((IFERROR(IF(BA244&gt;1,(AZ244-BB244)/AZ244,""),(($G244*0.9)-BB244)/($G244*0.9)))&gt;1%,IFERROR(IF(BA244&gt;1,(AZ244-BB244)/AZ244,""),(($G244*0.9)-BB244)/($G244*0.9)),""),"")</f>
        <v/>
      </c>
      <c r="BD244" s="108">
        <v>1666</v>
      </c>
      <c r="BE244" s="109">
        <f t="shared" si="1309"/>
        <v>1499.4</v>
      </c>
      <c r="BF244" s="109">
        <v>525</v>
      </c>
      <c r="BG244" s="111">
        <f t="shared" si="1086"/>
        <v>1202</v>
      </c>
      <c r="BH244" s="20">
        <f t="shared" ref="BH244:BH250" si="1321">IFERROR(IF((IFERROR(IF(BF244&gt;1,(BE244-BG244)/BE244,""),(($G244*0.9)-BG244)/($G244*0.9)))&gt;1%,IFERROR(IF(BF244&gt;1,(BE244-BG244)/BE244,""),(($G244*0.9)-BG244)/($G244*0.9)),""),"")</f>
        <v>0.19834600506869418</v>
      </c>
      <c r="BI244" s="106">
        <v>0</v>
      </c>
      <c r="BJ244" s="107" t="str">
        <f t="shared" si="1310"/>
        <v/>
      </c>
      <c r="BK244" s="107">
        <v>0</v>
      </c>
      <c r="BL244" s="110" t="str">
        <f t="shared" si="1087"/>
        <v/>
      </c>
      <c r="BM244" s="15" t="str">
        <f t="shared" ref="BM244:BM250" si="1322">IFERROR(IF((IFERROR(IF(BK244&gt;1,(BJ244-BL244)/BJ244,""),(($G244*0.9)-BL244)/($G244*0.9)))&gt;1%,IFERROR(IF(BK244&gt;1,(BJ244-BL244)/BJ244,""),(($G244*0.9)-BL244)/($G244*0.9)),""),"")</f>
        <v/>
      </c>
      <c r="BN244" s="108">
        <v>1666</v>
      </c>
      <c r="BO244" s="109">
        <f t="shared" si="1311"/>
        <v>1499.4</v>
      </c>
      <c r="BP244" s="109">
        <v>525</v>
      </c>
      <c r="BQ244" s="111">
        <f t="shared" si="1088"/>
        <v>1202</v>
      </c>
      <c r="BR244" s="20">
        <f t="shared" ref="BR244:BR250" si="1323">IFERROR(IF((IFERROR(IF(BP244&gt;1,(BO244-BQ244)/BO244,""),(($G244*0.9)-BQ244)/($G244*0.9)))&gt;1%,IFERROR(IF(BP244&gt;1,(BO244-BQ244)/BO244,""),(($G244*0.9)-BQ244)/($G244*0.9)),""),"")</f>
        <v>0.19834600506869418</v>
      </c>
      <c r="BS244" s="106">
        <v>1666</v>
      </c>
      <c r="BT244" s="107">
        <f t="shared" si="1312"/>
        <v>1499.4</v>
      </c>
      <c r="BU244" s="107">
        <v>525</v>
      </c>
      <c r="BV244" s="110">
        <f t="shared" si="1089"/>
        <v>1202</v>
      </c>
      <c r="BW244" s="15">
        <f t="shared" ref="BW244:BW250" si="1324">IFERROR(IF((IFERROR(IF(BU244&gt;1,(BT244-BV244)/BT244,""),(($G244*0.9)-BV244)/($G244*0.9)))&gt;1%,IFERROR(IF(BU244&gt;1,(BT244-BV244)/BT244,""),(($G244*0.9)-BV244)/($G244*0.9)),""),"")</f>
        <v>0.19834600506869418</v>
      </c>
    </row>
    <row r="245" spans="1:75" s="5" customFormat="1" ht="12.75" customHeight="1">
      <c r="A245" s="42" t="s">
        <v>68</v>
      </c>
      <c r="B245" s="39" t="s">
        <v>160</v>
      </c>
      <c r="C245" s="4"/>
      <c r="D245" s="49">
        <v>1.19</v>
      </c>
      <c r="E245" s="40" t="s">
        <v>191</v>
      </c>
      <c r="F245" s="82">
        <v>2529</v>
      </c>
      <c r="G245" s="82">
        <v>2299</v>
      </c>
      <c r="H245" s="133">
        <v>1707</v>
      </c>
      <c r="I245" s="133">
        <v>52</v>
      </c>
      <c r="J245" s="95">
        <f t="shared" si="1273"/>
        <v>1655</v>
      </c>
      <c r="K245" s="69">
        <v>1888</v>
      </c>
      <c r="L245" s="70">
        <f t="shared" si="1300"/>
        <v>1699.2</v>
      </c>
      <c r="M245" s="70">
        <v>293</v>
      </c>
      <c r="N245" s="71">
        <f t="shared" si="1077"/>
        <v>1362</v>
      </c>
      <c r="O245" s="16">
        <f t="shared" si="1313"/>
        <v>0.19844632768361584</v>
      </c>
      <c r="P245" s="72">
        <v>0</v>
      </c>
      <c r="Q245" s="73" t="str">
        <f t="shared" si="1301"/>
        <v/>
      </c>
      <c r="R245" s="73">
        <v>0</v>
      </c>
      <c r="S245" s="74" t="str">
        <f t="shared" si="1078"/>
        <v/>
      </c>
      <c r="T245" s="18" t="str">
        <f t="shared" si="1314"/>
        <v/>
      </c>
      <c r="U245" s="69">
        <v>0</v>
      </c>
      <c r="V245" s="70" t="str">
        <f t="shared" si="1302"/>
        <v/>
      </c>
      <c r="W245" s="70">
        <v>0</v>
      </c>
      <c r="X245" s="71" t="str">
        <f t="shared" si="1079"/>
        <v/>
      </c>
      <c r="Y245" s="16" t="str">
        <f t="shared" si="1315"/>
        <v/>
      </c>
      <c r="Z245" s="72">
        <v>1777</v>
      </c>
      <c r="AA245" s="73">
        <f t="shared" si="1303"/>
        <v>1599.3</v>
      </c>
      <c r="AB245" s="73">
        <v>373</v>
      </c>
      <c r="AC245" s="74">
        <f t="shared" si="1080"/>
        <v>1282</v>
      </c>
      <c r="AD245" s="18">
        <f t="shared" si="1316"/>
        <v>0.19839929969361594</v>
      </c>
      <c r="AE245" s="69">
        <v>0</v>
      </c>
      <c r="AF245" s="70" t="str">
        <f t="shared" si="1304"/>
        <v/>
      </c>
      <c r="AG245" s="70">
        <v>0</v>
      </c>
      <c r="AH245" s="71" t="str">
        <f t="shared" si="1081"/>
        <v/>
      </c>
      <c r="AI245" s="16" t="str">
        <f t="shared" si="1317"/>
        <v/>
      </c>
      <c r="AJ245" s="72">
        <v>1777</v>
      </c>
      <c r="AK245" s="73">
        <f t="shared" si="1305"/>
        <v>1599.3</v>
      </c>
      <c r="AL245" s="73">
        <v>373</v>
      </c>
      <c r="AM245" s="74">
        <f t="shared" si="1082"/>
        <v>1282</v>
      </c>
      <c r="AN245" s="18">
        <f t="shared" si="1318"/>
        <v>0.19839929969361594</v>
      </c>
      <c r="AO245" s="69">
        <v>1666</v>
      </c>
      <c r="AP245" s="70">
        <f t="shared" si="1306"/>
        <v>1499.4</v>
      </c>
      <c r="AQ245" s="70">
        <v>453</v>
      </c>
      <c r="AR245" s="71">
        <f t="shared" si="1083"/>
        <v>1202</v>
      </c>
      <c r="AS245" s="16">
        <f t="shared" si="1319"/>
        <v>0.19834600506869418</v>
      </c>
      <c r="AT245" s="72">
        <v>0</v>
      </c>
      <c r="AU245" s="73" t="str">
        <f t="shared" si="1307"/>
        <v/>
      </c>
      <c r="AV245" s="73">
        <v>0</v>
      </c>
      <c r="AW245" s="74" t="str">
        <f t="shared" si="1084"/>
        <v/>
      </c>
      <c r="AX245" s="18" t="str">
        <f t="shared" si="1289"/>
        <v/>
      </c>
      <c r="AY245" s="69">
        <v>0</v>
      </c>
      <c r="AZ245" s="70" t="str">
        <f t="shared" si="1308"/>
        <v/>
      </c>
      <c r="BA245" s="70">
        <v>0</v>
      </c>
      <c r="BB245" s="71" t="str">
        <f t="shared" si="1085"/>
        <v/>
      </c>
      <c r="BC245" s="16" t="str">
        <f t="shared" si="1320"/>
        <v/>
      </c>
      <c r="BD245" s="72">
        <v>1554</v>
      </c>
      <c r="BE245" s="73">
        <f t="shared" si="1309"/>
        <v>1398.6000000000001</v>
      </c>
      <c r="BF245" s="73">
        <v>534</v>
      </c>
      <c r="BG245" s="74">
        <f t="shared" si="1086"/>
        <v>1121</v>
      </c>
      <c r="BH245" s="18">
        <f t="shared" si="1321"/>
        <v>0.19848419848419857</v>
      </c>
      <c r="BI245" s="69">
        <v>0</v>
      </c>
      <c r="BJ245" s="70" t="str">
        <f t="shared" si="1310"/>
        <v/>
      </c>
      <c r="BK245" s="70">
        <v>0</v>
      </c>
      <c r="BL245" s="71" t="str">
        <f t="shared" si="1087"/>
        <v/>
      </c>
      <c r="BM245" s="16" t="str">
        <f t="shared" si="1322"/>
        <v/>
      </c>
      <c r="BN245" s="72">
        <v>1554</v>
      </c>
      <c r="BO245" s="73">
        <f t="shared" si="1311"/>
        <v>1398.6000000000001</v>
      </c>
      <c r="BP245" s="73">
        <v>534</v>
      </c>
      <c r="BQ245" s="74">
        <f t="shared" si="1088"/>
        <v>1121</v>
      </c>
      <c r="BR245" s="18">
        <f t="shared" si="1323"/>
        <v>0.19848419848419857</v>
      </c>
      <c r="BS245" s="69">
        <v>1554</v>
      </c>
      <c r="BT245" s="70">
        <f t="shared" si="1312"/>
        <v>1398.6000000000001</v>
      </c>
      <c r="BU245" s="70">
        <v>534</v>
      </c>
      <c r="BV245" s="71">
        <f t="shared" si="1089"/>
        <v>1121</v>
      </c>
      <c r="BW245" s="16">
        <f t="shared" si="1324"/>
        <v>0.19848419848419857</v>
      </c>
    </row>
    <row r="246" spans="1:75" s="5" customFormat="1" ht="12.75" customHeight="1">
      <c r="A246" s="42" t="s">
        <v>310</v>
      </c>
      <c r="B246" s="39" t="s">
        <v>160</v>
      </c>
      <c r="C246" s="4" t="s">
        <v>528</v>
      </c>
      <c r="D246" s="49">
        <v>1.19</v>
      </c>
      <c r="E246" s="40" t="s">
        <v>322</v>
      </c>
      <c r="F246" s="82">
        <v>2914</v>
      </c>
      <c r="G246" s="82">
        <v>2649</v>
      </c>
      <c r="H246" s="133">
        <v>1988</v>
      </c>
      <c r="I246" s="133">
        <v>0</v>
      </c>
      <c r="J246" s="95">
        <f t="shared" si="1273"/>
        <v>1988</v>
      </c>
      <c r="K246" s="69">
        <v>0</v>
      </c>
      <c r="L246" s="70" t="str">
        <f t="shared" si="1300"/>
        <v/>
      </c>
      <c r="M246" s="70">
        <v>0</v>
      </c>
      <c r="N246" s="71" t="str">
        <f t="shared" si="1077"/>
        <v/>
      </c>
      <c r="O246" s="16" t="str">
        <f t="shared" si="1313"/>
        <v/>
      </c>
      <c r="P246" s="72">
        <v>0</v>
      </c>
      <c r="Q246" s="73" t="str">
        <f t="shared" si="1301"/>
        <v/>
      </c>
      <c r="R246" s="73">
        <v>0</v>
      </c>
      <c r="S246" s="74" t="str">
        <f t="shared" si="1078"/>
        <v/>
      </c>
      <c r="T246" s="18" t="str">
        <f t="shared" si="1314"/>
        <v/>
      </c>
      <c r="U246" s="69">
        <v>0</v>
      </c>
      <c r="V246" s="70" t="str">
        <f t="shared" si="1302"/>
        <v/>
      </c>
      <c r="W246" s="70">
        <v>0</v>
      </c>
      <c r="X246" s="71" t="str">
        <f t="shared" si="1079"/>
        <v/>
      </c>
      <c r="Y246" s="16" t="str">
        <f t="shared" si="1315"/>
        <v/>
      </c>
      <c r="Z246" s="72">
        <v>0</v>
      </c>
      <c r="AA246" s="73" t="str">
        <f t="shared" si="1303"/>
        <v/>
      </c>
      <c r="AB246" s="73">
        <v>0</v>
      </c>
      <c r="AC246" s="74" t="str">
        <f t="shared" si="1080"/>
        <v/>
      </c>
      <c r="AD246" s="18" t="str">
        <f t="shared" si="1316"/>
        <v/>
      </c>
      <c r="AE246" s="69">
        <v>0</v>
      </c>
      <c r="AF246" s="70" t="str">
        <f t="shared" si="1304"/>
        <v/>
      </c>
      <c r="AG246" s="70">
        <v>0</v>
      </c>
      <c r="AH246" s="71" t="str">
        <f t="shared" si="1081"/>
        <v/>
      </c>
      <c r="AI246" s="16" t="str">
        <f t="shared" si="1317"/>
        <v/>
      </c>
      <c r="AJ246" s="72">
        <v>0</v>
      </c>
      <c r="AK246" s="73" t="str">
        <f t="shared" si="1305"/>
        <v/>
      </c>
      <c r="AL246" s="73">
        <v>0</v>
      </c>
      <c r="AM246" s="74" t="str">
        <f t="shared" si="1082"/>
        <v/>
      </c>
      <c r="AN246" s="18" t="str">
        <f t="shared" si="1318"/>
        <v/>
      </c>
      <c r="AO246" s="69">
        <v>0</v>
      </c>
      <c r="AP246" s="70" t="str">
        <f t="shared" si="1306"/>
        <v/>
      </c>
      <c r="AQ246" s="70">
        <v>0</v>
      </c>
      <c r="AR246" s="71" t="str">
        <f t="shared" si="1083"/>
        <v/>
      </c>
      <c r="AS246" s="16" t="str">
        <f t="shared" si="1319"/>
        <v/>
      </c>
      <c r="AT246" s="72">
        <v>0</v>
      </c>
      <c r="AU246" s="73" t="str">
        <f t="shared" si="1307"/>
        <v/>
      </c>
      <c r="AV246" s="73">
        <v>0</v>
      </c>
      <c r="AW246" s="74" t="str">
        <f t="shared" si="1084"/>
        <v/>
      </c>
      <c r="AX246" s="18" t="str">
        <f t="shared" si="1289"/>
        <v/>
      </c>
      <c r="AY246" s="69">
        <v>0</v>
      </c>
      <c r="AZ246" s="70" t="str">
        <f t="shared" si="1308"/>
        <v/>
      </c>
      <c r="BA246" s="70">
        <v>0</v>
      </c>
      <c r="BB246" s="71" t="str">
        <f t="shared" si="1085"/>
        <v/>
      </c>
      <c r="BC246" s="16" t="str">
        <f t="shared" si="1320"/>
        <v/>
      </c>
      <c r="BD246" s="72">
        <v>0</v>
      </c>
      <c r="BE246" s="73" t="str">
        <f t="shared" si="1309"/>
        <v/>
      </c>
      <c r="BF246" s="73">
        <v>0</v>
      </c>
      <c r="BG246" s="74" t="str">
        <f t="shared" si="1086"/>
        <v/>
      </c>
      <c r="BH246" s="18" t="str">
        <f t="shared" si="1321"/>
        <v/>
      </c>
      <c r="BI246" s="69">
        <v>0</v>
      </c>
      <c r="BJ246" s="70" t="str">
        <f t="shared" si="1310"/>
        <v/>
      </c>
      <c r="BK246" s="70">
        <v>0</v>
      </c>
      <c r="BL246" s="71" t="str">
        <f t="shared" si="1087"/>
        <v/>
      </c>
      <c r="BM246" s="16" t="str">
        <f t="shared" si="1322"/>
        <v/>
      </c>
      <c r="BN246" s="72">
        <v>0</v>
      </c>
      <c r="BO246" s="73" t="str">
        <f t="shared" si="1311"/>
        <v/>
      </c>
      <c r="BP246" s="73">
        <v>0</v>
      </c>
      <c r="BQ246" s="74" t="str">
        <f t="shared" si="1088"/>
        <v/>
      </c>
      <c r="BR246" s="18" t="str">
        <f t="shared" si="1323"/>
        <v/>
      </c>
      <c r="BS246" s="69">
        <v>0</v>
      </c>
      <c r="BT246" s="70" t="str">
        <f t="shared" si="1312"/>
        <v/>
      </c>
      <c r="BU246" s="70">
        <v>0</v>
      </c>
      <c r="BV246" s="71" t="str">
        <f t="shared" si="1089"/>
        <v/>
      </c>
      <c r="BW246" s="16" t="str">
        <f t="shared" si="1324"/>
        <v/>
      </c>
    </row>
    <row r="247" spans="1:75" s="5" customFormat="1" ht="12.75" customHeight="1" thickBot="1">
      <c r="A247" s="43" t="s">
        <v>309</v>
      </c>
      <c r="B247" s="38" t="s">
        <v>160</v>
      </c>
      <c r="C247" s="9"/>
      <c r="D247" s="50">
        <v>1.19</v>
      </c>
      <c r="E247" s="2" t="s">
        <v>322</v>
      </c>
      <c r="F247" s="83">
        <v>2749</v>
      </c>
      <c r="G247" s="83">
        <v>2499</v>
      </c>
      <c r="H247" s="134">
        <v>1875</v>
      </c>
      <c r="I247" s="134">
        <v>0</v>
      </c>
      <c r="J247" s="97">
        <f t="shared" si="1273"/>
        <v>1875</v>
      </c>
      <c r="K247" s="76">
        <v>2110</v>
      </c>
      <c r="L247" s="77">
        <f>IFERROR(IF(K247&gt;1,K247*0.9,""),"")</f>
        <v>1899</v>
      </c>
      <c r="M247" s="77">
        <v>289</v>
      </c>
      <c r="N247" s="78">
        <f t="shared" si="1077"/>
        <v>1586</v>
      </c>
      <c r="O247" s="17">
        <f t="shared" si="1313"/>
        <v>0.16482359136387573</v>
      </c>
      <c r="P247" s="79">
        <v>0</v>
      </c>
      <c r="Q247" s="80" t="str">
        <f>IFERROR(IF(P247&gt;1,P247*0.9,""),"")</f>
        <v/>
      </c>
      <c r="R247" s="80">
        <v>0</v>
      </c>
      <c r="S247" s="81" t="str">
        <f t="shared" si="1078"/>
        <v/>
      </c>
      <c r="T247" s="19" t="str">
        <f t="shared" si="1314"/>
        <v/>
      </c>
      <c r="U247" s="76">
        <v>0</v>
      </c>
      <c r="V247" s="77" t="str">
        <f>IFERROR(IF(U247&gt;1,U247*0.9,""),"")</f>
        <v/>
      </c>
      <c r="W247" s="77">
        <v>0</v>
      </c>
      <c r="X247" s="78" t="str">
        <f t="shared" si="1079"/>
        <v/>
      </c>
      <c r="Y247" s="17" t="str">
        <f t="shared" si="1315"/>
        <v/>
      </c>
      <c r="Z247" s="79">
        <v>1999</v>
      </c>
      <c r="AA247" s="80">
        <f>IFERROR(IF(Z247&gt;1,Z247*0.9,""),"")</f>
        <v>1799.1000000000001</v>
      </c>
      <c r="AB247" s="80">
        <v>372</v>
      </c>
      <c r="AC247" s="81">
        <f t="shared" si="1080"/>
        <v>1503</v>
      </c>
      <c r="AD247" s="19">
        <f t="shared" si="1316"/>
        <v>0.16458229114557285</v>
      </c>
      <c r="AE247" s="76">
        <v>0</v>
      </c>
      <c r="AF247" s="77" t="str">
        <f>IFERROR(IF(AE247&gt;1,AE247*0.9,""),"")</f>
        <v/>
      </c>
      <c r="AG247" s="77">
        <v>0</v>
      </c>
      <c r="AH247" s="78" t="str">
        <f t="shared" si="1081"/>
        <v/>
      </c>
      <c r="AI247" s="17" t="str">
        <f t="shared" si="1317"/>
        <v/>
      </c>
      <c r="AJ247" s="79">
        <v>0</v>
      </c>
      <c r="AK247" s="80" t="str">
        <f>IFERROR(IF(AJ247&gt;1,AJ247*0.9,""),"")</f>
        <v/>
      </c>
      <c r="AL247" s="80">
        <v>0</v>
      </c>
      <c r="AM247" s="81" t="str">
        <f t="shared" si="1082"/>
        <v/>
      </c>
      <c r="AN247" s="19" t="str">
        <f t="shared" si="1318"/>
        <v/>
      </c>
      <c r="AO247" s="76">
        <v>2110</v>
      </c>
      <c r="AP247" s="77">
        <f>IFERROR(IF(AO247&gt;1,AO247*0.9,""),"")</f>
        <v>1899</v>
      </c>
      <c r="AQ247" s="77">
        <v>289</v>
      </c>
      <c r="AR247" s="78">
        <f t="shared" si="1083"/>
        <v>1586</v>
      </c>
      <c r="AS247" s="17">
        <f t="shared" si="1319"/>
        <v>0.16482359136387573</v>
      </c>
      <c r="AT247" s="79">
        <v>0</v>
      </c>
      <c r="AU247" s="80" t="str">
        <f>IFERROR(IF(AT247&gt;1,AT247*0.9,""),"")</f>
        <v/>
      </c>
      <c r="AV247" s="80">
        <v>0</v>
      </c>
      <c r="AW247" s="81" t="str">
        <f t="shared" si="1084"/>
        <v/>
      </c>
      <c r="AX247" s="19" t="str">
        <f t="shared" si="1289"/>
        <v/>
      </c>
      <c r="AY247" s="76">
        <v>0</v>
      </c>
      <c r="AZ247" s="77" t="str">
        <f>IFERROR(IF(AY247&gt;1,AY247*0.9,""),"")</f>
        <v/>
      </c>
      <c r="BA247" s="77">
        <v>0</v>
      </c>
      <c r="BB247" s="78" t="str">
        <f t="shared" si="1085"/>
        <v/>
      </c>
      <c r="BC247" s="17" t="str">
        <f t="shared" si="1320"/>
        <v/>
      </c>
      <c r="BD247" s="79">
        <v>1888</v>
      </c>
      <c r="BE247" s="80">
        <f>IFERROR(IF(BD247&gt;1,BD247*0.9,""),"")</f>
        <v>1699.2</v>
      </c>
      <c r="BF247" s="80">
        <v>453</v>
      </c>
      <c r="BG247" s="81">
        <f t="shared" si="1086"/>
        <v>1422</v>
      </c>
      <c r="BH247" s="19">
        <f t="shared" si="1321"/>
        <v>0.16313559322033899</v>
      </c>
      <c r="BI247" s="76">
        <v>0</v>
      </c>
      <c r="BJ247" s="77" t="str">
        <f>IFERROR(IF(BI247&gt;1,BI247*0.9,""),"")</f>
        <v/>
      </c>
      <c r="BK247" s="77">
        <v>0</v>
      </c>
      <c r="BL247" s="78" t="str">
        <f t="shared" si="1087"/>
        <v/>
      </c>
      <c r="BM247" s="17" t="str">
        <f t="shared" si="1322"/>
        <v/>
      </c>
      <c r="BN247" s="79">
        <v>0</v>
      </c>
      <c r="BO247" s="80" t="str">
        <f>IFERROR(IF(BN247&gt;1,BN247*0.9,""),"")</f>
        <v/>
      </c>
      <c r="BP247" s="80">
        <v>0</v>
      </c>
      <c r="BQ247" s="81" t="str">
        <f t="shared" si="1088"/>
        <v/>
      </c>
      <c r="BR247" s="19" t="str">
        <f t="shared" si="1323"/>
        <v/>
      </c>
      <c r="BS247" s="76">
        <v>1832</v>
      </c>
      <c r="BT247" s="77">
        <f>IFERROR(IF(BS247&gt;1,BS247*0.9,""),"")</f>
        <v>1648.8</v>
      </c>
      <c r="BU247" s="77">
        <v>493</v>
      </c>
      <c r="BV247" s="78">
        <f t="shared" si="1089"/>
        <v>1382</v>
      </c>
      <c r="BW247" s="17">
        <f t="shared" si="1324"/>
        <v>0.1618146530810286</v>
      </c>
    </row>
    <row r="248" spans="1:75" s="5" customFormat="1" ht="12.75" customHeight="1">
      <c r="A248" s="44" t="s">
        <v>248</v>
      </c>
      <c r="B248" s="36" t="s">
        <v>160</v>
      </c>
      <c r="C248" s="6"/>
      <c r="D248" s="51">
        <v>1.19</v>
      </c>
      <c r="E248" s="7" t="s">
        <v>281</v>
      </c>
      <c r="F248" s="84">
        <v>3299</v>
      </c>
      <c r="G248" s="84">
        <v>2999</v>
      </c>
      <c r="H248" s="135">
        <v>2250</v>
      </c>
      <c r="I248" s="135">
        <v>64</v>
      </c>
      <c r="J248" s="93">
        <f t="shared" si="1273"/>
        <v>2186</v>
      </c>
      <c r="K248" s="106">
        <v>2443</v>
      </c>
      <c r="L248" s="107">
        <f>IFERROR(IF(K248&gt;1,K248*0.9,""),"")</f>
        <v>2198.7000000000003</v>
      </c>
      <c r="M248" s="107">
        <v>401</v>
      </c>
      <c r="N248" s="110">
        <f t="shared" si="1077"/>
        <v>1785</v>
      </c>
      <c r="O248" s="15">
        <f t="shared" si="1313"/>
        <v>0.18815663801337165</v>
      </c>
      <c r="P248" s="108">
        <v>0</v>
      </c>
      <c r="Q248" s="109" t="str">
        <f>IFERROR(IF(P248&gt;1,P248*0.9,""),"")</f>
        <v/>
      </c>
      <c r="R248" s="109">
        <v>0</v>
      </c>
      <c r="S248" s="111" t="str">
        <f t="shared" si="1078"/>
        <v/>
      </c>
      <c r="T248" s="20" t="str">
        <f t="shared" si="1314"/>
        <v/>
      </c>
      <c r="U248" s="106">
        <v>0</v>
      </c>
      <c r="V248" s="107" t="str">
        <f>IFERROR(IF(U248&gt;1,U248*0.9,""),"")</f>
        <v/>
      </c>
      <c r="W248" s="107">
        <v>0</v>
      </c>
      <c r="X248" s="110" t="str">
        <f t="shared" si="1079"/>
        <v/>
      </c>
      <c r="Y248" s="15" t="str">
        <f t="shared" si="1315"/>
        <v/>
      </c>
      <c r="Z248" s="108">
        <v>2332</v>
      </c>
      <c r="AA248" s="109">
        <f>IFERROR(IF(Z248&gt;1,Z248*0.9,""),"")</f>
        <v>2098.8000000000002</v>
      </c>
      <c r="AB248" s="109">
        <v>480</v>
      </c>
      <c r="AC248" s="111">
        <f t="shared" si="1080"/>
        <v>1706</v>
      </c>
      <c r="AD248" s="20">
        <f t="shared" si="1316"/>
        <v>0.18715456451305515</v>
      </c>
      <c r="AE248" s="106">
        <v>0</v>
      </c>
      <c r="AF248" s="107" t="str">
        <f>IFERROR(IF(AE248&gt;1,AE248*0.9,""),"")</f>
        <v/>
      </c>
      <c r="AG248" s="107">
        <v>0</v>
      </c>
      <c r="AH248" s="110" t="str">
        <f t="shared" si="1081"/>
        <v/>
      </c>
      <c r="AI248" s="15" t="str">
        <f t="shared" si="1317"/>
        <v/>
      </c>
      <c r="AJ248" s="108">
        <v>0</v>
      </c>
      <c r="AK248" s="109" t="str">
        <f>IFERROR(IF(AJ248&gt;1,AJ248*0.9,""),"")</f>
        <v/>
      </c>
      <c r="AL248" s="109">
        <v>0</v>
      </c>
      <c r="AM248" s="111" t="str">
        <f t="shared" si="1082"/>
        <v/>
      </c>
      <c r="AN248" s="20" t="str">
        <f t="shared" si="1318"/>
        <v/>
      </c>
      <c r="AO248" s="106">
        <v>2443</v>
      </c>
      <c r="AP248" s="107">
        <f>IFERROR(IF(AO248&gt;1,AO248*0.9,""),"")</f>
        <v>2198.7000000000003</v>
      </c>
      <c r="AQ248" s="107">
        <v>401</v>
      </c>
      <c r="AR248" s="110">
        <f t="shared" si="1083"/>
        <v>1785</v>
      </c>
      <c r="AS248" s="15">
        <f t="shared" si="1319"/>
        <v>0.18815663801337165</v>
      </c>
      <c r="AT248" s="108">
        <v>0</v>
      </c>
      <c r="AU248" s="109" t="str">
        <f>IFERROR(IF(AT248&gt;1,AT248*0.9,""),"")</f>
        <v/>
      </c>
      <c r="AV248" s="109">
        <v>0</v>
      </c>
      <c r="AW248" s="111" t="str">
        <f t="shared" si="1084"/>
        <v/>
      </c>
      <c r="AX248" s="20" t="str">
        <f t="shared" si="1289"/>
        <v/>
      </c>
      <c r="AY248" s="106">
        <v>0</v>
      </c>
      <c r="AZ248" s="107" t="str">
        <f>IFERROR(IF(AY248&gt;1,AY248*0.9,""),"")</f>
        <v/>
      </c>
      <c r="BA248" s="107">
        <v>0</v>
      </c>
      <c r="BB248" s="110" t="str">
        <f t="shared" si="1085"/>
        <v/>
      </c>
      <c r="BC248" s="15" t="str">
        <f t="shared" si="1320"/>
        <v/>
      </c>
      <c r="BD248" s="108">
        <v>2221</v>
      </c>
      <c r="BE248" s="109">
        <f>IFERROR(IF(BD248&gt;1,BD248*0.9,""),"")</f>
        <v>1998.9</v>
      </c>
      <c r="BF248" s="109">
        <v>563</v>
      </c>
      <c r="BG248" s="111">
        <f t="shared" si="1086"/>
        <v>1623</v>
      </c>
      <c r="BH248" s="20">
        <f t="shared" si="1321"/>
        <v>0.18805342938616243</v>
      </c>
      <c r="BI248" s="106">
        <v>0</v>
      </c>
      <c r="BJ248" s="107" t="str">
        <f>IFERROR(IF(BI248&gt;1,BI248*0.9,""),"")</f>
        <v/>
      </c>
      <c r="BK248" s="107">
        <v>0</v>
      </c>
      <c r="BL248" s="110" t="str">
        <f t="shared" si="1087"/>
        <v/>
      </c>
      <c r="BM248" s="15" t="str">
        <f t="shared" si="1322"/>
        <v/>
      </c>
      <c r="BN248" s="108">
        <v>0</v>
      </c>
      <c r="BO248" s="109" t="str">
        <f>IFERROR(IF(BN248&gt;1,BN248*0.9,""),"")</f>
        <v/>
      </c>
      <c r="BP248" s="109">
        <v>0</v>
      </c>
      <c r="BQ248" s="111" t="str">
        <f t="shared" si="1088"/>
        <v/>
      </c>
      <c r="BR248" s="20" t="str">
        <f t="shared" si="1323"/>
        <v/>
      </c>
      <c r="BS248" s="106">
        <v>2221</v>
      </c>
      <c r="BT248" s="107">
        <f>IFERROR(IF(BS248&gt;1,BS248*0.9,""),"")</f>
        <v>1998.9</v>
      </c>
      <c r="BU248" s="107">
        <v>563</v>
      </c>
      <c r="BV248" s="110">
        <f t="shared" si="1089"/>
        <v>1623</v>
      </c>
      <c r="BW248" s="15">
        <f t="shared" si="1324"/>
        <v>0.18805342938616243</v>
      </c>
    </row>
    <row r="249" spans="1:75" s="5" customFormat="1" ht="12.75" customHeight="1">
      <c r="A249" s="42" t="s">
        <v>249</v>
      </c>
      <c r="B249" s="39" t="s">
        <v>160</v>
      </c>
      <c r="C249" s="4" t="s">
        <v>392</v>
      </c>
      <c r="D249" s="49">
        <v>1.19</v>
      </c>
      <c r="E249" s="40" t="s">
        <v>281</v>
      </c>
      <c r="F249" s="82">
        <v>3354</v>
      </c>
      <c r="G249" s="82">
        <v>3049</v>
      </c>
      <c r="H249" s="133">
        <v>2288</v>
      </c>
      <c r="I249" s="133">
        <v>65</v>
      </c>
      <c r="J249" s="95">
        <f t="shared" si="1273"/>
        <v>2223</v>
      </c>
      <c r="K249" s="69">
        <v>2443</v>
      </c>
      <c r="L249" s="70">
        <f>IFERROR(IF(K249&gt;1,K249*0.9,""),"")</f>
        <v>2198.7000000000003</v>
      </c>
      <c r="M249" s="70">
        <v>438</v>
      </c>
      <c r="N249" s="71">
        <f t="shared" si="1077"/>
        <v>1785</v>
      </c>
      <c r="O249" s="16">
        <f t="shared" si="1313"/>
        <v>0.18815663801337165</v>
      </c>
      <c r="P249" s="72">
        <v>0</v>
      </c>
      <c r="Q249" s="73" t="str">
        <f>IFERROR(IF(P249&gt;1,P249*0.9,""),"")</f>
        <v/>
      </c>
      <c r="R249" s="73">
        <v>0</v>
      </c>
      <c r="S249" s="74" t="str">
        <f t="shared" si="1078"/>
        <v/>
      </c>
      <c r="T249" s="18" t="str">
        <f t="shared" si="1314"/>
        <v/>
      </c>
      <c r="U249" s="69">
        <v>0</v>
      </c>
      <c r="V249" s="70" t="str">
        <f>IFERROR(IF(U249&gt;1,U249*0.9,""),"")</f>
        <v/>
      </c>
      <c r="W249" s="70">
        <v>0</v>
      </c>
      <c r="X249" s="71" t="str">
        <f t="shared" si="1079"/>
        <v/>
      </c>
      <c r="Y249" s="16" t="str">
        <f t="shared" si="1315"/>
        <v/>
      </c>
      <c r="Z249" s="72">
        <v>2332</v>
      </c>
      <c r="AA249" s="73">
        <f>IFERROR(IF(Z249&gt;1,Z249*0.9,""),"")</f>
        <v>2098.8000000000002</v>
      </c>
      <c r="AB249" s="73">
        <v>517</v>
      </c>
      <c r="AC249" s="74">
        <f t="shared" si="1080"/>
        <v>1706</v>
      </c>
      <c r="AD249" s="18">
        <f t="shared" si="1316"/>
        <v>0.18715456451305515</v>
      </c>
      <c r="AE249" s="69">
        <v>0</v>
      </c>
      <c r="AF249" s="70" t="str">
        <f>IFERROR(IF(AE249&gt;1,AE249*0.9,""),"")</f>
        <v/>
      </c>
      <c r="AG249" s="70">
        <v>0</v>
      </c>
      <c r="AH249" s="71" t="str">
        <f t="shared" si="1081"/>
        <v/>
      </c>
      <c r="AI249" s="16" t="str">
        <f t="shared" si="1317"/>
        <v/>
      </c>
      <c r="AJ249" s="72">
        <v>0</v>
      </c>
      <c r="AK249" s="73" t="str">
        <f>IFERROR(IF(AJ249&gt;1,AJ249*0.9,""),"")</f>
        <v/>
      </c>
      <c r="AL249" s="73">
        <v>0</v>
      </c>
      <c r="AM249" s="74" t="str">
        <f t="shared" si="1082"/>
        <v/>
      </c>
      <c r="AN249" s="18" t="str">
        <f t="shared" si="1318"/>
        <v/>
      </c>
      <c r="AO249" s="69">
        <v>2443</v>
      </c>
      <c r="AP249" s="70">
        <f>IFERROR(IF(AO249&gt;1,AO249*0.9,""),"")</f>
        <v>2198.7000000000003</v>
      </c>
      <c r="AQ249" s="70">
        <v>438</v>
      </c>
      <c r="AR249" s="71">
        <f t="shared" si="1083"/>
        <v>1785</v>
      </c>
      <c r="AS249" s="16">
        <f t="shared" si="1319"/>
        <v>0.18815663801337165</v>
      </c>
      <c r="AT249" s="72">
        <v>0</v>
      </c>
      <c r="AU249" s="73" t="str">
        <f>IFERROR(IF(AT249&gt;1,AT249*0.9,""),"")</f>
        <v/>
      </c>
      <c r="AV249" s="73">
        <v>0</v>
      </c>
      <c r="AW249" s="74" t="str">
        <f t="shared" si="1084"/>
        <v/>
      </c>
      <c r="AX249" s="18" t="str">
        <f t="shared" si="1289"/>
        <v/>
      </c>
      <c r="AY249" s="69">
        <v>0</v>
      </c>
      <c r="AZ249" s="70" t="str">
        <f>IFERROR(IF(AY249&gt;1,AY249*0.9,""),"")</f>
        <v/>
      </c>
      <c r="BA249" s="70">
        <v>0</v>
      </c>
      <c r="BB249" s="71" t="str">
        <f t="shared" si="1085"/>
        <v/>
      </c>
      <c r="BC249" s="16" t="str">
        <f t="shared" si="1320"/>
        <v/>
      </c>
      <c r="BD249" s="72">
        <v>2221</v>
      </c>
      <c r="BE249" s="73">
        <f>IFERROR(IF(BD249&gt;1,BD249*0.9,""),"")</f>
        <v>1998.9</v>
      </c>
      <c r="BF249" s="73">
        <v>600</v>
      </c>
      <c r="BG249" s="74">
        <f t="shared" si="1086"/>
        <v>1623</v>
      </c>
      <c r="BH249" s="18">
        <f t="shared" si="1321"/>
        <v>0.18805342938616243</v>
      </c>
      <c r="BI249" s="69">
        <v>0</v>
      </c>
      <c r="BJ249" s="70" t="str">
        <f>IFERROR(IF(BI249&gt;1,BI249*0.9,""),"")</f>
        <v/>
      </c>
      <c r="BK249" s="70">
        <v>0</v>
      </c>
      <c r="BL249" s="71" t="str">
        <f t="shared" si="1087"/>
        <v/>
      </c>
      <c r="BM249" s="16" t="str">
        <f t="shared" si="1322"/>
        <v/>
      </c>
      <c r="BN249" s="72">
        <v>0</v>
      </c>
      <c r="BO249" s="73" t="str">
        <f>IFERROR(IF(BN249&gt;1,BN249*0.9,""),"")</f>
        <v/>
      </c>
      <c r="BP249" s="73">
        <v>0</v>
      </c>
      <c r="BQ249" s="74" t="str">
        <f t="shared" si="1088"/>
        <v/>
      </c>
      <c r="BR249" s="18" t="str">
        <f t="shared" si="1323"/>
        <v/>
      </c>
      <c r="BS249" s="69">
        <v>0</v>
      </c>
      <c r="BT249" s="70" t="str">
        <f>IFERROR(IF(BS249&gt;1,BS249*0.9,""),"")</f>
        <v/>
      </c>
      <c r="BU249" s="70">
        <v>0</v>
      </c>
      <c r="BV249" s="71" t="str">
        <f t="shared" si="1089"/>
        <v/>
      </c>
      <c r="BW249" s="16" t="str">
        <f t="shared" si="1324"/>
        <v/>
      </c>
    </row>
    <row r="250" spans="1:75" s="5" customFormat="1" ht="12.75" customHeight="1" thickBot="1">
      <c r="A250" s="43" t="s">
        <v>247</v>
      </c>
      <c r="B250" s="38" t="s">
        <v>160</v>
      </c>
      <c r="C250" s="9"/>
      <c r="D250" s="50">
        <v>1.19</v>
      </c>
      <c r="E250" s="2" t="s">
        <v>281</v>
      </c>
      <c r="F250" s="83">
        <v>3189</v>
      </c>
      <c r="G250" s="83">
        <v>2899</v>
      </c>
      <c r="H250" s="134">
        <v>2175</v>
      </c>
      <c r="I250" s="134">
        <v>62</v>
      </c>
      <c r="J250" s="97">
        <f t="shared" si="1273"/>
        <v>2113</v>
      </c>
      <c r="K250" s="76">
        <v>2332</v>
      </c>
      <c r="L250" s="77">
        <f>IFERROR(IF(K250&gt;1,K250*0.9,""),"")</f>
        <v>2098.8000000000002</v>
      </c>
      <c r="M250" s="77">
        <v>409</v>
      </c>
      <c r="N250" s="78">
        <f t="shared" si="1077"/>
        <v>1704</v>
      </c>
      <c r="O250" s="17">
        <f t="shared" si="1313"/>
        <v>0.18810748999428251</v>
      </c>
      <c r="P250" s="79">
        <v>0</v>
      </c>
      <c r="Q250" s="80" t="str">
        <f>IFERROR(IF(P250&gt;1,P250*0.9,""),"")</f>
        <v/>
      </c>
      <c r="R250" s="80">
        <v>0</v>
      </c>
      <c r="S250" s="81" t="str">
        <f t="shared" si="1078"/>
        <v/>
      </c>
      <c r="T250" s="19" t="str">
        <f t="shared" si="1314"/>
        <v/>
      </c>
      <c r="U250" s="76">
        <v>0</v>
      </c>
      <c r="V250" s="77" t="str">
        <f>IFERROR(IF(U250&gt;1,U250*0.9,""),"")</f>
        <v/>
      </c>
      <c r="W250" s="77">
        <v>0</v>
      </c>
      <c r="X250" s="78" t="str">
        <f t="shared" si="1079"/>
        <v/>
      </c>
      <c r="Y250" s="17" t="str">
        <f t="shared" si="1315"/>
        <v/>
      </c>
      <c r="Z250" s="79">
        <v>2221</v>
      </c>
      <c r="AA250" s="80">
        <f>IFERROR(IF(Z250&gt;1,Z250*0.9,""),"")</f>
        <v>1998.9</v>
      </c>
      <c r="AB250" s="80">
        <v>489</v>
      </c>
      <c r="AC250" s="81">
        <f t="shared" si="1080"/>
        <v>1624</v>
      </c>
      <c r="AD250" s="19">
        <f t="shared" si="1316"/>
        <v>0.18755315423482918</v>
      </c>
      <c r="AE250" s="76">
        <v>0</v>
      </c>
      <c r="AF250" s="77" t="str">
        <f>IFERROR(IF(AE250&gt;1,AE250*0.9,""),"")</f>
        <v/>
      </c>
      <c r="AG250" s="77">
        <v>0</v>
      </c>
      <c r="AH250" s="78" t="str">
        <f t="shared" si="1081"/>
        <v/>
      </c>
      <c r="AI250" s="17" t="str">
        <f t="shared" si="1317"/>
        <v/>
      </c>
      <c r="AJ250" s="79">
        <v>0</v>
      </c>
      <c r="AK250" s="80" t="str">
        <f>IFERROR(IF(AJ250&gt;1,AJ250*0.9,""),"")</f>
        <v/>
      </c>
      <c r="AL250" s="80">
        <v>0</v>
      </c>
      <c r="AM250" s="81" t="str">
        <f t="shared" si="1082"/>
        <v/>
      </c>
      <c r="AN250" s="19" t="str">
        <f t="shared" si="1318"/>
        <v/>
      </c>
      <c r="AO250" s="76">
        <v>2332</v>
      </c>
      <c r="AP250" s="77">
        <f>IFERROR(IF(AO250&gt;1,AO250*0.9,""),"")</f>
        <v>2098.8000000000002</v>
      </c>
      <c r="AQ250" s="77">
        <v>409</v>
      </c>
      <c r="AR250" s="78">
        <f t="shared" si="1083"/>
        <v>1704</v>
      </c>
      <c r="AS250" s="17">
        <f t="shared" si="1319"/>
        <v>0.18810748999428251</v>
      </c>
      <c r="AT250" s="79">
        <v>0</v>
      </c>
      <c r="AU250" s="80" t="str">
        <f>IFERROR(IF(AT250&gt;1,AT250*0.9,""),"")</f>
        <v/>
      </c>
      <c r="AV250" s="80">
        <v>0</v>
      </c>
      <c r="AW250" s="81" t="str">
        <f t="shared" si="1084"/>
        <v/>
      </c>
      <c r="AX250" s="19" t="str">
        <f t="shared" si="1289"/>
        <v/>
      </c>
      <c r="AY250" s="76">
        <v>0</v>
      </c>
      <c r="AZ250" s="77" t="str">
        <f>IFERROR(IF(AY250&gt;1,AY250*0.9,""),"")</f>
        <v/>
      </c>
      <c r="BA250" s="77">
        <v>0</v>
      </c>
      <c r="BB250" s="78" t="str">
        <f t="shared" si="1085"/>
        <v/>
      </c>
      <c r="BC250" s="17" t="str">
        <f t="shared" si="1320"/>
        <v/>
      </c>
      <c r="BD250" s="79">
        <v>2110</v>
      </c>
      <c r="BE250" s="80">
        <f>IFERROR(IF(BD250&gt;1,BD250*0.9,""),"")</f>
        <v>1899</v>
      </c>
      <c r="BF250" s="80">
        <v>572</v>
      </c>
      <c r="BG250" s="81">
        <f t="shared" si="1086"/>
        <v>1541</v>
      </c>
      <c r="BH250" s="19">
        <f t="shared" si="1321"/>
        <v>0.1885202738283307</v>
      </c>
      <c r="BI250" s="76">
        <v>0</v>
      </c>
      <c r="BJ250" s="77" t="str">
        <f>IFERROR(IF(BI250&gt;1,BI250*0.9,""),"")</f>
        <v/>
      </c>
      <c r="BK250" s="77">
        <v>0</v>
      </c>
      <c r="BL250" s="78" t="str">
        <f t="shared" si="1087"/>
        <v/>
      </c>
      <c r="BM250" s="17" t="str">
        <f t="shared" si="1322"/>
        <v/>
      </c>
      <c r="BN250" s="79">
        <v>0</v>
      </c>
      <c r="BO250" s="80" t="str">
        <f>IFERROR(IF(BN250&gt;1,BN250*0.9,""),"")</f>
        <v/>
      </c>
      <c r="BP250" s="80">
        <v>0</v>
      </c>
      <c r="BQ250" s="81" t="str">
        <f t="shared" si="1088"/>
        <v/>
      </c>
      <c r="BR250" s="19" t="str">
        <f t="shared" si="1323"/>
        <v/>
      </c>
      <c r="BS250" s="76">
        <v>2110</v>
      </c>
      <c r="BT250" s="77">
        <f>IFERROR(IF(BS250&gt;1,BS250*0.9,""),"")</f>
        <v>1899</v>
      </c>
      <c r="BU250" s="77">
        <v>572</v>
      </c>
      <c r="BV250" s="78">
        <f t="shared" si="1089"/>
        <v>1541</v>
      </c>
      <c r="BW250" s="17">
        <f t="shared" si="1324"/>
        <v>0.1885202738283307</v>
      </c>
    </row>
    <row r="251" spans="1:75" s="5" customFormat="1" ht="12.75" customHeight="1">
      <c r="A251" s="44" t="s">
        <v>70</v>
      </c>
      <c r="B251" s="36" t="s">
        <v>160</v>
      </c>
      <c r="C251" s="6"/>
      <c r="D251" s="51">
        <v>0.14000000000000001</v>
      </c>
      <c r="E251" s="7" t="s">
        <v>192</v>
      </c>
      <c r="F251" s="84">
        <v>1099</v>
      </c>
      <c r="G251" s="84">
        <v>999</v>
      </c>
      <c r="H251" s="135">
        <v>743</v>
      </c>
      <c r="I251" s="135">
        <v>6</v>
      </c>
      <c r="J251" s="93">
        <f t="shared" si="1273"/>
        <v>737</v>
      </c>
      <c r="K251" s="106">
        <v>832</v>
      </c>
      <c r="L251" s="107">
        <f t="shared" ref="L251:L260" si="1325">IFERROR(IF(K251&gt;1,K251*0.9,""),"")</f>
        <v>748.80000000000007</v>
      </c>
      <c r="M251" s="107">
        <v>122</v>
      </c>
      <c r="N251" s="110">
        <f t="shared" si="1077"/>
        <v>615</v>
      </c>
      <c r="O251" s="15">
        <f t="shared" ref="O251:O262" si="1326">IFERROR(IF((IFERROR(IF(M251&gt;1,(L251-N251)/L251,""),(($G251*0.9)-N251)/($G251*0.9)))&gt;1%,IFERROR(IF(M251&gt;1,(L251-N251)/L251,""),(($G251*0.9)-N251)/($G251*0.9)),""),"")</f>
        <v>0.17868589743589752</v>
      </c>
      <c r="P251" s="108">
        <v>0</v>
      </c>
      <c r="Q251" s="109" t="str">
        <f t="shared" ref="Q251:Q260" si="1327">IFERROR(IF(P251&gt;1,P251*0.9,""),"")</f>
        <v/>
      </c>
      <c r="R251" s="109">
        <v>0</v>
      </c>
      <c r="S251" s="111" t="str">
        <f t="shared" si="1078"/>
        <v/>
      </c>
      <c r="T251" s="20" t="str">
        <f t="shared" ref="T251:T262" si="1328">IFERROR(IF((IFERROR(IF(R251&gt;1,(Q251-S251)/Q251,""),(($G251*0.9)-S251)/($G251*0.9)))&gt;1%,IFERROR(IF(R251&gt;1,(Q251-S251)/Q251,""),(($G251*0.9)-S251)/($G251*0.9)),""),"")</f>
        <v/>
      </c>
      <c r="U251" s="106">
        <v>832</v>
      </c>
      <c r="V251" s="107">
        <f t="shared" ref="V251:V260" si="1329">IFERROR(IF(U251&gt;1,U251*0.9,""),"")</f>
        <v>748.80000000000007</v>
      </c>
      <c r="W251" s="107">
        <v>122</v>
      </c>
      <c r="X251" s="110">
        <f t="shared" si="1079"/>
        <v>615</v>
      </c>
      <c r="Y251" s="15">
        <f t="shared" ref="Y251:Y262" si="1330">IFERROR(IF((IFERROR(IF(W251&gt;1,(V251-X251)/V251,""),(($G251*0.9)-X251)/($G251*0.9)))&gt;1%,IFERROR(IF(W251&gt;1,(V251-X251)/V251,""),(($G251*0.9)-X251)/($G251*0.9)),""),"")</f>
        <v>0.17868589743589752</v>
      </c>
      <c r="Z251" s="108">
        <v>832</v>
      </c>
      <c r="AA251" s="109">
        <f t="shared" ref="AA251:AA260" si="1331">IFERROR(IF(Z251&gt;1,Z251*0.9,""),"")</f>
        <v>748.80000000000007</v>
      </c>
      <c r="AB251" s="109">
        <v>122</v>
      </c>
      <c r="AC251" s="111">
        <f t="shared" si="1080"/>
        <v>615</v>
      </c>
      <c r="AD251" s="20">
        <f t="shared" ref="AD251:AD262" si="1332">IFERROR(IF((IFERROR(IF(AB251&gt;1,(AA251-AC251)/AA251,""),(($G251*0.9)-AC251)/($G251*0.9)))&gt;1%,IFERROR(IF(AB251&gt;1,(AA251-AC251)/AA251,""),(($G251*0.9)-AC251)/($G251*0.9)),""),"")</f>
        <v>0.17868589743589752</v>
      </c>
      <c r="AE251" s="106">
        <v>0</v>
      </c>
      <c r="AF251" s="107" t="str">
        <f t="shared" ref="AF251:AF260" si="1333">IFERROR(IF(AE251&gt;1,AE251*0.9,""),"")</f>
        <v/>
      </c>
      <c r="AG251" s="107">
        <v>0</v>
      </c>
      <c r="AH251" s="110" t="str">
        <f t="shared" si="1081"/>
        <v/>
      </c>
      <c r="AI251" s="15" t="str">
        <f t="shared" ref="AI251:AI262" si="1334">IFERROR(IF((IFERROR(IF(AG251&gt;1,(AF251-AH251)/AF251,""),(($G251*0.9)-AH251)/($G251*0.9)))&gt;1%,IFERROR(IF(AG251&gt;1,(AF251-AH251)/AF251,""),(($G251*0.9)-AH251)/($G251*0.9)),""),"")</f>
        <v/>
      </c>
      <c r="AJ251" s="108">
        <v>832</v>
      </c>
      <c r="AK251" s="109">
        <f t="shared" ref="AK251:AK260" si="1335">IFERROR(IF(AJ251&gt;1,AJ251*0.9,""),"")</f>
        <v>748.80000000000007</v>
      </c>
      <c r="AL251" s="109">
        <v>122</v>
      </c>
      <c r="AM251" s="111">
        <f t="shared" si="1082"/>
        <v>615</v>
      </c>
      <c r="AN251" s="20">
        <f t="shared" ref="AN251:AN262" si="1336">IFERROR(IF((IFERROR(IF(AL251&gt;1,(AK251-AM251)/AK251,""),(($G251*0.9)-AM251)/($G251*0.9)))&gt;1%,IFERROR(IF(AL251&gt;1,(AK251-AM251)/AK251,""),(($G251*0.9)-AM251)/($G251*0.9)),""),"")</f>
        <v>0.17868589743589752</v>
      </c>
      <c r="AO251" s="106">
        <v>0</v>
      </c>
      <c r="AP251" s="107" t="str">
        <f t="shared" ref="AP251:AP260" si="1337">IFERROR(IF(AO251&gt;1,AO251*0.9,""),"")</f>
        <v/>
      </c>
      <c r="AQ251" s="107">
        <v>0</v>
      </c>
      <c r="AR251" s="110" t="str">
        <f t="shared" si="1083"/>
        <v/>
      </c>
      <c r="AS251" s="15" t="str">
        <f t="shared" ref="AS251:AS262" si="1338">IFERROR(IF((IFERROR(IF(AQ251&gt;1,(AP251-AR251)/AP251,""),(($G251*0.9)-AR251)/($G251*0.9)))&gt;1%,IFERROR(IF(AQ251&gt;1,(AP251-AR251)/AP251,""),(($G251*0.9)-AR251)/($G251*0.9)),""),"")</f>
        <v/>
      </c>
      <c r="AT251" s="108">
        <v>0</v>
      </c>
      <c r="AU251" s="109" t="str">
        <f t="shared" ref="AU251:AU260" si="1339">IFERROR(IF(AT251&gt;1,AT251*0.9,""),"")</f>
        <v/>
      </c>
      <c r="AV251" s="109">
        <v>0</v>
      </c>
      <c r="AW251" s="111" t="str">
        <f t="shared" si="1084"/>
        <v/>
      </c>
      <c r="AX251" s="20" t="str">
        <f t="shared" si="1289"/>
        <v/>
      </c>
      <c r="AY251" s="106">
        <v>0</v>
      </c>
      <c r="AZ251" s="107" t="str">
        <f t="shared" ref="AZ251:AZ260" si="1340">IFERROR(IF(AY251&gt;1,AY251*0.9,""),"")</f>
        <v/>
      </c>
      <c r="BA251" s="107">
        <v>0</v>
      </c>
      <c r="BB251" s="110" t="str">
        <f t="shared" si="1085"/>
        <v/>
      </c>
      <c r="BC251" s="15" t="str">
        <f t="shared" ref="BC251:BC262" si="1341">IFERROR(IF((IFERROR(IF(BA251&gt;1,(AZ251-BB251)/AZ251,""),(($G251*0.9)-BB251)/($G251*0.9)))&gt;1%,IFERROR(IF(BA251&gt;1,(AZ251-BB251)/AZ251,""),(($G251*0.9)-BB251)/($G251*0.9)),""),"")</f>
        <v/>
      </c>
      <c r="BD251" s="108">
        <v>832</v>
      </c>
      <c r="BE251" s="109">
        <f t="shared" ref="BE251:BE260" si="1342">IFERROR(IF(BD251&gt;1,BD251*0.9,""),"")</f>
        <v>748.80000000000007</v>
      </c>
      <c r="BF251" s="109">
        <v>122</v>
      </c>
      <c r="BG251" s="111">
        <f t="shared" si="1086"/>
        <v>615</v>
      </c>
      <c r="BH251" s="20">
        <f t="shared" ref="BH251:BH262" si="1343">IFERROR(IF((IFERROR(IF(BF251&gt;1,(BE251-BG251)/BE251,""),(($G251*0.9)-BG251)/($G251*0.9)))&gt;1%,IFERROR(IF(BF251&gt;1,(BE251-BG251)/BE251,""),(($G251*0.9)-BG251)/($G251*0.9)),""),"")</f>
        <v>0.17868589743589752</v>
      </c>
      <c r="BI251" s="106">
        <v>0</v>
      </c>
      <c r="BJ251" s="107" t="str">
        <f t="shared" ref="BJ251:BJ260" si="1344">IFERROR(IF(BI251&gt;1,BI251*0.9,""),"")</f>
        <v/>
      </c>
      <c r="BK251" s="107">
        <v>0</v>
      </c>
      <c r="BL251" s="110" t="str">
        <f t="shared" si="1087"/>
        <v/>
      </c>
      <c r="BM251" s="15" t="str">
        <f t="shared" ref="BM251:BM262" si="1345">IFERROR(IF((IFERROR(IF(BK251&gt;1,(BJ251-BL251)/BJ251,""),(($G251*0.9)-BL251)/($G251*0.9)))&gt;1%,IFERROR(IF(BK251&gt;1,(BJ251-BL251)/BJ251,""),(($G251*0.9)-BL251)/($G251*0.9)),""),"")</f>
        <v/>
      </c>
      <c r="BN251" s="108">
        <v>832</v>
      </c>
      <c r="BO251" s="109">
        <f t="shared" ref="BO251:BO260" si="1346">IFERROR(IF(BN251&gt;1,BN251*0.9,""),"")</f>
        <v>748.80000000000007</v>
      </c>
      <c r="BP251" s="109">
        <v>122</v>
      </c>
      <c r="BQ251" s="111">
        <f t="shared" si="1088"/>
        <v>615</v>
      </c>
      <c r="BR251" s="20">
        <f t="shared" ref="BR251:BR262" si="1347">IFERROR(IF((IFERROR(IF(BP251&gt;1,(BO251-BQ251)/BO251,""),(($G251*0.9)-BQ251)/($G251*0.9)))&gt;1%,IFERROR(IF(BP251&gt;1,(BO251-BQ251)/BO251,""),(($G251*0.9)-BQ251)/($G251*0.9)),""),"")</f>
        <v>0.17868589743589752</v>
      </c>
      <c r="BS251" s="106">
        <v>832</v>
      </c>
      <c r="BT251" s="107">
        <f t="shared" ref="BT251:BT260" si="1348">IFERROR(IF(BS251&gt;1,BS251*0.9,""),"")</f>
        <v>748.80000000000007</v>
      </c>
      <c r="BU251" s="107">
        <v>122</v>
      </c>
      <c r="BV251" s="110">
        <f t="shared" si="1089"/>
        <v>615</v>
      </c>
      <c r="BW251" s="15">
        <f t="shared" ref="BW251:BW262" si="1349">IFERROR(IF((IFERROR(IF(BU251&gt;1,(BT251-BV251)/BT251,""),(($G251*0.9)-BV251)/($G251*0.9)))&gt;1%,IFERROR(IF(BU251&gt;1,(BT251-BV251)/BT251,""),(($G251*0.9)-BV251)/($G251*0.9)),""),"")</f>
        <v>0.17868589743589752</v>
      </c>
    </row>
    <row r="252" spans="1:75" s="5" customFormat="1" ht="12.75" customHeight="1" thickBot="1">
      <c r="A252" s="43" t="s">
        <v>71</v>
      </c>
      <c r="B252" s="38" t="s">
        <v>160</v>
      </c>
      <c r="C252" s="9"/>
      <c r="D252" s="50">
        <v>0.18</v>
      </c>
      <c r="E252" s="2" t="s">
        <v>193</v>
      </c>
      <c r="F252" s="83">
        <v>1209</v>
      </c>
      <c r="G252" s="83">
        <v>1099</v>
      </c>
      <c r="H252" s="134">
        <v>817</v>
      </c>
      <c r="I252" s="134">
        <v>6</v>
      </c>
      <c r="J252" s="97">
        <f t="shared" si="1273"/>
        <v>811</v>
      </c>
      <c r="K252" s="76">
        <v>910</v>
      </c>
      <c r="L252" s="77">
        <f t="shared" si="1325"/>
        <v>819</v>
      </c>
      <c r="M252" s="77">
        <v>138</v>
      </c>
      <c r="N252" s="78">
        <f t="shared" si="1077"/>
        <v>673</v>
      </c>
      <c r="O252" s="17">
        <f t="shared" si="1326"/>
        <v>0.17826617826617827</v>
      </c>
      <c r="P252" s="79">
        <v>0</v>
      </c>
      <c r="Q252" s="80" t="str">
        <f t="shared" si="1327"/>
        <v/>
      </c>
      <c r="R252" s="80">
        <v>0</v>
      </c>
      <c r="S252" s="81" t="str">
        <f t="shared" si="1078"/>
        <v/>
      </c>
      <c r="T252" s="19" t="str">
        <f t="shared" si="1328"/>
        <v/>
      </c>
      <c r="U252" s="76">
        <v>910</v>
      </c>
      <c r="V252" s="77">
        <f t="shared" si="1329"/>
        <v>819</v>
      </c>
      <c r="W252" s="77">
        <v>138</v>
      </c>
      <c r="X252" s="78">
        <f t="shared" si="1079"/>
        <v>673</v>
      </c>
      <c r="Y252" s="17">
        <f t="shared" si="1330"/>
        <v>0.17826617826617827</v>
      </c>
      <c r="Z252" s="79">
        <v>910</v>
      </c>
      <c r="AA252" s="80">
        <f t="shared" si="1331"/>
        <v>819</v>
      </c>
      <c r="AB252" s="80">
        <v>138</v>
      </c>
      <c r="AC252" s="81">
        <f t="shared" si="1080"/>
        <v>673</v>
      </c>
      <c r="AD252" s="19">
        <f t="shared" si="1332"/>
        <v>0.17826617826617827</v>
      </c>
      <c r="AE252" s="76">
        <v>0</v>
      </c>
      <c r="AF252" s="77" t="str">
        <f t="shared" si="1333"/>
        <v/>
      </c>
      <c r="AG252" s="77">
        <v>0</v>
      </c>
      <c r="AH252" s="78" t="str">
        <f t="shared" si="1081"/>
        <v/>
      </c>
      <c r="AI252" s="17" t="str">
        <f t="shared" si="1334"/>
        <v/>
      </c>
      <c r="AJ252" s="79">
        <v>910</v>
      </c>
      <c r="AK252" s="80">
        <f t="shared" si="1335"/>
        <v>819</v>
      </c>
      <c r="AL252" s="80">
        <v>138</v>
      </c>
      <c r="AM252" s="81">
        <f t="shared" si="1082"/>
        <v>673</v>
      </c>
      <c r="AN252" s="19">
        <f t="shared" si="1336"/>
        <v>0.17826617826617827</v>
      </c>
      <c r="AO252" s="76">
        <v>0</v>
      </c>
      <c r="AP252" s="77" t="str">
        <f t="shared" si="1337"/>
        <v/>
      </c>
      <c r="AQ252" s="77">
        <v>0</v>
      </c>
      <c r="AR252" s="78" t="str">
        <f t="shared" si="1083"/>
        <v/>
      </c>
      <c r="AS252" s="17" t="str">
        <f t="shared" si="1338"/>
        <v/>
      </c>
      <c r="AT252" s="79">
        <v>0</v>
      </c>
      <c r="AU252" s="80" t="str">
        <f t="shared" si="1339"/>
        <v/>
      </c>
      <c r="AV252" s="80">
        <v>0</v>
      </c>
      <c r="AW252" s="81" t="str">
        <f t="shared" si="1084"/>
        <v/>
      </c>
      <c r="AX252" s="19" t="str">
        <f t="shared" si="1289"/>
        <v/>
      </c>
      <c r="AY252" s="76">
        <v>0</v>
      </c>
      <c r="AZ252" s="77" t="str">
        <f t="shared" si="1340"/>
        <v/>
      </c>
      <c r="BA252" s="77">
        <v>0</v>
      </c>
      <c r="BB252" s="78" t="str">
        <f t="shared" si="1085"/>
        <v/>
      </c>
      <c r="BC252" s="17" t="str">
        <f t="shared" si="1341"/>
        <v/>
      </c>
      <c r="BD252" s="79">
        <v>943</v>
      </c>
      <c r="BE252" s="80">
        <f t="shared" si="1342"/>
        <v>848.7</v>
      </c>
      <c r="BF252" s="80">
        <v>114</v>
      </c>
      <c r="BG252" s="81">
        <f t="shared" si="1086"/>
        <v>697</v>
      </c>
      <c r="BH252" s="19">
        <f t="shared" si="1343"/>
        <v>0.17874396135265705</v>
      </c>
      <c r="BI252" s="76">
        <v>0</v>
      </c>
      <c r="BJ252" s="77" t="str">
        <f t="shared" si="1344"/>
        <v/>
      </c>
      <c r="BK252" s="77">
        <v>0</v>
      </c>
      <c r="BL252" s="78" t="str">
        <f t="shared" si="1087"/>
        <v/>
      </c>
      <c r="BM252" s="17" t="str">
        <f t="shared" si="1345"/>
        <v/>
      </c>
      <c r="BN252" s="79">
        <v>943</v>
      </c>
      <c r="BO252" s="80">
        <f t="shared" si="1346"/>
        <v>848.7</v>
      </c>
      <c r="BP252" s="80">
        <v>114</v>
      </c>
      <c r="BQ252" s="81">
        <f t="shared" si="1088"/>
        <v>697</v>
      </c>
      <c r="BR252" s="19">
        <f t="shared" si="1347"/>
        <v>0.17874396135265705</v>
      </c>
      <c r="BS252" s="76">
        <v>943</v>
      </c>
      <c r="BT252" s="77">
        <f t="shared" si="1348"/>
        <v>848.7</v>
      </c>
      <c r="BU252" s="77">
        <v>114</v>
      </c>
      <c r="BV252" s="78">
        <f t="shared" si="1089"/>
        <v>697</v>
      </c>
      <c r="BW252" s="17">
        <f t="shared" si="1349"/>
        <v>0.17874396135265705</v>
      </c>
    </row>
    <row r="253" spans="1:75" s="5" customFormat="1" ht="12.75" customHeight="1">
      <c r="A253" s="44" t="s">
        <v>261</v>
      </c>
      <c r="B253" s="36" t="s">
        <v>160</v>
      </c>
      <c r="C253" s="6"/>
      <c r="D253" s="51">
        <v>0.22</v>
      </c>
      <c r="E253" s="7" t="s">
        <v>194</v>
      </c>
      <c r="F253" s="84">
        <v>1429</v>
      </c>
      <c r="G253" s="84">
        <v>1299</v>
      </c>
      <c r="H253" s="135">
        <v>957</v>
      </c>
      <c r="I253" s="135">
        <v>4</v>
      </c>
      <c r="J253" s="93">
        <f t="shared" si="1273"/>
        <v>953</v>
      </c>
      <c r="K253" s="106">
        <v>999</v>
      </c>
      <c r="L253" s="107">
        <f>IFERROR(IF(K253&gt;1,K253*0.9,""),"")</f>
        <v>899.1</v>
      </c>
      <c r="M253" s="107">
        <v>218</v>
      </c>
      <c r="N253" s="110">
        <f t="shared" si="1077"/>
        <v>735</v>
      </c>
      <c r="O253" s="15">
        <f t="shared" si="1326"/>
        <v>0.18251584918251587</v>
      </c>
      <c r="P253" s="108">
        <v>0</v>
      </c>
      <c r="Q253" s="109" t="str">
        <f>IFERROR(IF(P253&gt;1,P253*0.9,""),"")</f>
        <v/>
      </c>
      <c r="R253" s="109">
        <v>0</v>
      </c>
      <c r="S253" s="111" t="str">
        <f t="shared" si="1078"/>
        <v/>
      </c>
      <c r="T253" s="20" t="str">
        <f t="shared" si="1328"/>
        <v/>
      </c>
      <c r="U253" s="106">
        <v>999</v>
      </c>
      <c r="V253" s="107">
        <f>IFERROR(IF(U253&gt;1,U253*0.9,""),"")</f>
        <v>899.1</v>
      </c>
      <c r="W253" s="107">
        <v>218</v>
      </c>
      <c r="X253" s="110">
        <f t="shared" si="1079"/>
        <v>735</v>
      </c>
      <c r="Y253" s="15">
        <f t="shared" si="1330"/>
        <v>0.18251584918251587</v>
      </c>
      <c r="Z253" s="108">
        <v>999</v>
      </c>
      <c r="AA253" s="109">
        <f>IFERROR(IF(Z253&gt;1,Z253*0.9,""),"")</f>
        <v>899.1</v>
      </c>
      <c r="AB253" s="109">
        <v>218</v>
      </c>
      <c r="AC253" s="111">
        <f t="shared" si="1080"/>
        <v>735</v>
      </c>
      <c r="AD253" s="20">
        <f t="shared" si="1332"/>
        <v>0.18251584918251587</v>
      </c>
      <c r="AE253" s="106">
        <v>0</v>
      </c>
      <c r="AF253" s="107" t="str">
        <f>IFERROR(IF(AE253&gt;1,AE253*0.9,""),"")</f>
        <v/>
      </c>
      <c r="AG253" s="107">
        <v>0</v>
      </c>
      <c r="AH253" s="110" t="str">
        <f t="shared" si="1081"/>
        <v/>
      </c>
      <c r="AI253" s="15" t="str">
        <f t="shared" si="1334"/>
        <v/>
      </c>
      <c r="AJ253" s="108">
        <v>999</v>
      </c>
      <c r="AK253" s="109">
        <f>IFERROR(IF(AJ253&gt;1,AJ253*0.9,""),"")</f>
        <v>899.1</v>
      </c>
      <c r="AL253" s="109">
        <v>218</v>
      </c>
      <c r="AM253" s="111">
        <f t="shared" si="1082"/>
        <v>735</v>
      </c>
      <c r="AN253" s="20">
        <f t="shared" si="1336"/>
        <v>0.18251584918251587</v>
      </c>
      <c r="AO253" s="106">
        <v>0</v>
      </c>
      <c r="AP253" s="107" t="str">
        <f>IFERROR(IF(AO253&gt;1,AO253*0.9,""),"")</f>
        <v/>
      </c>
      <c r="AQ253" s="107">
        <v>0</v>
      </c>
      <c r="AR253" s="110" t="str">
        <f t="shared" si="1083"/>
        <v/>
      </c>
      <c r="AS253" s="15" t="str">
        <f t="shared" si="1338"/>
        <v/>
      </c>
      <c r="AT253" s="108">
        <v>0</v>
      </c>
      <c r="AU253" s="109" t="str">
        <f>IFERROR(IF(AT253&gt;1,AT253*0.9,""),"")</f>
        <v/>
      </c>
      <c r="AV253" s="109">
        <v>0</v>
      </c>
      <c r="AW253" s="111" t="str">
        <f t="shared" si="1084"/>
        <v/>
      </c>
      <c r="AX253" s="20" t="str">
        <f t="shared" si="1289"/>
        <v/>
      </c>
      <c r="AY253" s="106">
        <v>0</v>
      </c>
      <c r="AZ253" s="107" t="str">
        <f>IFERROR(IF(AY253&gt;1,AY253*0.9,""),"")</f>
        <v/>
      </c>
      <c r="BA253" s="107">
        <v>0</v>
      </c>
      <c r="BB253" s="110" t="str">
        <f t="shared" si="1085"/>
        <v/>
      </c>
      <c r="BC253" s="15" t="str">
        <f t="shared" si="1341"/>
        <v/>
      </c>
      <c r="BD253" s="108">
        <v>999</v>
      </c>
      <c r="BE253" s="109">
        <f>IFERROR(IF(BD253&gt;1,BD253*0.9,""),"")</f>
        <v>899.1</v>
      </c>
      <c r="BF253" s="109">
        <v>218</v>
      </c>
      <c r="BG253" s="111">
        <f t="shared" si="1086"/>
        <v>735</v>
      </c>
      <c r="BH253" s="20">
        <f t="shared" si="1343"/>
        <v>0.18251584918251587</v>
      </c>
      <c r="BI253" s="106">
        <v>0</v>
      </c>
      <c r="BJ253" s="107" t="str">
        <f>IFERROR(IF(BI253&gt;1,BI253*0.9,""),"")</f>
        <v/>
      </c>
      <c r="BK253" s="107">
        <v>0</v>
      </c>
      <c r="BL253" s="110" t="str">
        <f t="shared" si="1087"/>
        <v/>
      </c>
      <c r="BM253" s="15" t="str">
        <f t="shared" si="1345"/>
        <v/>
      </c>
      <c r="BN253" s="108">
        <v>999</v>
      </c>
      <c r="BO253" s="109">
        <f>IFERROR(IF(BN253&gt;1,BN253*0.9,""),"")</f>
        <v>899.1</v>
      </c>
      <c r="BP253" s="109">
        <v>218</v>
      </c>
      <c r="BQ253" s="111">
        <f t="shared" si="1088"/>
        <v>735</v>
      </c>
      <c r="BR253" s="20">
        <f t="shared" si="1347"/>
        <v>0.18251584918251587</v>
      </c>
      <c r="BS253" s="106">
        <v>999</v>
      </c>
      <c r="BT253" s="107">
        <f>IFERROR(IF(BS253&gt;1,BS253*0.9,""),"")</f>
        <v>899.1</v>
      </c>
      <c r="BU253" s="107">
        <v>218</v>
      </c>
      <c r="BV253" s="110">
        <f t="shared" si="1089"/>
        <v>735</v>
      </c>
      <c r="BW253" s="15">
        <f t="shared" si="1349"/>
        <v>0.18251584918251587</v>
      </c>
    </row>
    <row r="254" spans="1:75" s="5" customFormat="1" ht="12.75" customHeight="1">
      <c r="A254" s="42" t="s">
        <v>72</v>
      </c>
      <c r="B254" s="39" t="s">
        <v>160</v>
      </c>
      <c r="C254" s="4"/>
      <c r="D254" s="49">
        <v>0.22</v>
      </c>
      <c r="E254" s="40" t="s">
        <v>194</v>
      </c>
      <c r="F254" s="82">
        <v>1209</v>
      </c>
      <c r="G254" s="82">
        <v>1099</v>
      </c>
      <c r="H254" s="133">
        <v>817</v>
      </c>
      <c r="I254" s="133">
        <v>11</v>
      </c>
      <c r="J254" s="95">
        <f t="shared" si="1273"/>
        <v>806</v>
      </c>
      <c r="K254" s="69">
        <v>910</v>
      </c>
      <c r="L254" s="70">
        <f t="shared" si="1325"/>
        <v>819</v>
      </c>
      <c r="M254" s="70">
        <v>137</v>
      </c>
      <c r="N254" s="71">
        <f t="shared" si="1077"/>
        <v>669</v>
      </c>
      <c r="O254" s="16">
        <f t="shared" si="1326"/>
        <v>0.18315018315018314</v>
      </c>
      <c r="P254" s="72">
        <v>0</v>
      </c>
      <c r="Q254" s="73" t="str">
        <f t="shared" si="1327"/>
        <v/>
      </c>
      <c r="R254" s="73">
        <v>0</v>
      </c>
      <c r="S254" s="74" t="str">
        <f t="shared" si="1078"/>
        <v/>
      </c>
      <c r="T254" s="18" t="str">
        <f t="shared" si="1328"/>
        <v/>
      </c>
      <c r="U254" s="69">
        <v>910</v>
      </c>
      <c r="V254" s="70">
        <f t="shared" si="1329"/>
        <v>819</v>
      </c>
      <c r="W254" s="70">
        <v>137</v>
      </c>
      <c r="X254" s="71">
        <f t="shared" si="1079"/>
        <v>669</v>
      </c>
      <c r="Y254" s="16">
        <f t="shared" si="1330"/>
        <v>0.18315018315018314</v>
      </c>
      <c r="Z254" s="72">
        <v>910</v>
      </c>
      <c r="AA254" s="73">
        <f t="shared" si="1331"/>
        <v>819</v>
      </c>
      <c r="AB254" s="73">
        <v>137</v>
      </c>
      <c r="AC254" s="74">
        <f t="shared" si="1080"/>
        <v>669</v>
      </c>
      <c r="AD254" s="18">
        <f t="shared" si="1332"/>
        <v>0.18315018315018314</v>
      </c>
      <c r="AE254" s="69">
        <v>0</v>
      </c>
      <c r="AF254" s="70" t="str">
        <f t="shared" si="1333"/>
        <v/>
      </c>
      <c r="AG254" s="70">
        <v>0</v>
      </c>
      <c r="AH254" s="71" t="str">
        <f t="shared" si="1081"/>
        <v/>
      </c>
      <c r="AI254" s="16" t="str">
        <f t="shared" si="1334"/>
        <v/>
      </c>
      <c r="AJ254" s="72">
        <v>910</v>
      </c>
      <c r="AK254" s="73">
        <f t="shared" si="1335"/>
        <v>819</v>
      </c>
      <c r="AL254" s="73">
        <v>137</v>
      </c>
      <c r="AM254" s="74">
        <f t="shared" si="1082"/>
        <v>669</v>
      </c>
      <c r="AN254" s="18">
        <f t="shared" si="1336"/>
        <v>0.18315018315018314</v>
      </c>
      <c r="AO254" s="69">
        <v>0</v>
      </c>
      <c r="AP254" s="70" t="str">
        <f t="shared" si="1337"/>
        <v/>
      </c>
      <c r="AQ254" s="70">
        <v>0</v>
      </c>
      <c r="AR254" s="71" t="str">
        <f t="shared" si="1083"/>
        <v/>
      </c>
      <c r="AS254" s="16" t="str">
        <f t="shared" si="1338"/>
        <v/>
      </c>
      <c r="AT254" s="72">
        <v>0</v>
      </c>
      <c r="AU254" s="73" t="str">
        <f t="shared" si="1339"/>
        <v/>
      </c>
      <c r="AV254" s="73">
        <v>0</v>
      </c>
      <c r="AW254" s="74" t="str">
        <f t="shared" si="1084"/>
        <v/>
      </c>
      <c r="AX254" s="18" t="str">
        <f t="shared" si="1289"/>
        <v/>
      </c>
      <c r="AY254" s="69">
        <v>0</v>
      </c>
      <c r="AZ254" s="70" t="str">
        <f t="shared" si="1340"/>
        <v/>
      </c>
      <c r="BA254" s="70">
        <v>0</v>
      </c>
      <c r="BB254" s="71" t="str">
        <f t="shared" si="1085"/>
        <v/>
      </c>
      <c r="BC254" s="16" t="str">
        <f t="shared" si="1341"/>
        <v/>
      </c>
      <c r="BD254" s="72">
        <v>888</v>
      </c>
      <c r="BE254" s="73">
        <f t="shared" si="1342"/>
        <v>799.2</v>
      </c>
      <c r="BF254" s="73">
        <v>153</v>
      </c>
      <c r="BG254" s="74">
        <f t="shared" si="1086"/>
        <v>653</v>
      </c>
      <c r="BH254" s="18">
        <f t="shared" si="1343"/>
        <v>0.18293293293293297</v>
      </c>
      <c r="BI254" s="69">
        <v>0</v>
      </c>
      <c r="BJ254" s="70" t="str">
        <f t="shared" si="1344"/>
        <v/>
      </c>
      <c r="BK254" s="70">
        <v>0</v>
      </c>
      <c r="BL254" s="71" t="str">
        <f t="shared" si="1087"/>
        <v/>
      </c>
      <c r="BM254" s="16" t="str">
        <f t="shared" si="1345"/>
        <v/>
      </c>
      <c r="BN254" s="72">
        <v>888</v>
      </c>
      <c r="BO254" s="73">
        <f t="shared" si="1346"/>
        <v>799.2</v>
      </c>
      <c r="BP254" s="73">
        <v>153</v>
      </c>
      <c r="BQ254" s="74">
        <f t="shared" si="1088"/>
        <v>653</v>
      </c>
      <c r="BR254" s="18">
        <f t="shared" si="1347"/>
        <v>0.18293293293293297</v>
      </c>
      <c r="BS254" s="69">
        <v>888</v>
      </c>
      <c r="BT254" s="70">
        <f t="shared" si="1348"/>
        <v>799.2</v>
      </c>
      <c r="BU254" s="70">
        <v>153</v>
      </c>
      <c r="BV254" s="71">
        <f t="shared" si="1089"/>
        <v>653</v>
      </c>
      <c r="BW254" s="16">
        <f t="shared" si="1349"/>
        <v>0.18293293293293297</v>
      </c>
    </row>
    <row r="255" spans="1:75" s="5" customFormat="1" ht="12.75" customHeight="1">
      <c r="A255" s="42" t="s">
        <v>262</v>
      </c>
      <c r="B255" s="39" t="s">
        <v>160</v>
      </c>
      <c r="C255" s="4"/>
      <c r="D255" s="49">
        <v>0.27</v>
      </c>
      <c r="E255" s="40" t="s">
        <v>195</v>
      </c>
      <c r="F255" s="82">
        <v>1539</v>
      </c>
      <c r="G255" s="82">
        <v>1399</v>
      </c>
      <c r="H255" s="133">
        <v>1050</v>
      </c>
      <c r="I255" s="133">
        <v>24</v>
      </c>
      <c r="J255" s="95">
        <f t="shared" si="1273"/>
        <v>1026</v>
      </c>
      <c r="K255" s="69">
        <v>1077</v>
      </c>
      <c r="L255" s="70">
        <f>IFERROR(IF(K255&gt;1,K255*0.9,""),"")</f>
        <v>969.30000000000007</v>
      </c>
      <c r="M255" s="70">
        <v>234</v>
      </c>
      <c r="N255" s="71">
        <f t="shared" si="1077"/>
        <v>792</v>
      </c>
      <c r="O255" s="16">
        <f t="shared" si="1326"/>
        <v>0.18291550603528325</v>
      </c>
      <c r="P255" s="72">
        <v>0</v>
      </c>
      <c r="Q255" s="73" t="str">
        <f>IFERROR(IF(P255&gt;1,P255*0.9,""),"")</f>
        <v/>
      </c>
      <c r="R255" s="73">
        <v>0</v>
      </c>
      <c r="S255" s="74" t="str">
        <f t="shared" si="1078"/>
        <v/>
      </c>
      <c r="T255" s="18" t="str">
        <f t="shared" si="1328"/>
        <v/>
      </c>
      <c r="U255" s="69">
        <v>1077</v>
      </c>
      <c r="V255" s="70">
        <f>IFERROR(IF(U255&gt;1,U255*0.9,""),"")</f>
        <v>969.30000000000007</v>
      </c>
      <c r="W255" s="70">
        <v>234</v>
      </c>
      <c r="X255" s="71">
        <f t="shared" si="1079"/>
        <v>792</v>
      </c>
      <c r="Y255" s="16">
        <f t="shared" si="1330"/>
        <v>0.18291550603528325</v>
      </c>
      <c r="Z255" s="72">
        <v>1077</v>
      </c>
      <c r="AA255" s="73">
        <f>IFERROR(IF(Z255&gt;1,Z255*0.9,""),"")</f>
        <v>969.30000000000007</v>
      </c>
      <c r="AB255" s="73">
        <v>234</v>
      </c>
      <c r="AC255" s="74">
        <f t="shared" si="1080"/>
        <v>792</v>
      </c>
      <c r="AD255" s="18">
        <f t="shared" si="1332"/>
        <v>0.18291550603528325</v>
      </c>
      <c r="AE255" s="69">
        <v>0</v>
      </c>
      <c r="AF255" s="70" t="str">
        <f>IFERROR(IF(AE255&gt;1,AE255*0.9,""),"")</f>
        <v/>
      </c>
      <c r="AG255" s="70">
        <v>0</v>
      </c>
      <c r="AH255" s="71" t="str">
        <f t="shared" si="1081"/>
        <v/>
      </c>
      <c r="AI255" s="16" t="str">
        <f t="shared" si="1334"/>
        <v/>
      </c>
      <c r="AJ255" s="72">
        <v>1077</v>
      </c>
      <c r="AK255" s="73">
        <f>IFERROR(IF(AJ255&gt;1,AJ255*0.9,""),"")</f>
        <v>969.30000000000007</v>
      </c>
      <c r="AL255" s="73">
        <v>234</v>
      </c>
      <c r="AM255" s="74">
        <f t="shared" si="1082"/>
        <v>792</v>
      </c>
      <c r="AN255" s="18">
        <f t="shared" si="1336"/>
        <v>0.18291550603528325</v>
      </c>
      <c r="AO255" s="69">
        <v>0</v>
      </c>
      <c r="AP255" s="70" t="str">
        <f>IFERROR(IF(AO255&gt;1,AO255*0.9,""),"")</f>
        <v/>
      </c>
      <c r="AQ255" s="70">
        <v>0</v>
      </c>
      <c r="AR255" s="71" t="str">
        <f t="shared" si="1083"/>
        <v/>
      </c>
      <c r="AS255" s="16" t="str">
        <f t="shared" si="1338"/>
        <v/>
      </c>
      <c r="AT255" s="72">
        <v>0</v>
      </c>
      <c r="AU255" s="73" t="str">
        <f>IFERROR(IF(AT255&gt;1,AT255*0.9,""),"")</f>
        <v/>
      </c>
      <c r="AV255" s="73">
        <v>0</v>
      </c>
      <c r="AW255" s="74" t="str">
        <f t="shared" si="1084"/>
        <v/>
      </c>
      <c r="AX255" s="18" t="str">
        <f t="shared" si="1289"/>
        <v/>
      </c>
      <c r="AY255" s="69">
        <v>0</v>
      </c>
      <c r="AZ255" s="70" t="str">
        <f>IFERROR(IF(AY255&gt;1,AY255*0.9,""),"")</f>
        <v/>
      </c>
      <c r="BA255" s="70">
        <v>0</v>
      </c>
      <c r="BB255" s="71" t="str">
        <f t="shared" si="1085"/>
        <v/>
      </c>
      <c r="BC255" s="16" t="str">
        <f t="shared" si="1341"/>
        <v/>
      </c>
      <c r="BD255" s="72">
        <v>1110</v>
      </c>
      <c r="BE255" s="73">
        <f>IFERROR(IF(BD255&gt;1,BD255*0.9,""),"")</f>
        <v>999</v>
      </c>
      <c r="BF255" s="73">
        <v>210</v>
      </c>
      <c r="BG255" s="74">
        <f t="shared" si="1086"/>
        <v>816</v>
      </c>
      <c r="BH255" s="18">
        <f t="shared" si="1343"/>
        <v>0.18318318318318319</v>
      </c>
      <c r="BI255" s="69">
        <v>0</v>
      </c>
      <c r="BJ255" s="70" t="str">
        <f>IFERROR(IF(BI255&gt;1,BI255*0.9,""),"")</f>
        <v/>
      </c>
      <c r="BK255" s="70">
        <v>0</v>
      </c>
      <c r="BL255" s="71" t="str">
        <f t="shared" si="1087"/>
        <v/>
      </c>
      <c r="BM255" s="16" t="str">
        <f t="shared" si="1345"/>
        <v/>
      </c>
      <c r="BN255" s="72">
        <v>1110</v>
      </c>
      <c r="BO255" s="73">
        <f>IFERROR(IF(BN255&gt;1,BN255*0.9,""),"")</f>
        <v>999</v>
      </c>
      <c r="BP255" s="73">
        <v>210</v>
      </c>
      <c r="BQ255" s="74">
        <f t="shared" si="1088"/>
        <v>816</v>
      </c>
      <c r="BR255" s="18">
        <f t="shared" si="1347"/>
        <v>0.18318318318318319</v>
      </c>
      <c r="BS255" s="69">
        <v>1110</v>
      </c>
      <c r="BT255" s="70">
        <f>IFERROR(IF(BS255&gt;1,BS255*0.9,""),"")</f>
        <v>999</v>
      </c>
      <c r="BU255" s="70">
        <v>210</v>
      </c>
      <c r="BV255" s="71">
        <f t="shared" si="1089"/>
        <v>816</v>
      </c>
      <c r="BW255" s="16">
        <f t="shared" si="1349"/>
        <v>0.18318318318318319</v>
      </c>
    </row>
    <row r="256" spans="1:75" s="5" customFormat="1" ht="12.75" customHeight="1" thickBot="1">
      <c r="A256" s="43" t="s">
        <v>73</v>
      </c>
      <c r="B256" s="38" t="s">
        <v>160</v>
      </c>
      <c r="C256" s="41"/>
      <c r="D256" s="50">
        <v>0.27</v>
      </c>
      <c r="E256" s="2" t="s">
        <v>195</v>
      </c>
      <c r="F256" s="83">
        <v>1319</v>
      </c>
      <c r="G256" s="83">
        <v>1199</v>
      </c>
      <c r="H256" s="134">
        <v>890</v>
      </c>
      <c r="I256" s="134">
        <v>10</v>
      </c>
      <c r="J256" s="97">
        <f t="shared" si="1273"/>
        <v>880</v>
      </c>
      <c r="K256" s="76">
        <v>999</v>
      </c>
      <c r="L256" s="77">
        <f>IFERROR(IF(K256&gt;1,K256*0.9,""),"")</f>
        <v>899.1</v>
      </c>
      <c r="M256" s="77">
        <v>145</v>
      </c>
      <c r="N256" s="78">
        <f t="shared" si="1077"/>
        <v>735</v>
      </c>
      <c r="O256" s="17">
        <f t="shared" si="1326"/>
        <v>0.18251584918251587</v>
      </c>
      <c r="P256" s="79">
        <v>0</v>
      </c>
      <c r="Q256" s="80" t="str">
        <f>IFERROR(IF(P256&gt;1,P256*0.9,""),"")</f>
        <v/>
      </c>
      <c r="R256" s="80">
        <v>0</v>
      </c>
      <c r="S256" s="81" t="str">
        <f t="shared" si="1078"/>
        <v/>
      </c>
      <c r="T256" s="19" t="str">
        <f t="shared" si="1328"/>
        <v/>
      </c>
      <c r="U256" s="76">
        <v>999</v>
      </c>
      <c r="V256" s="77">
        <f>IFERROR(IF(U256&gt;1,U256*0.9,""),"")</f>
        <v>899.1</v>
      </c>
      <c r="W256" s="77">
        <v>145</v>
      </c>
      <c r="X256" s="78">
        <f t="shared" si="1079"/>
        <v>735</v>
      </c>
      <c r="Y256" s="17">
        <f t="shared" si="1330"/>
        <v>0.18251584918251587</v>
      </c>
      <c r="Z256" s="79">
        <v>999</v>
      </c>
      <c r="AA256" s="80">
        <f>IFERROR(IF(Z256&gt;1,Z256*0.9,""),"")</f>
        <v>899.1</v>
      </c>
      <c r="AB256" s="80">
        <v>145</v>
      </c>
      <c r="AC256" s="81">
        <f t="shared" si="1080"/>
        <v>735</v>
      </c>
      <c r="AD256" s="19">
        <f t="shared" si="1332"/>
        <v>0.18251584918251587</v>
      </c>
      <c r="AE256" s="76">
        <v>0</v>
      </c>
      <c r="AF256" s="77" t="str">
        <f>IFERROR(IF(AE256&gt;1,AE256*0.9,""),"")</f>
        <v/>
      </c>
      <c r="AG256" s="77">
        <v>0</v>
      </c>
      <c r="AH256" s="78" t="str">
        <f t="shared" si="1081"/>
        <v/>
      </c>
      <c r="AI256" s="17" t="str">
        <f t="shared" si="1334"/>
        <v/>
      </c>
      <c r="AJ256" s="79">
        <v>999</v>
      </c>
      <c r="AK256" s="80">
        <f>IFERROR(IF(AJ256&gt;1,AJ256*0.9,""),"")</f>
        <v>899.1</v>
      </c>
      <c r="AL256" s="80">
        <v>145</v>
      </c>
      <c r="AM256" s="81">
        <f t="shared" si="1082"/>
        <v>735</v>
      </c>
      <c r="AN256" s="19">
        <f t="shared" si="1336"/>
        <v>0.18251584918251587</v>
      </c>
      <c r="AO256" s="76">
        <v>0</v>
      </c>
      <c r="AP256" s="77" t="str">
        <f>IFERROR(IF(AO256&gt;1,AO256*0.9,""),"")</f>
        <v/>
      </c>
      <c r="AQ256" s="77">
        <v>0</v>
      </c>
      <c r="AR256" s="78" t="str">
        <f t="shared" si="1083"/>
        <v/>
      </c>
      <c r="AS256" s="17" t="str">
        <f t="shared" si="1338"/>
        <v/>
      </c>
      <c r="AT256" s="79">
        <v>0</v>
      </c>
      <c r="AU256" s="80" t="str">
        <f>IFERROR(IF(AT256&gt;1,AT256*0.9,""),"")</f>
        <v/>
      </c>
      <c r="AV256" s="80">
        <v>0</v>
      </c>
      <c r="AW256" s="81" t="str">
        <f t="shared" si="1084"/>
        <v/>
      </c>
      <c r="AX256" s="19" t="str">
        <f t="shared" si="1289"/>
        <v/>
      </c>
      <c r="AY256" s="76">
        <v>0</v>
      </c>
      <c r="AZ256" s="77" t="str">
        <f>IFERROR(IF(AY256&gt;1,AY256*0.9,""),"")</f>
        <v/>
      </c>
      <c r="BA256" s="77">
        <v>0</v>
      </c>
      <c r="BB256" s="78" t="str">
        <f t="shared" si="1085"/>
        <v/>
      </c>
      <c r="BC256" s="17" t="str">
        <f t="shared" si="1341"/>
        <v/>
      </c>
      <c r="BD256" s="79">
        <v>999</v>
      </c>
      <c r="BE256" s="80">
        <f>IFERROR(IF(BD256&gt;1,BD256*0.9,""),"")</f>
        <v>899.1</v>
      </c>
      <c r="BF256" s="80">
        <v>145</v>
      </c>
      <c r="BG256" s="81">
        <f t="shared" si="1086"/>
        <v>735</v>
      </c>
      <c r="BH256" s="19">
        <f t="shared" si="1343"/>
        <v>0.18251584918251587</v>
      </c>
      <c r="BI256" s="76">
        <v>0</v>
      </c>
      <c r="BJ256" s="77" t="str">
        <f>IFERROR(IF(BI256&gt;1,BI256*0.9,""),"")</f>
        <v/>
      </c>
      <c r="BK256" s="77">
        <v>0</v>
      </c>
      <c r="BL256" s="78" t="str">
        <f t="shared" si="1087"/>
        <v/>
      </c>
      <c r="BM256" s="17" t="str">
        <f t="shared" si="1345"/>
        <v/>
      </c>
      <c r="BN256" s="79">
        <v>999</v>
      </c>
      <c r="BO256" s="80">
        <f>IFERROR(IF(BN256&gt;1,BN256*0.9,""),"")</f>
        <v>899.1</v>
      </c>
      <c r="BP256" s="80">
        <v>145</v>
      </c>
      <c r="BQ256" s="81">
        <f t="shared" si="1088"/>
        <v>735</v>
      </c>
      <c r="BR256" s="19">
        <f t="shared" si="1347"/>
        <v>0.18251584918251587</v>
      </c>
      <c r="BS256" s="76">
        <v>999</v>
      </c>
      <c r="BT256" s="77">
        <f>IFERROR(IF(BS256&gt;1,BS256*0.9,""),"")</f>
        <v>899.1</v>
      </c>
      <c r="BU256" s="77">
        <v>145</v>
      </c>
      <c r="BV256" s="78">
        <f t="shared" si="1089"/>
        <v>735</v>
      </c>
      <c r="BW256" s="17">
        <f t="shared" si="1349"/>
        <v>0.18251584918251587</v>
      </c>
    </row>
    <row r="257" spans="1:75" s="5" customFormat="1" ht="13.5" customHeight="1">
      <c r="A257" s="44" t="s">
        <v>75</v>
      </c>
      <c r="B257" s="36" t="s">
        <v>160</v>
      </c>
      <c r="C257" s="6"/>
      <c r="D257" s="51">
        <v>0.79</v>
      </c>
      <c r="E257" s="7" t="s">
        <v>221</v>
      </c>
      <c r="F257" s="84">
        <v>2199</v>
      </c>
      <c r="G257" s="84">
        <v>1999</v>
      </c>
      <c r="H257" s="135">
        <v>1485</v>
      </c>
      <c r="I257" s="135">
        <v>19</v>
      </c>
      <c r="J257" s="93">
        <f t="shared" si="1273"/>
        <v>1466</v>
      </c>
      <c r="K257" s="106">
        <v>1666</v>
      </c>
      <c r="L257" s="107">
        <f t="shared" si="1325"/>
        <v>1499.4</v>
      </c>
      <c r="M257" s="107">
        <v>242</v>
      </c>
      <c r="N257" s="110">
        <f t="shared" si="1077"/>
        <v>1224</v>
      </c>
      <c r="O257" s="15">
        <f t="shared" si="1326"/>
        <v>0.18367346938775514</v>
      </c>
      <c r="P257" s="108">
        <v>0</v>
      </c>
      <c r="Q257" s="109" t="str">
        <f t="shared" si="1327"/>
        <v/>
      </c>
      <c r="R257" s="109">
        <v>0</v>
      </c>
      <c r="S257" s="111" t="str">
        <f t="shared" si="1078"/>
        <v/>
      </c>
      <c r="T257" s="20" t="str">
        <f t="shared" si="1328"/>
        <v/>
      </c>
      <c r="U257" s="106">
        <v>1666</v>
      </c>
      <c r="V257" s="107">
        <f t="shared" si="1329"/>
        <v>1499.4</v>
      </c>
      <c r="W257" s="107">
        <v>242</v>
      </c>
      <c r="X257" s="110">
        <f t="shared" si="1079"/>
        <v>1224</v>
      </c>
      <c r="Y257" s="15">
        <f t="shared" si="1330"/>
        <v>0.18367346938775514</v>
      </c>
      <c r="Z257" s="108">
        <v>1666</v>
      </c>
      <c r="AA257" s="109">
        <f t="shared" si="1331"/>
        <v>1499.4</v>
      </c>
      <c r="AB257" s="109">
        <v>242</v>
      </c>
      <c r="AC257" s="111">
        <f t="shared" si="1080"/>
        <v>1224</v>
      </c>
      <c r="AD257" s="20">
        <f t="shared" si="1332"/>
        <v>0.18367346938775514</v>
      </c>
      <c r="AE257" s="106">
        <v>0</v>
      </c>
      <c r="AF257" s="107" t="str">
        <f t="shared" si="1333"/>
        <v/>
      </c>
      <c r="AG257" s="107">
        <v>0</v>
      </c>
      <c r="AH257" s="110" t="str">
        <f t="shared" si="1081"/>
        <v/>
      </c>
      <c r="AI257" s="15" t="str">
        <f t="shared" si="1334"/>
        <v/>
      </c>
      <c r="AJ257" s="108">
        <v>1666</v>
      </c>
      <c r="AK257" s="109">
        <f t="shared" si="1335"/>
        <v>1499.4</v>
      </c>
      <c r="AL257" s="109">
        <v>242</v>
      </c>
      <c r="AM257" s="111">
        <f t="shared" si="1082"/>
        <v>1224</v>
      </c>
      <c r="AN257" s="20">
        <f t="shared" si="1336"/>
        <v>0.18367346938775514</v>
      </c>
      <c r="AO257" s="106">
        <v>0</v>
      </c>
      <c r="AP257" s="107" t="str">
        <f t="shared" si="1337"/>
        <v/>
      </c>
      <c r="AQ257" s="107">
        <v>0</v>
      </c>
      <c r="AR257" s="110" t="str">
        <f t="shared" si="1083"/>
        <v/>
      </c>
      <c r="AS257" s="15" t="str">
        <f t="shared" si="1338"/>
        <v/>
      </c>
      <c r="AT257" s="108">
        <v>0</v>
      </c>
      <c r="AU257" s="109" t="str">
        <f t="shared" si="1339"/>
        <v/>
      </c>
      <c r="AV257" s="109">
        <v>0</v>
      </c>
      <c r="AW257" s="111" t="str">
        <f t="shared" si="1084"/>
        <v/>
      </c>
      <c r="AX257" s="20" t="str">
        <f t="shared" si="1289"/>
        <v/>
      </c>
      <c r="AY257" s="106">
        <v>0</v>
      </c>
      <c r="AZ257" s="107" t="str">
        <f t="shared" si="1340"/>
        <v/>
      </c>
      <c r="BA257" s="107">
        <v>0</v>
      </c>
      <c r="BB257" s="110" t="str">
        <f t="shared" si="1085"/>
        <v/>
      </c>
      <c r="BC257" s="15" t="str">
        <f t="shared" si="1341"/>
        <v/>
      </c>
      <c r="BD257" s="108">
        <v>1554</v>
      </c>
      <c r="BE257" s="109">
        <f t="shared" si="1342"/>
        <v>1398.6000000000001</v>
      </c>
      <c r="BF257" s="109">
        <v>324</v>
      </c>
      <c r="BG257" s="111">
        <f t="shared" si="1086"/>
        <v>1142</v>
      </c>
      <c r="BH257" s="20">
        <f t="shared" si="1343"/>
        <v>0.18346918346918356</v>
      </c>
      <c r="BI257" s="106">
        <v>0</v>
      </c>
      <c r="BJ257" s="107" t="str">
        <f t="shared" si="1344"/>
        <v/>
      </c>
      <c r="BK257" s="107">
        <v>0</v>
      </c>
      <c r="BL257" s="110" t="str">
        <f t="shared" si="1087"/>
        <v/>
      </c>
      <c r="BM257" s="15" t="str">
        <f t="shared" si="1345"/>
        <v/>
      </c>
      <c r="BN257" s="108">
        <v>1554</v>
      </c>
      <c r="BO257" s="109">
        <f t="shared" si="1346"/>
        <v>1398.6000000000001</v>
      </c>
      <c r="BP257" s="109">
        <v>324</v>
      </c>
      <c r="BQ257" s="111">
        <f t="shared" si="1088"/>
        <v>1142</v>
      </c>
      <c r="BR257" s="20">
        <f t="shared" si="1347"/>
        <v>0.18346918346918356</v>
      </c>
      <c r="BS257" s="106">
        <v>1554</v>
      </c>
      <c r="BT257" s="107">
        <f t="shared" si="1348"/>
        <v>1398.6000000000001</v>
      </c>
      <c r="BU257" s="107">
        <v>324</v>
      </c>
      <c r="BV257" s="110">
        <f t="shared" si="1089"/>
        <v>1142</v>
      </c>
      <c r="BW257" s="15">
        <f t="shared" si="1349"/>
        <v>0.18346918346918356</v>
      </c>
    </row>
    <row r="258" spans="1:75" s="5" customFormat="1" ht="12.75" customHeight="1" thickBot="1">
      <c r="A258" s="43" t="s">
        <v>74</v>
      </c>
      <c r="B258" s="38" t="s">
        <v>160</v>
      </c>
      <c r="C258" s="9"/>
      <c r="D258" s="50">
        <v>0.79</v>
      </c>
      <c r="E258" s="2" t="s">
        <v>221</v>
      </c>
      <c r="F258" s="83">
        <v>1979</v>
      </c>
      <c r="G258" s="83">
        <v>1799</v>
      </c>
      <c r="H258" s="134">
        <v>1336</v>
      </c>
      <c r="I258" s="134">
        <v>16</v>
      </c>
      <c r="J258" s="97">
        <f t="shared" si="1273"/>
        <v>1320</v>
      </c>
      <c r="K258" s="76">
        <v>1499</v>
      </c>
      <c r="L258" s="77">
        <f t="shared" si="1325"/>
        <v>1349.1000000000001</v>
      </c>
      <c r="M258" s="77">
        <v>218</v>
      </c>
      <c r="N258" s="78">
        <f t="shared" si="1077"/>
        <v>1102</v>
      </c>
      <c r="O258" s="17">
        <f t="shared" si="1326"/>
        <v>0.18315914313245876</v>
      </c>
      <c r="P258" s="79">
        <v>0</v>
      </c>
      <c r="Q258" s="80" t="str">
        <f t="shared" si="1327"/>
        <v/>
      </c>
      <c r="R258" s="80">
        <v>0</v>
      </c>
      <c r="S258" s="81" t="str">
        <f t="shared" si="1078"/>
        <v/>
      </c>
      <c r="T258" s="19" t="str">
        <f t="shared" si="1328"/>
        <v/>
      </c>
      <c r="U258" s="76">
        <v>1499</v>
      </c>
      <c r="V258" s="77">
        <f t="shared" si="1329"/>
        <v>1349.1000000000001</v>
      </c>
      <c r="W258" s="77">
        <v>218</v>
      </c>
      <c r="X258" s="78">
        <f t="shared" si="1079"/>
        <v>1102</v>
      </c>
      <c r="Y258" s="17">
        <f t="shared" si="1330"/>
        <v>0.18315914313245876</v>
      </c>
      <c r="Z258" s="79">
        <v>1499</v>
      </c>
      <c r="AA258" s="80">
        <f t="shared" si="1331"/>
        <v>1349.1000000000001</v>
      </c>
      <c r="AB258" s="80">
        <v>218</v>
      </c>
      <c r="AC258" s="81">
        <f t="shared" si="1080"/>
        <v>1102</v>
      </c>
      <c r="AD258" s="19">
        <f t="shared" si="1332"/>
        <v>0.18315914313245876</v>
      </c>
      <c r="AE258" s="76">
        <v>0</v>
      </c>
      <c r="AF258" s="77" t="str">
        <f t="shared" si="1333"/>
        <v/>
      </c>
      <c r="AG258" s="77">
        <v>0</v>
      </c>
      <c r="AH258" s="78" t="str">
        <f t="shared" si="1081"/>
        <v/>
      </c>
      <c r="AI258" s="17" t="str">
        <f t="shared" si="1334"/>
        <v/>
      </c>
      <c r="AJ258" s="79">
        <v>1499</v>
      </c>
      <c r="AK258" s="80">
        <f t="shared" si="1335"/>
        <v>1349.1000000000001</v>
      </c>
      <c r="AL258" s="80">
        <v>218</v>
      </c>
      <c r="AM258" s="81">
        <f t="shared" si="1082"/>
        <v>1102</v>
      </c>
      <c r="AN258" s="19">
        <f t="shared" si="1336"/>
        <v>0.18315914313245876</v>
      </c>
      <c r="AO258" s="76">
        <v>0</v>
      </c>
      <c r="AP258" s="77" t="str">
        <f t="shared" si="1337"/>
        <v/>
      </c>
      <c r="AQ258" s="77">
        <v>0</v>
      </c>
      <c r="AR258" s="78" t="str">
        <f t="shared" si="1083"/>
        <v/>
      </c>
      <c r="AS258" s="17" t="str">
        <f t="shared" si="1338"/>
        <v/>
      </c>
      <c r="AT258" s="79">
        <v>0</v>
      </c>
      <c r="AU258" s="80" t="str">
        <f t="shared" si="1339"/>
        <v/>
      </c>
      <c r="AV258" s="80">
        <v>0</v>
      </c>
      <c r="AW258" s="81" t="str">
        <f t="shared" si="1084"/>
        <v/>
      </c>
      <c r="AX258" s="19" t="str">
        <f t="shared" si="1289"/>
        <v/>
      </c>
      <c r="AY258" s="76">
        <v>0</v>
      </c>
      <c r="AZ258" s="77" t="str">
        <f t="shared" si="1340"/>
        <v/>
      </c>
      <c r="BA258" s="77">
        <v>0</v>
      </c>
      <c r="BB258" s="78" t="str">
        <f t="shared" si="1085"/>
        <v/>
      </c>
      <c r="BC258" s="17" t="str">
        <f t="shared" si="1341"/>
        <v/>
      </c>
      <c r="BD258" s="79">
        <v>1443</v>
      </c>
      <c r="BE258" s="80">
        <f t="shared" si="1342"/>
        <v>1298.7</v>
      </c>
      <c r="BF258" s="80">
        <v>259</v>
      </c>
      <c r="BG258" s="81">
        <f t="shared" si="1086"/>
        <v>1061</v>
      </c>
      <c r="BH258" s="19">
        <f t="shared" si="1343"/>
        <v>0.18302918302918306</v>
      </c>
      <c r="BI258" s="76">
        <v>0</v>
      </c>
      <c r="BJ258" s="77" t="str">
        <f t="shared" si="1344"/>
        <v/>
      </c>
      <c r="BK258" s="77">
        <v>0</v>
      </c>
      <c r="BL258" s="78" t="str">
        <f t="shared" si="1087"/>
        <v/>
      </c>
      <c r="BM258" s="17" t="str">
        <f t="shared" si="1345"/>
        <v/>
      </c>
      <c r="BN258" s="79">
        <v>1443</v>
      </c>
      <c r="BO258" s="80">
        <f t="shared" si="1346"/>
        <v>1298.7</v>
      </c>
      <c r="BP258" s="80">
        <v>259</v>
      </c>
      <c r="BQ258" s="81">
        <f t="shared" si="1088"/>
        <v>1061</v>
      </c>
      <c r="BR258" s="19">
        <f t="shared" si="1347"/>
        <v>0.18302918302918306</v>
      </c>
      <c r="BS258" s="76">
        <v>1443</v>
      </c>
      <c r="BT258" s="77">
        <f t="shared" si="1348"/>
        <v>1298.7</v>
      </c>
      <c r="BU258" s="77">
        <v>259</v>
      </c>
      <c r="BV258" s="78">
        <f t="shared" si="1089"/>
        <v>1061</v>
      </c>
      <c r="BW258" s="17">
        <f t="shared" si="1349"/>
        <v>0.18302918302918306</v>
      </c>
    </row>
    <row r="259" spans="1:75" s="5" customFormat="1" ht="12.75" customHeight="1">
      <c r="A259" s="44" t="s">
        <v>77</v>
      </c>
      <c r="B259" s="36" t="s">
        <v>160</v>
      </c>
      <c r="C259" s="6"/>
      <c r="D259" s="51">
        <v>1.56</v>
      </c>
      <c r="E259" s="7" t="s">
        <v>222</v>
      </c>
      <c r="F259" s="84">
        <v>3299</v>
      </c>
      <c r="G259" s="84">
        <v>2999</v>
      </c>
      <c r="H259" s="135">
        <v>2227</v>
      </c>
      <c r="I259" s="135">
        <v>27</v>
      </c>
      <c r="J259" s="93">
        <f t="shared" si="1273"/>
        <v>2200</v>
      </c>
      <c r="K259" s="106">
        <v>2499</v>
      </c>
      <c r="L259" s="107">
        <f t="shared" si="1325"/>
        <v>2249.1</v>
      </c>
      <c r="M259" s="107">
        <v>363</v>
      </c>
      <c r="N259" s="110">
        <f t="shared" si="1077"/>
        <v>1837</v>
      </c>
      <c r="O259" s="15">
        <f t="shared" si="1326"/>
        <v>0.18322884709439327</v>
      </c>
      <c r="P259" s="108">
        <v>0</v>
      </c>
      <c r="Q259" s="109" t="str">
        <f t="shared" si="1327"/>
        <v/>
      </c>
      <c r="R259" s="109">
        <v>0</v>
      </c>
      <c r="S259" s="111" t="str">
        <f t="shared" si="1078"/>
        <v/>
      </c>
      <c r="T259" s="20" t="str">
        <f t="shared" si="1328"/>
        <v/>
      </c>
      <c r="U259" s="106">
        <v>2499</v>
      </c>
      <c r="V259" s="107">
        <f t="shared" si="1329"/>
        <v>2249.1</v>
      </c>
      <c r="W259" s="107">
        <v>363</v>
      </c>
      <c r="X259" s="110">
        <f t="shared" si="1079"/>
        <v>1837</v>
      </c>
      <c r="Y259" s="15">
        <f t="shared" si="1330"/>
        <v>0.18322884709439327</v>
      </c>
      <c r="Z259" s="108">
        <v>2499</v>
      </c>
      <c r="AA259" s="109">
        <f t="shared" si="1331"/>
        <v>2249.1</v>
      </c>
      <c r="AB259" s="109">
        <v>363</v>
      </c>
      <c r="AC259" s="111">
        <f t="shared" si="1080"/>
        <v>1837</v>
      </c>
      <c r="AD259" s="20">
        <f t="shared" si="1332"/>
        <v>0.18322884709439327</v>
      </c>
      <c r="AE259" s="106">
        <v>0</v>
      </c>
      <c r="AF259" s="107" t="str">
        <f t="shared" si="1333"/>
        <v/>
      </c>
      <c r="AG259" s="107">
        <v>0</v>
      </c>
      <c r="AH259" s="110" t="str">
        <f t="shared" si="1081"/>
        <v/>
      </c>
      <c r="AI259" s="15" t="str">
        <f t="shared" si="1334"/>
        <v/>
      </c>
      <c r="AJ259" s="108">
        <v>2499</v>
      </c>
      <c r="AK259" s="109">
        <f t="shared" si="1335"/>
        <v>2249.1</v>
      </c>
      <c r="AL259" s="109">
        <v>363</v>
      </c>
      <c r="AM259" s="111">
        <f t="shared" si="1082"/>
        <v>1837</v>
      </c>
      <c r="AN259" s="20">
        <f t="shared" si="1336"/>
        <v>0.18322884709439327</v>
      </c>
      <c r="AO259" s="106">
        <v>0</v>
      </c>
      <c r="AP259" s="107" t="str">
        <f t="shared" si="1337"/>
        <v/>
      </c>
      <c r="AQ259" s="107">
        <v>0</v>
      </c>
      <c r="AR259" s="110" t="str">
        <f t="shared" si="1083"/>
        <v/>
      </c>
      <c r="AS259" s="15" t="str">
        <f t="shared" si="1338"/>
        <v/>
      </c>
      <c r="AT259" s="108">
        <v>0</v>
      </c>
      <c r="AU259" s="109" t="str">
        <f t="shared" si="1339"/>
        <v/>
      </c>
      <c r="AV259" s="109">
        <v>0</v>
      </c>
      <c r="AW259" s="111" t="str">
        <f t="shared" si="1084"/>
        <v/>
      </c>
      <c r="AX259" s="20" t="str">
        <f t="shared" si="1289"/>
        <v/>
      </c>
      <c r="AY259" s="106">
        <v>0</v>
      </c>
      <c r="AZ259" s="107" t="str">
        <f t="shared" si="1340"/>
        <v/>
      </c>
      <c r="BA259" s="107">
        <v>0</v>
      </c>
      <c r="BB259" s="110" t="str">
        <f t="shared" si="1085"/>
        <v/>
      </c>
      <c r="BC259" s="15" t="str">
        <f t="shared" si="1341"/>
        <v/>
      </c>
      <c r="BD259" s="108">
        <v>2443</v>
      </c>
      <c r="BE259" s="109">
        <f t="shared" si="1342"/>
        <v>2198.7000000000003</v>
      </c>
      <c r="BF259" s="109">
        <v>404</v>
      </c>
      <c r="BG259" s="111">
        <f t="shared" si="1086"/>
        <v>1796</v>
      </c>
      <c r="BH259" s="20">
        <f t="shared" si="1343"/>
        <v>0.18315368172101706</v>
      </c>
      <c r="BI259" s="106">
        <v>0</v>
      </c>
      <c r="BJ259" s="107" t="str">
        <f t="shared" si="1344"/>
        <v/>
      </c>
      <c r="BK259" s="107">
        <v>0</v>
      </c>
      <c r="BL259" s="110" t="str">
        <f t="shared" si="1087"/>
        <v/>
      </c>
      <c r="BM259" s="15" t="str">
        <f t="shared" si="1345"/>
        <v/>
      </c>
      <c r="BN259" s="108">
        <v>2443</v>
      </c>
      <c r="BO259" s="109">
        <f t="shared" si="1346"/>
        <v>2198.7000000000003</v>
      </c>
      <c r="BP259" s="109">
        <v>404</v>
      </c>
      <c r="BQ259" s="111">
        <f t="shared" si="1088"/>
        <v>1796</v>
      </c>
      <c r="BR259" s="20">
        <f t="shared" si="1347"/>
        <v>0.18315368172101706</v>
      </c>
      <c r="BS259" s="106">
        <v>2443</v>
      </c>
      <c r="BT259" s="107">
        <f t="shared" si="1348"/>
        <v>2198.7000000000003</v>
      </c>
      <c r="BU259" s="107">
        <v>404</v>
      </c>
      <c r="BV259" s="110">
        <f t="shared" si="1089"/>
        <v>1796</v>
      </c>
      <c r="BW259" s="15">
        <f t="shared" si="1349"/>
        <v>0.18315368172101706</v>
      </c>
    </row>
    <row r="260" spans="1:75" s="5" customFormat="1" ht="12.75" customHeight="1" thickBot="1">
      <c r="A260" s="43" t="s">
        <v>76</v>
      </c>
      <c r="B260" s="38" t="s">
        <v>160</v>
      </c>
      <c r="C260" s="9"/>
      <c r="D260" s="50">
        <v>1.56</v>
      </c>
      <c r="E260" s="2" t="s">
        <v>222</v>
      </c>
      <c r="F260" s="83">
        <v>3079</v>
      </c>
      <c r="G260" s="83">
        <v>2799</v>
      </c>
      <c r="H260" s="134">
        <v>2079</v>
      </c>
      <c r="I260" s="134">
        <v>26</v>
      </c>
      <c r="J260" s="97">
        <f t="shared" si="1273"/>
        <v>2053</v>
      </c>
      <c r="K260" s="76">
        <v>2332</v>
      </c>
      <c r="L260" s="77">
        <f t="shared" si="1325"/>
        <v>2098.8000000000002</v>
      </c>
      <c r="M260" s="77">
        <v>339</v>
      </c>
      <c r="N260" s="78">
        <f t="shared" si="1077"/>
        <v>1714</v>
      </c>
      <c r="O260" s="17">
        <f t="shared" si="1326"/>
        <v>0.18334286258814567</v>
      </c>
      <c r="P260" s="79">
        <v>0</v>
      </c>
      <c r="Q260" s="80" t="str">
        <f t="shared" si="1327"/>
        <v/>
      </c>
      <c r="R260" s="80">
        <v>0</v>
      </c>
      <c r="S260" s="81" t="str">
        <f t="shared" si="1078"/>
        <v/>
      </c>
      <c r="T260" s="19" t="str">
        <f t="shared" si="1328"/>
        <v/>
      </c>
      <c r="U260" s="76">
        <v>2332</v>
      </c>
      <c r="V260" s="77">
        <f t="shared" si="1329"/>
        <v>2098.8000000000002</v>
      </c>
      <c r="W260" s="77">
        <v>339</v>
      </c>
      <c r="X260" s="78">
        <f t="shared" si="1079"/>
        <v>1714</v>
      </c>
      <c r="Y260" s="17">
        <f t="shared" si="1330"/>
        <v>0.18334286258814567</v>
      </c>
      <c r="Z260" s="79">
        <v>2332</v>
      </c>
      <c r="AA260" s="80">
        <f t="shared" si="1331"/>
        <v>2098.8000000000002</v>
      </c>
      <c r="AB260" s="80">
        <v>339</v>
      </c>
      <c r="AC260" s="81">
        <f t="shared" si="1080"/>
        <v>1714</v>
      </c>
      <c r="AD260" s="19">
        <f t="shared" si="1332"/>
        <v>0.18334286258814567</v>
      </c>
      <c r="AE260" s="76">
        <v>0</v>
      </c>
      <c r="AF260" s="77" t="str">
        <f t="shared" si="1333"/>
        <v/>
      </c>
      <c r="AG260" s="77">
        <v>0</v>
      </c>
      <c r="AH260" s="78" t="str">
        <f t="shared" si="1081"/>
        <v/>
      </c>
      <c r="AI260" s="17" t="str">
        <f t="shared" si="1334"/>
        <v/>
      </c>
      <c r="AJ260" s="79">
        <v>2332</v>
      </c>
      <c r="AK260" s="80">
        <f t="shared" si="1335"/>
        <v>2098.8000000000002</v>
      </c>
      <c r="AL260" s="80">
        <v>339</v>
      </c>
      <c r="AM260" s="81">
        <f t="shared" si="1082"/>
        <v>1714</v>
      </c>
      <c r="AN260" s="19">
        <f t="shared" si="1336"/>
        <v>0.18334286258814567</v>
      </c>
      <c r="AO260" s="76">
        <v>0</v>
      </c>
      <c r="AP260" s="77" t="str">
        <f t="shared" si="1337"/>
        <v/>
      </c>
      <c r="AQ260" s="77">
        <v>0</v>
      </c>
      <c r="AR260" s="78" t="str">
        <f t="shared" si="1083"/>
        <v/>
      </c>
      <c r="AS260" s="17" t="str">
        <f t="shared" si="1338"/>
        <v/>
      </c>
      <c r="AT260" s="79">
        <v>0</v>
      </c>
      <c r="AU260" s="80" t="str">
        <f t="shared" si="1339"/>
        <v/>
      </c>
      <c r="AV260" s="80">
        <v>0</v>
      </c>
      <c r="AW260" s="81" t="str">
        <f t="shared" si="1084"/>
        <v/>
      </c>
      <c r="AX260" s="19" t="str">
        <f t="shared" si="1289"/>
        <v/>
      </c>
      <c r="AY260" s="76">
        <v>0</v>
      </c>
      <c r="AZ260" s="77" t="str">
        <f t="shared" si="1340"/>
        <v/>
      </c>
      <c r="BA260" s="77">
        <v>0</v>
      </c>
      <c r="BB260" s="78" t="str">
        <f t="shared" si="1085"/>
        <v/>
      </c>
      <c r="BC260" s="17" t="str">
        <f t="shared" si="1341"/>
        <v/>
      </c>
      <c r="BD260" s="79">
        <v>2332</v>
      </c>
      <c r="BE260" s="80">
        <f t="shared" si="1342"/>
        <v>2098.8000000000002</v>
      </c>
      <c r="BF260" s="80">
        <v>339</v>
      </c>
      <c r="BG260" s="81">
        <f t="shared" si="1086"/>
        <v>1714</v>
      </c>
      <c r="BH260" s="19">
        <f t="shared" si="1343"/>
        <v>0.18334286258814567</v>
      </c>
      <c r="BI260" s="76">
        <v>0</v>
      </c>
      <c r="BJ260" s="77" t="str">
        <f t="shared" si="1344"/>
        <v/>
      </c>
      <c r="BK260" s="77">
        <v>0</v>
      </c>
      <c r="BL260" s="78" t="str">
        <f t="shared" si="1087"/>
        <v/>
      </c>
      <c r="BM260" s="17" t="str">
        <f t="shared" si="1345"/>
        <v/>
      </c>
      <c r="BN260" s="79">
        <v>2332</v>
      </c>
      <c r="BO260" s="80">
        <f t="shared" si="1346"/>
        <v>2098.8000000000002</v>
      </c>
      <c r="BP260" s="80">
        <v>339</v>
      </c>
      <c r="BQ260" s="81">
        <f t="shared" si="1088"/>
        <v>1714</v>
      </c>
      <c r="BR260" s="19">
        <f t="shared" si="1347"/>
        <v>0.18334286258814567</v>
      </c>
      <c r="BS260" s="76">
        <v>2332</v>
      </c>
      <c r="BT260" s="77">
        <f t="shared" si="1348"/>
        <v>2098.8000000000002</v>
      </c>
      <c r="BU260" s="77">
        <v>339</v>
      </c>
      <c r="BV260" s="78">
        <f t="shared" si="1089"/>
        <v>1714</v>
      </c>
      <c r="BW260" s="17">
        <f t="shared" si="1349"/>
        <v>0.18334286258814567</v>
      </c>
    </row>
    <row r="261" spans="1:75" s="5" customFormat="1" ht="12.75" customHeight="1">
      <c r="A261" s="44" t="s">
        <v>264</v>
      </c>
      <c r="B261" s="36" t="s">
        <v>160</v>
      </c>
      <c r="C261" s="6"/>
      <c r="D261" s="51">
        <v>1.19</v>
      </c>
      <c r="E261" s="7" t="s">
        <v>265</v>
      </c>
      <c r="F261" s="84">
        <v>4069</v>
      </c>
      <c r="G261" s="84">
        <v>3699</v>
      </c>
      <c r="H261" s="135">
        <v>2775</v>
      </c>
      <c r="I261" s="135">
        <v>45</v>
      </c>
      <c r="J261" s="93">
        <f t="shared" si="1273"/>
        <v>2730</v>
      </c>
      <c r="K261" s="106" t="s">
        <v>148</v>
      </c>
      <c r="L261" s="107" t="str">
        <f>IFERROR(IF(K261&gt;1,K261*0.9,""),"")</f>
        <v/>
      </c>
      <c r="M261" s="107">
        <v>0</v>
      </c>
      <c r="N261" s="110" t="str">
        <f t="shared" si="1077"/>
        <v/>
      </c>
      <c r="O261" s="15" t="str">
        <f t="shared" si="1326"/>
        <v/>
      </c>
      <c r="P261" s="108">
        <v>0</v>
      </c>
      <c r="Q261" s="109" t="str">
        <f>IFERROR(IF(P261&gt;1,P261*0.9,""),"")</f>
        <v/>
      </c>
      <c r="R261" s="109">
        <v>0</v>
      </c>
      <c r="S261" s="111" t="str">
        <f t="shared" si="1078"/>
        <v/>
      </c>
      <c r="T261" s="20" t="str">
        <f t="shared" si="1328"/>
        <v/>
      </c>
      <c r="U261" s="106">
        <v>3077</v>
      </c>
      <c r="V261" s="107">
        <f>IFERROR(IF(U261&gt;1,U261*0.9,""),"")</f>
        <v>2769.3</v>
      </c>
      <c r="W261" s="107">
        <v>454</v>
      </c>
      <c r="X261" s="110">
        <f t="shared" si="1079"/>
        <v>2276</v>
      </c>
      <c r="Y261" s="15">
        <f t="shared" si="1330"/>
        <v>0.17813165781966567</v>
      </c>
      <c r="Z261" s="108">
        <v>3077</v>
      </c>
      <c r="AA261" s="109">
        <f>IFERROR(IF(Z261&gt;1,Z261*0.9,""),"")</f>
        <v>2769.3</v>
      </c>
      <c r="AB261" s="109">
        <v>454</v>
      </c>
      <c r="AC261" s="111">
        <f t="shared" si="1080"/>
        <v>2276</v>
      </c>
      <c r="AD261" s="20">
        <f t="shared" si="1332"/>
        <v>0.17813165781966567</v>
      </c>
      <c r="AE261" s="106">
        <v>0</v>
      </c>
      <c r="AF261" s="107" t="str">
        <f>IFERROR(IF(AE261&gt;1,AE261*0.9,""),"")</f>
        <v/>
      </c>
      <c r="AG261" s="107">
        <v>0</v>
      </c>
      <c r="AH261" s="110" t="str">
        <f t="shared" si="1081"/>
        <v/>
      </c>
      <c r="AI261" s="15" t="str">
        <f t="shared" si="1334"/>
        <v/>
      </c>
      <c r="AJ261" s="108">
        <v>3077</v>
      </c>
      <c r="AK261" s="109">
        <f>IFERROR(IF(AJ261&gt;1,AJ261*0.9,""),"")</f>
        <v>2769.3</v>
      </c>
      <c r="AL261" s="109">
        <v>454</v>
      </c>
      <c r="AM261" s="111">
        <f t="shared" si="1082"/>
        <v>2276</v>
      </c>
      <c r="AN261" s="20">
        <f t="shared" si="1336"/>
        <v>0.17813165781966567</v>
      </c>
      <c r="AO261" s="106">
        <v>0</v>
      </c>
      <c r="AP261" s="107" t="str">
        <f>IFERROR(IF(AO261&gt;1,AO261*0.9,""),"")</f>
        <v/>
      </c>
      <c r="AQ261" s="107">
        <v>0</v>
      </c>
      <c r="AR261" s="110" t="str">
        <f t="shared" si="1083"/>
        <v/>
      </c>
      <c r="AS261" s="15" t="str">
        <f t="shared" si="1338"/>
        <v/>
      </c>
      <c r="AT261" s="108">
        <v>0</v>
      </c>
      <c r="AU261" s="109" t="str">
        <f>IFERROR(IF(AT261&gt;1,AT261*0.9,""),"")</f>
        <v/>
      </c>
      <c r="AV261" s="109">
        <v>0</v>
      </c>
      <c r="AW261" s="111" t="str">
        <f t="shared" si="1084"/>
        <v/>
      </c>
      <c r="AX261" s="20" t="str">
        <f t="shared" si="1289"/>
        <v/>
      </c>
      <c r="AY261" s="106">
        <v>0</v>
      </c>
      <c r="AZ261" s="107" t="str">
        <f>IFERROR(IF(AY261&gt;1,AY261*0.9,""),"")</f>
        <v/>
      </c>
      <c r="BA261" s="107">
        <v>0</v>
      </c>
      <c r="BB261" s="110" t="str">
        <f t="shared" si="1085"/>
        <v/>
      </c>
      <c r="BC261" s="15" t="str">
        <f t="shared" si="1341"/>
        <v/>
      </c>
      <c r="BD261" s="108">
        <v>2777</v>
      </c>
      <c r="BE261" s="109">
        <f>IFERROR(IF(BD261&gt;1,BD261*0.9,""),"")</f>
        <v>2499.3000000000002</v>
      </c>
      <c r="BF261" s="109">
        <v>676</v>
      </c>
      <c r="BG261" s="111">
        <f t="shared" si="1086"/>
        <v>2054</v>
      </c>
      <c r="BH261" s="20">
        <f t="shared" si="1343"/>
        <v>0.17816988756851926</v>
      </c>
      <c r="BI261" s="106">
        <v>0</v>
      </c>
      <c r="BJ261" s="107" t="str">
        <f>IFERROR(IF(BI261&gt;1,BI261*0.9,""),"")</f>
        <v/>
      </c>
      <c r="BK261" s="107">
        <v>0</v>
      </c>
      <c r="BL261" s="110" t="str">
        <f t="shared" si="1087"/>
        <v/>
      </c>
      <c r="BM261" s="15" t="str">
        <f t="shared" si="1345"/>
        <v/>
      </c>
      <c r="BN261" s="108">
        <v>2777</v>
      </c>
      <c r="BO261" s="109">
        <f>IFERROR(IF(BN261&gt;1,BN261*0.9,""),"")</f>
        <v>2499.3000000000002</v>
      </c>
      <c r="BP261" s="109">
        <v>676</v>
      </c>
      <c r="BQ261" s="111">
        <f t="shared" si="1088"/>
        <v>2054</v>
      </c>
      <c r="BR261" s="20">
        <f t="shared" si="1347"/>
        <v>0.17816988756851926</v>
      </c>
      <c r="BS261" s="106">
        <v>2777</v>
      </c>
      <c r="BT261" s="107">
        <f>IFERROR(IF(BS261&gt;1,BS261*0.9,""),"")</f>
        <v>2499.3000000000002</v>
      </c>
      <c r="BU261" s="107">
        <v>676</v>
      </c>
      <c r="BV261" s="110">
        <f t="shared" si="1089"/>
        <v>2054</v>
      </c>
      <c r="BW261" s="15">
        <f t="shared" si="1349"/>
        <v>0.17816988756851926</v>
      </c>
    </row>
    <row r="262" spans="1:75" s="5" customFormat="1" ht="12.75" customHeight="1" thickBot="1">
      <c r="A262" s="43" t="s">
        <v>263</v>
      </c>
      <c r="B262" s="38" t="s">
        <v>160</v>
      </c>
      <c r="C262" s="41"/>
      <c r="D262" s="50">
        <v>1.19</v>
      </c>
      <c r="E262" s="2" t="s">
        <v>265</v>
      </c>
      <c r="F262" s="83">
        <v>3849</v>
      </c>
      <c r="G262" s="83">
        <v>3499</v>
      </c>
      <c r="H262" s="134">
        <v>2625</v>
      </c>
      <c r="I262" s="134">
        <v>43</v>
      </c>
      <c r="J262" s="75">
        <f t="shared" si="1273"/>
        <v>2582</v>
      </c>
      <c r="K262" s="76">
        <v>2910</v>
      </c>
      <c r="L262" s="77">
        <f>IFERROR(IF(K262&gt;1,K262*0.9,""),"")</f>
        <v>2619</v>
      </c>
      <c r="M262" s="77">
        <v>430</v>
      </c>
      <c r="N262" s="78">
        <f t="shared" si="1077"/>
        <v>2152</v>
      </c>
      <c r="O262" s="17">
        <f t="shared" si="1326"/>
        <v>0.1783123329515082</v>
      </c>
      <c r="P262" s="79">
        <v>0</v>
      </c>
      <c r="Q262" s="80" t="str">
        <f>IFERROR(IF(P262&gt;1,P262*0.9,""),"")</f>
        <v/>
      </c>
      <c r="R262" s="80">
        <v>0</v>
      </c>
      <c r="S262" s="81" t="str">
        <f t="shared" si="1078"/>
        <v/>
      </c>
      <c r="T262" s="19" t="str">
        <f t="shared" si="1328"/>
        <v/>
      </c>
      <c r="U262" s="76">
        <v>2910</v>
      </c>
      <c r="V262" s="77">
        <f>IFERROR(IF(U262&gt;1,U262*0.9,""),"")</f>
        <v>2619</v>
      </c>
      <c r="W262" s="77">
        <v>430</v>
      </c>
      <c r="X262" s="78">
        <f t="shared" si="1079"/>
        <v>2152</v>
      </c>
      <c r="Y262" s="17">
        <f t="shared" si="1330"/>
        <v>0.1783123329515082</v>
      </c>
      <c r="Z262" s="79">
        <v>2910</v>
      </c>
      <c r="AA262" s="80">
        <f>IFERROR(IF(Z262&gt;1,Z262*0.9,""),"")</f>
        <v>2619</v>
      </c>
      <c r="AB262" s="80">
        <v>430</v>
      </c>
      <c r="AC262" s="81">
        <f t="shared" si="1080"/>
        <v>2152</v>
      </c>
      <c r="AD262" s="19">
        <f t="shared" si="1332"/>
        <v>0.1783123329515082</v>
      </c>
      <c r="AE262" s="76">
        <v>0</v>
      </c>
      <c r="AF262" s="77" t="str">
        <f>IFERROR(IF(AE262&gt;1,AE262*0.9,""),"")</f>
        <v/>
      </c>
      <c r="AG262" s="77">
        <v>0</v>
      </c>
      <c r="AH262" s="78" t="str">
        <f t="shared" si="1081"/>
        <v/>
      </c>
      <c r="AI262" s="17" t="str">
        <f t="shared" si="1334"/>
        <v/>
      </c>
      <c r="AJ262" s="79">
        <v>2910</v>
      </c>
      <c r="AK262" s="80">
        <f>IFERROR(IF(AJ262&gt;1,AJ262*0.9,""),"")</f>
        <v>2619</v>
      </c>
      <c r="AL262" s="80">
        <v>430</v>
      </c>
      <c r="AM262" s="81">
        <f t="shared" si="1082"/>
        <v>2152</v>
      </c>
      <c r="AN262" s="19">
        <f t="shared" si="1336"/>
        <v>0.1783123329515082</v>
      </c>
      <c r="AO262" s="76">
        <v>0</v>
      </c>
      <c r="AP262" s="77" t="str">
        <f>IFERROR(IF(AO262&gt;1,AO262*0.9,""),"")</f>
        <v/>
      </c>
      <c r="AQ262" s="77">
        <v>0</v>
      </c>
      <c r="AR262" s="78" t="str">
        <f t="shared" si="1083"/>
        <v/>
      </c>
      <c r="AS262" s="17" t="str">
        <f t="shared" si="1338"/>
        <v/>
      </c>
      <c r="AT262" s="79">
        <v>0</v>
      </c>
      <c r="AU262" s="80" t="str">
        <f>IFERROR(IF(AT262&gt;1,AT262*0.9,""),"")</f>
        <v/>
      </c>
      <c r="AV262" s="80">
        <v>0</v>
      </c>
      <c r="AW262" s="81" t="str">
        <f t="shared" si="1084"/>
        <v/>
      </c>
      <c r="AX262" s="19" t="str">
        <f t="shared" si="1289"/>
        <v/>
      </c>
      <c r="AY262" s="76">
        <v>0</v>
      </c>
      <c r="AZ262" s="77" t="str">
        <f>IFERROR(IF(AY262&gt;1,AY262*0.9,""),"")</f>
        <v/>
      </c>
      <c r="BA262" s="77">
        <v>0</v>
      </c>
      <c r="BB262" s="78" t="str">
        <f t="shared" si="1085"/>
        <v/>
      </c>
      <c r="BC262" s="17" t="str">
        <f t="shared" si="1341"/>
        <v/>
      </c>
      <c r="BD262" s="79">
        <v>2666</v>
      </c>
      <c r="BE262" s="80">
        <f>IFERROR(IF(BD262&gt;1,BD262*0.9,""),"")</f>
        <v>2399.4</v>
      </c>
      <c r="BF262" s="80">
        <v>610</v>
      </c>
      <c r="BG262" s="81">
        <f t="shared" si="1086"/>
        <v>1972</v>
      </c>
      <c r="BH262" s="19">
        <f t="shared" si="1343"/>
        <v>0.17812786529965827</v>
      </c>
      <c r="BI262" s="76">
        <v>0</v>
      </c>
      <c r="BJ262" s="77" t="str">
        <f>IFERROR(IF(BI262&gt;1,BI262*0.9,""),"")</f>
        <v/>
      </c>
      <c r="BK262" s="77">
        <v>0</v>
      </c>
      <c r="BL262" s="78" t="str">
        <f t="shared" si="1087"/>
        <v/>
      </c>
      <c r="BM262" s="17" t="str">
        <f t="shared" si="1345"/>
        <v/>
      </c>
      <c r="BN262" s="79">
        <v>2666</v>
      </c>
      <c r="BO262" s="80">
        <f>IFERROR(IF(BN262&gt;1,BN262*0.9,""),"")</f>
        <v>2399.4</v>
      </c>
      <c r="BP262" s="80">
        <v>610</v>
      </c>
      <c r="BQ262" s="81">
        <f t="shared" si="1088"/>
        <v>1972</v>
      </c>
      <c r="BR262" s="19">
        <f t="shared" si="1347"/>
        <v>0.17812786529965827</v>
      </c>
      <c r="BS262" s="76">
        <v>2666</v>
      </c>
      <c r="BT262" s="77">
        <f>IFERROR(IF(BS262&gt;1,BS262*0.9,""),"")</f>
        <v>2399.4</v>
      </c>
      <c r="BU262" s="77">
        <v>610</v>
      </c>
      <c r="BV262" s="78">
        <f t="shared" si="1089"/>
        <v>1972</v>
      </c>
      <c r="BW262" s="17">
        <f t="shared" si="1349"/>
        <v>0.17812786529965827</v>
      </c>
    </row>
    <row r="263" spans="1:75" s="5" customFormat="1" ht="12.75" customHeight="1">
      <c r="A263" s="44" t="s">
        <v>476</v>
      </c>
      <c r="B263" s="36" t="s">
        <v>160</v>
      </c>
      <c r="C263" s="6" t="s">
        <v>506</v>
      </c>
      <c r="D263" s="51" t="s">
        <v>540</v>
      </c>
      <c r="E263" s="7" t="s">
        <v>497</v>
      </c>
      <c r="F263" s="84">
        <v>1209</v>
      </c>
      <c r="G263" s="84">
        <v>1099</v>
      </c>
      <c r="H263" s="135">
        <v>785</v>
      </c>
      <c r="I263" s="135">
        <v>0</v>
      </c>
      <c r="J263" s="93">
        <f t="shared" ref="J263:J264" si="1350">IFERROR(H263-I263,H263)</f>
        <v>785</v>
      </c>
      <c r="K263" s="106">
        <v>0</v>
      </c>
      <c r="L263" s="107" t="str">
        <f t="shared" ref="L263:L264" si="1351">IFERROR(IF(K263&gt;1,K263*0.9,""),"")</f>
        <v/>
      </c>
      <c r="M263" s="107">
        <v>0</v>
      </c>
      <c r="N263" s="110" t="str">
        <f t="shared" si="1077"/>
        <v/>
      </c>
      <c r="O263" s="15" t="str">
        <f t="shared" ref="O263:O264" si="1352">IFERROR(IF((IFERROR(IF(M263&gt;1,(L263-N263)/L263,""),(($G263*0.9)-N263)/($G263*0.9)))&gt;1%,IFERROR(IF(M263&gt;1,(L263-N263)/L263,""),(($G263*0.9)-N263)/($G263*0.9)),""),"")</f>
        <v/>
      </c>
      <c r="P263" s="108">
        <v>0</v>
      </c>
      <c r="Q263" s="109" t="str">
        <f t="shared" ref="Q263:Q264" si="1353">IFERROR(IF(P263&gt;1,P263*0.9,""),"")</f>
        <v/>
      </c>
      <c r="R263" s="109">
        <v>0</v>
      </c>
      <c r="S263" s="111" t="str">
        <f t="shared" si="1078"/>
        <v/>
      </c>
      <c r="T263" s="20" t="str">
        <f t="shared" ref="T263:T264" si="1354">IFERROR(IF((IFERROR(IF(R263&gt;1,(Q263-S263)/Q263,""),(($G263*0.9)-S263)/($G263*0.9)))&gt;1%,IFERROR(IF(R263&gt;1,(Q263-S263)/Q263,""),(($G263*0.9)-S263)/($G263*0.9)),""),"")</f>
        <v/>
      </c>
      <c r="U263" s="106">
        <v>0</v>
      </c>
      <c r="V263" s="107" t="str">
        <f t="shared" ref="V263:V264" si="1355">IFERROR(IF(U263&gt;1,U263*0.9,""),"")</f>
        <v/>
      </c>
      <c r="W263" s="107">
        <v>0</v>
      </c>
      <c r="X263" s="110" t="str">
        <f t="shared" si="1079"/>
        <v/>
      </c>
      <c r="Y263" s="15" t="str">
        <f t="shared" ref="Y263:Y264" si="1356">IFERROR(IF((IFERROR(IF(W263&gt;1,(V263-X263)/V263,""),(($G263*0.9)-X263)/($G263*0.9)))&gt;1%,IFERROR(IF(W263&gt;1,(V263-X263)/V263,""),(($G263*0.9)-X263)/($G263*0.9)),""),"")</f>
        <v/>
      </c>
      <c r="Z263" s="108">
        <v>0</v>
      </c>
      <c r="AA263" s="109" t="str">
        <f t="shared" ref="AA263:AA264" si="1357">IFERROR(IF(Z263&gt;1,Z263*0.9,""),"")</f>
        <v/>
      </c>
      <c r="AB263" s="109">
        <v>0</v>
      </c>
      <c r="AC263" s="111" t="str">
        <f t="shared" si="1080"/>
        <v/>
      </c>
      <c r="AD263" s="20" t="str">
        <f t="shared" ref="AD263:AD264" si="1358">IFERROR(IF((IFERROR(IF(AB263&gt;1,(AA263-AC263)/AA263,""),(($G263*0.9)-AC263)/($G263*0.9)))&gt;1%,IFERROR(IF(AB263&gt;1,(AA263-AC263)/AA263,""),(($G263*0.9)-AC263)/($G263*0.9)),""),"")</f>
        <v/>
      </c>
      <c r="AE263" s="106">
        <v>0</v>
      </c>
      <c r="AF263" s="107" t="str">
        <f t="shared" ref="AF263:AF264" si="1359">IFERROR(IF(AE263&gt;1,AE263*0.9,""),"")</f>
        <v/>
      </c>
      <c r="AG263" s="107">
        <v>0</v>
      </c>
      <c r="AH263" s="110" t="str">
        <f t="shared" si="1081"/>
        <v/>
      </c>
      <c r="AI263" s="15" t="str">
        <f t="shared" ref="AI263:AI264" si="1360">IFERROR(IF((IFERROR(IF(AG263&gt;1,(AF263-AH263)/AF263,""),(($G263*0.9)-AH263)/($G263*0.9)))&gt;1%,IFERROR(IF(AG263&gt;1,(AF263-AH263)/AF263,""),(($G263*0.9)-AH263)/($G263*0.9)),""),"")</f>
        <v/>
      </c>
      <c r="AJ263" s="108">
        <v>999</v>
      </c>
      <c r="AK263" s="109">
        <f t="shared" ref="AK263:AK264" si="1361">IFERROR(IF(AJ263&gt;1,AJ263*0.9,""),"")</f>
        <v>899.1</v>
      </c>
      <c r="AL263" s="109">
        <v>70</v>
      </c>
      <c r="AM263" s="111">
        <f t="shared" si="1082"/>
        <v>715</v>
      </c>
      <c r="AN263" s="20">
        <f t="shared" ref="AN263:AN264" si="1362">IFERROR(IF((IFERROR(IF(AL263&gt;1,(AK263-AM263)/AK263,""),(($G263*0.9)-AM263)/($G263*0.9)))&gt;1%,IFERROR(IF(AL263&gt;1,(AK263-AM263)/AK263,""),(($G263*0.9)-AM263)/($G263*0.9)),""),"")</f>
        <v>0.20476031587142701</v>
      </c>
      <c r="AO263" s="106">
        <v>0</v>
      </c>
      <c r="AP263" s="107" t="str">
        <f t="shared" ref="AP263:AP264" si="1363">IFERROR(IF(AO263&gt;1,AO263*0.9,""),"")</f>
        <v/>
      </c>
      <c r="AQ263" s="107">
        <v>0</v>
      </c>
      <c r="AR263" s="110" t="str">
        <f t="shared" si="1083"/>
        <v/>
      </c>
      <c r="AS263" s="15" t="str">
        <f t="shared" ref="AS263:AS264" si="1364">IFERROR(IF((IFERROR(IF(AQ263&gt;1,(AP263-AR263)/AP263,""),(($G263*0.9)-AR263)/($G263*0.9)))&gt;1%,IFERROR(IF(AQ263&gt;1,(AP263-AR263)/AP263,""),(($G263*0.9)-AR263)/($G263*0.9)),""),"")</f>
        <v/>
      </c>
      <c r="AT263" s="108">
        <v>0</v>
      </c>
      <c r="AU263" s="109" t="str">
        <f t="shared" ref="AU263:AU264" si="1365">IFERROR(IF(AT263&gt;1,AT263*0.9,""),"")</f>
        <v/>
      </c>
      <c r="AV263" s="109">
        <v>0</v>
      </c>
      <c r="AW263" s="111" t="str">
        <f t="shared" si="1084"/>
        <v/>
      </c>
      <c r="AX263" s="20" t="str">
        <f t="shared" ref="AX263:AX264" si="1366">IFERROR(IF((IFERROR(IF(AV263&gt;1,(AU263-AW263)/AU263,""),(($G263*0.9)-AW263)/($G263*0.9)))&gt;1%,IFERROR(IF(AV263&gt;1,(AU263-AW263)/AU263,""),(($G263*0.9)-AW263)/($G263*0.9)),""),"")</f>
        <v/>
      </c>
      <c r="AY263" s="106">
        <v>0</v>
      </c>
      <c r="AZ263" s="107" t="str">
        <f t="shared" ref="AZ263:AZ264" si="1367">IFERROR(IF(AY263&gt;1,AY263*0.9,""),"")</f>
        <v/>
      </c>
      <c r="BA263" s="107">
        <v>0</v>
      </c>
      <c r="BB263" s="110" t="str">
        <f t="shared" si="1085"/>
        <v/>
      </c>
      <c r="BC263" s="15" t="str">
        <f t="shared" ref="BC263:BC264" si="1368">IFERROR(IF((IFERROR(IF(BA263&gt;1,(AZ263-BB263)/AZ263,""),(($G263*0.9)-BB263)/($G263*0.9)))&gt;1%,IFERROR(IF(BA263&gt;1,(AZ263-BB263)/AZ263,""),(($G263*0.9)-BB263)/($G263*0.9)),""),"")</f>
        <v/>
      </c>
      <c r="BD263" s="108">
        <v>999</v>
      </c>
      <c r="BE263" s="109">
        <f t="shared" ref="BE263:BE264" si="1369">IFERROR(IF(BD263&gt;1,BD263*0.9,""),"")</f>
        <v>899.1</v>
      </c>
      <c r="BF263" s="109">
        <v>70</v>
      </c>
      <c r="BG263" s="111">
        <f t="shared" si="1086"/>
        <v>715</v>
      </c>
      <c r="BH263" s="20">
        <f t="shared" ref="BH263:BH264" si="1370">IFERROR(IF((IFERROR(IF(BF263&gt;1,(BE263-BG263)/BE263,""),(($G263*0.9)-BG263)/($G263*0.9)))&gt;1%,IFERROR(IF(BF263&gt;1,(BE263-BG263)/BE263,""),(($G263*0.9)-BG263)/($G263*0.9)),""),"")</f>
        <v>0.20476031587142701</v>
      </c>
      <c r="BI263" s="106">
        <v>0</v>
      </c>
      <c r="BJ263" s="107" t="str">
        <f t="shared" ref="BJ263:BJ264" si="1371">IFERROR(IF(BI263&gt;1,BI263*0.9,""),"")</f>
        <v/>
      </c>
      <c r="BK263" s="107">
        <v>0</v>
      </c>
      <c r="BL263" s="110" t="str">
        <f t="shared" si="1087"/>
        <v/>
      </c>
      <c r="BM263" s="15" t="str">
        <f t="shared" ref="BM263:BM264" si="1372">IFERROR(IF((IFERROR(IF(BK263&gt;1,(BJ263-BL263)/BJ263,""),(($G263*0.9)-BL263)/($G263*0.9)))&gt;1%,IFERROR(IF(BK263&gt;1,(BJ263-BL263)/BJ263,""),(($G263*0.9)-BL263)/($G263*0.9)),""),"")</f>
        <v/>
      </c>
      <c r="BN263" s="108">
        <v>999</v>
      </c>
      <c r="BO263" s="109">
        <f t="shared" ref="BO263:BO264" si="1373">IFERROR(IF(BN263&gt;1,BN263*0.9,""),"")</f>
        <v>899.1</v>
      </c>
      <c r="BP263" s="109">
        <v>70</v>
      </c>
      <c r="BQ263" s="111">
        <f t="shared" si="1088"/>
        <v>715</v>
      </c>
      <c r="BR263" s="20">
        <f t="shared" ref="BR263:BR264" si="1374">IFERROR(IF((IFERROR(IF(BP263&gt;1,(BO263-BQ263)/BO263,""),(($G263*0.9)-BQ263)/($G263*0.9)))&gt;1%,IFERROR(IF(BP263&gt;1,(BO263-BQ263)/BO263,""),(($G263*0.9)-BQ263)/($G263*0.9)),""),"")</f>
        <v>0.20476031587142701</v>
      </c>
      <c r="BS263" s="106">
        <v>999</v>
      </c>
      <c r="BT263" s="107">
        <f t="shared" ref="BT263:BT264" si="1375">IFERROR(IF(BS263&gt;1,BS263*0.9,""),"")</f>
        <v>899.1</v>
      </c>
      <c r="BU263" s="107">
        <v>70</v>
      </c>
      <c r="BV263" s="110">
        <f t="shared" si="1089"/>
        <v>715</v>
      </c>
      <c r="BW263" s="15">
        <f t="shared" ref="BW263:BW264" si="1376">IFERROR(IF((IFERROR(IF(BU263&gt;1,(BT263-BV263)/BT263,""),(($G263*0.9)-BV263)/($G263*0.9)))&gt;1%,IFERROR(IF(BU263&gt;1,(BT263-BV263)/BT263,""),(($G263*0.9)-BV263)/($G263*0.9)),""),"")</f>
        <v>0.20476031587142701</v>
      </c>
    </row>
    <row r="264" spans="1:75" s="5" customFormat="1" ht="12.75" customHeight="1" thickBot="1">
      <c r="A264" s="43" t="s">
        <v>477</v>
      </c>
      <c r="B264" s="38" t="s">
        <v>160</v>
      </c>
      <c r="C264" s="41" t="s">
        <v>506</v>
      </c>
      <c r="D264" s="50" t="s">
        <v>540</v>
      </c>
      <c r="E264" s="2" t="s">
        <v>498</v>
      </c>
      <c r="F264" s="83">
        <v>1319</v>
      </c>
      <c r="G264" s="83">
        <v>1199</v>
      </c>
      <c r="H264" s="134">
        <v>856</v>
      </c>
      <c r="I264" s="134">
        <v>0</v>
      </c>
      <c r="J264" s="75">
        <f t="shared" si="1350"/>
        <v>856</v>
      </c>
      <c r="K264" s="76">
        <v>0</v>
      </c>
      <c r="L264" s="77" t="str">
        <f t="shared" si="1351"/>
        <v/>
      </c>
      <c r="M264" s="77">
        <v>0</v>
      </c>
      <c r="N264" s="78" t="str">
        <f t="shared" ref="N264:N294" si="1377">IFERROR(IF(M264&gt;1,($J264-M264),""),"")</f>
        <v/>
      </c>
      <c r="O264" s="17" t="str">
        <f t="shared" si="1352"/>
        <v/>
      </c>
      <c r="P264" s="79">
        <v>0</v>
      </c>
      <c r="Q264" s="80" t="str">
        <f t="shared" si="1353"/>
        <v/>
      </c>
      <c r="R264" s="80">
        <v>0</v>
      </c>
      <c r="S264" s="81" t="str">
        <f t="shared" ref="S264:S294" si="1378">IFERROR(IF(R264&gt;1,($J264-R264),""),"")</f>
        <v/>
      </c>
      <c r="T264" s="19" t="str">
        <f t="shared" si="1354"/>
        <v/>
      </c>
      <c r="U264" s="76">
        <v>0</v>
      </c>
      <c r="V264" s="77" t="str">
        <f t="shared" si="1355"/>
        <v/>
      </c>
      <c r="W264" s="77">
        <v>0</v>
      </c>
      <c r="X264" s="78" t="str">
        <f t="shared" ref="X264:X294" si="1379">IFERROR(IF(W264&gt;1,($J264-W264),""),"")</f>
        <v/>
      </c>
      <c r="Y264" s="17" t="str">
        <f t="shared" si="1356"/>
        <v/>
      </c>
      <c r="Z264" s="79">
        <v>0</v>
      </c>
      <c r="AA264" s="80" t="str">
        <f t="shared" si="1357"/>
        <v/>
      </c>
      <c r="AB264" s="80">
        <v>0</v>
      </c>
      <c r="AC264" s="81" t="str">
        <f t="shared" ref="AC264:AC294" si="1380">IFERROR(IF(AB264&gt;1,($J264-AB264),""),"")</f>
        <v/>
      </c>
      <c r="AD264" s="19" t="str">
        <f t="shared" si="1358"/>
        <v/>
      </c>
      <c r="AE264" s="76">
        <v>0</v>
      </c>
      <c r="AF264" s="77" t="str">
        <f t="shared" si="1359"/>
        <v/>
      </c>
      <c r="AG264" s="77">
        <v>0</v>
      </c>
      <c r="AH264" s="78" t="str">
        <f t="shared" ref="AH264:AH294" si="1381">IFERROR(IF(AG264&gt;1,($J264-AG264),""),"")</f>
        <v/>
      </c>
      <c r="AI264" s="17" t="str">
        <f t="shared" si="1360"/>
        <v/>
      </c>
      <c r="AJ264" s="79">
        <v>1110</v>
      </c>
      <c r="AK264" s="80">
        <f t="shared" si="1361"/>
        <v>999</v>
      </c>
      <c r="AL264" s="80">
        <v>62</v>
      </c>
      <c r="AM264" s="81">
        <f t="shared" ref="AM264:AM294" si="1382">IFERROR(IF(AL264&gt;1,($J264-AL264),""),"")</f>
        <v>794</v>
      </c>
      <c r="AN264" s="19">
        <f t="shared" si="1362"/>
        <v>0.20520520520520522</v>
      </c>
      <c r="AO264" s="76">
        <v>0</v>
      </c>
      <c r="AP264" s="77" t="str">
        <f t="shared" si="1363"/>
        <v/>
      </c>
      <c r="AQ264" s="77">
        <v>0</v>
      </c>
      <c r="AR264" s="78" t="str">
        <f t="shared" ref="AR264:AR294" si="1383">IFERROR(IF(AQ264&gt;1,($J264-AQ264),""),"")</f>
        <v/>
      </c>
      <c r="AS264" s="17" t="str">
        <f t="shared" si="1364"/>
        <v/>
      </c>
      <c r="AT264" s="79">
        <v>0</v>
      </c>
      <c r="AU264" s="80" t="str">
        <f t="shared" si="1365"/>
        <v/>
      </c>
      <c r="AV264" s="80">
        <v>0</v>
      </c>
      <c r="AW264" s="81" t="str">
        <f t="shared" ref="AW264:AW294" si="1384">IFERROR(IF(AV264&gt;1,($J264-AV264),""),"")</f>
        <v/>
      </c>
      <c r="AX264" s="19" t="str">
        <f t="shared" si="1366"/>
        <v/>
      </c>
      <c r="AY264" s="76">
        <v>0</v>
      </c>
      <c r="AZ264" s="77" t="str">
        <f t="shared" si="1367"/>
        <v/>
      </c>
      <c r="BA264" s="77">
        <v>0</v>
      </c>
      <c r="BB264" s="78" t="str">
        <f t="shared" ref="BB264:BB294" si="1385">IFERROR(IF(BA264&gt;1,($J264-BA264),""),"")</f>
        <v/>
      </c>
      <c r="BC264" s="17" t="str">
        <f t="shared" si="1368"/>
        <v/>
      </c>
      <c r="BD264" s="79">
        <v>1110</v>
      </c>
      <c r="BE264" s="80">
        <f t="shared" si="1369"/>
        <v>999</v>
      </c>
      <c r="BF264" s="80">
        <v>62</v>
      </c>
      <c r="BG264" s="81">
        <f t="shared" ref="BG264:BG294" si="1386">IFERROR(IF(BF264&gt;1,($J264-BF264),""),"")</f>
        <v>794</v>
      </c>
      <c r="BH264" s="19">
        <f t="shared" si="1370"/>
        <v>0.20520520520520522</v>
      </c>
      <c r="BI264" s="76">
        <v>0</v>
      </c>
      <c r="BJ264" s="77" t="str">
        <f t="shared" si="1371"/>
        <v/>
      </c>
      <c r="BK264" s="77">
        <v>0</v>
      </c>
      <c r="BL264" s="78" t="str">
        <f t="shared" ref="BL264:BL294" si="1387">IFERROR(IF(BK264&gt;1,($J264-BK264),""),"")</f>
        <v/>
      </c>
      <c r="BM264" s="17" t="str">
        <f t="shared" si="1372"/>
        <v/>
      </c>
      <c r="BN264" s="79">
        <v>1110</v>
      </c>
      <c r="BO264" s="80">
        <f t="shared" si="1373"/>
        <v>999</v>
      </c>
      <c r="BP264" s="80">
        <v>62</v>
      </c>
      <c r="BQ264" s="81">
        <f t="shared" ref="BQ264:BQ294" si="1388">IFERROR(IF(BP264&gt;1,($J264-BP264),""),"")</f>
        <v>794</v>
      </c>
      <c r="BR264" s="19">
        <f t="shared" si="1374"/>
        <v>0.20520520520520522</v>
      </c>
      <c r="BS264" s="76">
        <v>1110</v>
      </c>
      <c r="BT264" s="77">
        <f t="shared" si="1375"/>
        <v>999</v>
      </c>
      <c r="BU264" s="77">
        <v>62</v>
      </c>
      <c r="BV264" s="78">
        <f t="shared" ref="BV264:BV294" si="1389">IFERROR(IF(BU264&gt;1,($J264-BU264),""),"")</f>
        <v>794</v>
      </c>
      <c r="BW264" s="17">
        <f t="shared" si="1376"/>
        <v>0.20520520520520522</v>
      </c>
    </row>
    <row r="265" spans="1:75" s="5" customFormat="1" ht="12.75" customHeight="1">
      <c r="A265" s="136" t="s">
        <v>85</v>
      </c>
      <c r="B265" s="137" t="s">
        <v>159</v>
      </c>
      <c r="C265" s="138"/>
      <c r="D265" s="139">
        <v>0.35</v>
      </c>
      <c r="E265" s="140" t="s">
        <v>196</v>
      </c>
      <c r="F265" s="141">
        <v>516</v>
      </c>
      <c r="G265" s="141">
        <v>469</v>
      </c>
      <c r="H265" s="151">
        <v>352</v>
      </c>
      <c r="I265" s="151">
        <v>0</v>
      </c>
      <c r="J265" s="152">
        <f t="shared" ref="J265:J280" si="1390">IFERROR(H265-I265,H265)</f>
        <v>352</v>
      </c>
      <c r="K265" s="186">
        <v>0</v>
      </c>
      <c r="L265" s="187" t="str">
        <f t="shared" ref="L265:L278" si="1391">IFERROR(IF(K265&gt;1,K265*0.9,""),"")</f>
        <v/>
      </c>
      <c r="M265" s="187">
        <v>0</v>
      </c>
      <c r="N265" s="188" t="str">
        <f t="shared" si="1377"/>
        <v/>
      </c>
      <c r="O265" s="189" t="str">
        <f t="shared" ref="O265:O278" si="1392">IFERROR(IF((IFERROR(IF(M265&gt;1,(L265-N265)/L265,""),(($G265*0.9)-N265)/($G265*0.9)))&gt;1%,IFERROR(IF(M265&gt;1,(L265-N265)/L265,""),(($G265*0.9)-N265)/($G265*0.9)),""),"")</f>
        <v/>
      </c>
      <c r="P265" s="191">
        <v>0</v>
      </c>
      <c r="Q265" s="192" t="str">
        <f t="shared" ref="Q265:Q278" si="1393">IFERROR(IF(P265&gt;1,P265*0.9,""),"")</f>
        <v/>
      </c>
      <c r="R265" s="192">
        <v>0</v>
      </c>
      <c r="S265" s="193" t="str">
        <f t="shared" si="1378"/>
        <v/>
      </c>
      <c r="T265" s="194" t="str">
        <f t="shared" ref="T265:T278" si="1394">IFERROR(IF((IFERROR(IF(R265&gt;1,(Q265-S265)/Q265,""),(($G265*0.9)-S265)/($G265*0.9)))&gt;1%,IFERROR(IF(R265&gt;1,(Q265-S265)/Q265,""),(($G265*0.9)-S265)/($G265*0.9)),""),"")</f>
        <v/>
      </c>
      <c r="U265" s="186">
        <v>410</v>
      </c>
      <c r="V265" s="187">
        <f t="shared" ref="V265:V278" si="1395">IFERROR(IF(U265&gt;1,U265*0.9,""),"")</f>
        <v>369</v>
      </c>
      <c r="W265" s="187">
        <v>44</v>
      </c>
      <c r="X265" s="188">
        <f t="shared" si="1379"/>
        <v>308</v>
      </c>
      <c r="Y265" s="189">
        <f t="shared" ref="Y265:Y278" si="1396">IFERROR(IF((IFERROR(IF(W265&gt;1,(V265-X265)/V265,""),(($G265*0.9)-X265)/($G265*0.9)))&gt;1%,IFERROR(IF(W265&gt;1,(V265-X265)/V265,""),(($G265*0.9)-X265)/($G265*0.9)),""),"")</f>
        <v>0.16531165311653118</v>
      </c>
      <c r="Z265" s="191">
        <v>0</v>
      </c>
      <c r="AA265" s="192" t="str">
        <f t="shared" ref="AA265:AA278" si="1397">IFERROR(IF(Z265&gt;1,Z265*0.9,""),"")</f>
        <v/>
      </c>
      <c r="AB265" s="192">
        <v>0</v>
      </c>
      <c r="AC265" s="193" t="str">
        <f t="shared" si="1380"/>
        <v/>
      </c>
      <c r="AD265" s="194" t="str">
        <f t="shared" ref="AD265:AD278" si="1398">IFERROR(IF((IFERROR(IF(AB265&gt;1,(AA265-AC265)/AA265,""),(($G265*0.9)-AC265)/($G265*0.9)))&gt;1%,IFERROR(IF(AB265&gt;1,(AA265-AC265)/AA265,""),(($G265*0.9)-AC265)/($G265*0.9)),""),"")</f>
        <v/>
      </c>
      <c r="AE265" s="186">
        <v>0</v>
      </c>
      <c r="AF265" s="187" t="str">
        <f t="shared" ref="AF265:AF278" si="1399">IFERROR(IF(AE265&gt;1,AE265*0.9,""),"")</f>
        <v/>
      </c>
      <c r="AG265" s="187">
        <v>0</v>
      </c>
      <c r="AH265" s="188" t="str">
        <f t="shared" si="1381"/>
        <v/>
      </c>
      <c r="AI265" s="189" t="str">
        <f t="shared" ref="AI265:AI278" si="1400">IFERROR(IF((IFERROR(IF(AG265&gt;1,(AF265-AH265)/AF265,""),(($G265*0.9)-AH265)/($G265*0.9)))&gt;1%,IFERROR(IF(AG265&gt;1,(AF265-AH265)/AF265,""),(($G265*0.9)-AH265)/($G265*0.9)),""),"")</f>
        <v/>
      </c>
      <c r="AJ265" s="191">
        <v>410</v>
      </c>
      <c r="AK265" s="192">
        <f t="shared" ref="AK265:AK278" si="1401">IFERROR(IF(AJ265&gt;1,AJ265*0.9,""),"")</f>
        <v>369</v>
      </c>
      <c r="AL265" s="192">
        <v>44</v>
      </c>
      <c r="AM265" s="193">
        <f t="shared" si="1382"/>
        <v>308</v>
      </c>
      <c r="AN265" s="194">
        <f t="shared" ref="AN265:AN278" si="1402">IFERROR(IF((IFERROR(IF(AL265&gt;1,(AK265-AM265)/AK265,""),(($G265*0.9)-AM265)/($G265*0.9)))&gt;1%,IFERROR(IF(AL265&gt;1,(AK265-AM265)/AK265,""),(($G265*0.9)-AM265)/($G265*0.9)),""),"")</f>
        <v>0.16531165311653118</v>
      </c>
      <c r="AO265" s="186">
        <v>0</v>
      </c>
      <c r="AP265" s="187" t="str">
        <f t="shared" ref="AP265:AP278" si="1403">IFERROR(IF(AO265&gt;1,AO265*0.9,""),"")</f>
        <v/>
      </c>
      <c r="AQ265" s="187">
        <v>0</v>
      </c>
      <c r="AR265" s="188" t="str">
        <f t="shared" si="1383"/>
        <v/>
      </c>
      <c r="AS265" s="189" t="str">
        <f t="shared" ref="AS265:AS278" si="1404">IFERROR(IF((IFERROR(IF(AQ265&gt;1,(AP265-AR265)/AP265,""),(($G265*0.9)-AR265)/($G265*0.9)))&gt;1%,IFERROR(IF(AQ265&gt;1,(AP265-AR265)/AP265,""),(($G265*0.9)-AR265)/($G265*0.9)),""),"")</f>
        <v/>
      </c>
      <c r="AT265" s="191">
        <v>0</v>
      </c>
      <c r="AU265" s="192" t="str">
        <f t="shared" ref="AU265:AU278" si="1405">IFERROR(IF(AT265&gt;1,AT265*0.9,""),"")</f>
        <v/>
      </c>
      <c r="AV265" s="192">
        <v>0</v>
      </c>
      <c r="AW265" s="193" t="str">
        <f t="shared" si="1384"/>
        <v/>
      </c>
      <c r="AX265" s="194" t="str">
        <f t="shared" ref="AX265:AX280" si="1406">IFERROR(IF((IFERROR(IF(AV265&gt;1,(AU265-AW265)/AU265,""),(($G265*0.9)-AW265)/($G265*0.9)))&gt;1%,IFERROR(IF(AV265&gt;1,(AU265-AW265)/AU265,""),(($G265*0.9)-AW265)/($G265*0.9)),""),"")</f>
        <v/>
      </c>
      <c r="AY265" s="186">
        <v>410</v>
      </c>
      <c r="AZ265" s="187">
        <f t="shared" ref="AZ265:AZ278" si="1407">IFERROR(IF(AY265&gt;1,AY265*0.9,""),"")</f>
        <v>369</v>
      </c>
      <c r="BA265" s="187">
        <v>44</v>
      </c>
      <c r="BB265" s="188">
        <f t="shared" si="1385"/>
        <v>308</v>
      </c>
      <c r="BC265" s="189">
        <f t="shared" ref="BC265:BC278" si="1408">IFERROR(IF((IFERROR(IF(BA265&gt;1,(AZ265-BB265)/AZ265,""),(($G265*0.9)-BB265)/($G265*0.9)))&gt;1%,IFERROR(IF(BA265&gt;1,(AZ265-BB265)/AZ265,""),(($G265*0.9)-BB265)/($G265*0.9)),""),"")</f>
        <v>0.16531165311653118</v>
      </c>
      <c r="BD265" s="191">
        <v>0</v>
      </c>
      <c r="BE265" s="192" t="str">
        <f t="shared" ref="BE265:BE278" si="1409">IFERROR(IF(BD265&gt;1,BD265*0.9,""),"")</f>
        <v/>
      </c>
      <c r="BF265" s="192">
        <v>0</v>
      </c>
      <c r="BG265" s="193" t="str">
        <f t="shared" si="1386"/>
        <v/>
      </c>
      <c r="BH265" s="194" t="str">
        <f t="shared" ref="BH265:BH278" si="1410">IFERROR(IF((IFERROR(IF(BF265&gt;1,(BE265-BG265)/BE265,""),(($G265*0.9)-BG265)/($G265*0.9)))&gt;1%,IFERROR(IF(BF265&gt;1,(BE265-BG265)/BE265,""),(($G265*0.9)-BG265)/($G265*0.9)),""),"")</f>
        <v/>
      </c>
      <c r="BI265" s="186">
        <v>0</v>
      </c>
      <c r="BJ265" s="187" t="str">
        <f t="shared" ref="BJ265:BJ278" si="1411">IFERROR(IF(BI265&gt;1,BI265*0.9,""),"")</f>
        <v/>
      </c>
      <c r="BK265" s="187">
        <v>0</v>
      </c>
      <c r="BL265" s="188" t="str">
        <f t="shared" si="1387"/>
        <v/>
      </c>
      <c r="BM265" s="189" t="str">
        <f t="shared" ref="BM265:BM278" si="1412">IFERROR(IF((IFERROR(IF(BK265&gt;1,(BJ265-BL265)/BJ265,""),(($G265*0.9)-BL265)/($G265*0.9)))&gt;1%,IFERROR(IF(BK265&gt;1,(BJ265-BL265)/BJ265,""),(($G265*0.9)-BL265)/($G265*0.9)),""),"")</f>
        <v/>
      </c>
      <c r="BN265" s="191">
        <v>410</v>
      </c>
      <c r="BO265" s="192">
        <f t="shared" ref="BO265:BO278" si="1413">IFERROR(IF(BN265&gt;1,BN265*0.9,""),"")</f>
        <v>369</v>
      </c>
      <c r="BP265" s="192">
        <v>44</v>
      </c>
      <c r="BQ265" s="193">
        <f t="shared" si="1388"/>
        <v>308</v>
      </c>
      <c r="BR265" s="194">
        <f t="shared" ref="BR265:BR278" si="1414">IFERROR(IF((IFERROR(IF(BP265&gt;1,(BO265-BQ265)/BO265,""),(($G265*0.9)-BQ265)/($G265*0.9)))&gt;1%,IFERROR(IF(BP265&gt;1,(BO265-BQ265)/BO265,""),(($G265*0.9)-BQ265)/($G265*0.9)),""),"")</f>
        <v>0.16531165311653118</v>
      </c>
      <c r="BS265" s="186">
        <v>0</v>
      </c>
      <c r="BT265" s="187" t="str">
        <f t="shared" ref="BT265:BT278" si="1415">IFERROR(IF(BS265&gt;1,BS265*0.9,""),"")</f>
        <v/>
      </c>
      <c r="BU265" s="187">
        <v>0</v>
      </c>
      <c r="BV265" s="188" t="str">
        <f t="shared" si="1389"/>
        <v/>
      </c>
      <c r="BW265" s="189" t="str">
        <f t="shared" ref="BW265:BW278" si="1416">IFERROR(IF((IFERROR(IF(BU265&gt;1,(BT265-BV265)/BT265,""),(($G265*0.9)-BV265)/($G265*0.9)))&gt;1%,IFERROR(IF(BU265&gt;1,(BT265-BV265)/BT265,""),(($G265*0.9)-BV265)/($G265*0.9)),""),"")</f>
        <v/>
      </c>
    </row>
    <row r="266" spans="1:75" s="5" customFormat="1" ht="12.75" customHeight="1">
      <c r="A266" s="149" t="s">
        <v>87</v>
      </c>
      <c r="B266" s="39" t="s">
        <v>159</v>
      </c>
      <c r="C266" s="4"/>
      <c r="D266" s="49">
        <v>0.35</v>
      </c>
      <c r="E266" s="40" t="s">
        <v>197</v>
      </c>
      <c r="F266" s="82">
        <v>604</v>
      </c>
      <c r="G266" s="82">
        <v>549</v>
      </c>
      <c r="H266" s="133">
        <v>407</v>
      </c>
      <c r="I266" s="133">
        <v>0</v>
      </c>
      <c r="J266" s="95">
        <f t="shared" si="1390"/>
        <v>407</v>
      </c>
      <c r="K266" s="69">
        <v>499</v>
      </c>
      <c r="L266" s="70">
        <f t="shared" si="1391"/>
        <v>449.1</v>
      </c>
      <c r="M266" s="70">
        <v>36</v>
      </c>
      <c r="N266" s="71">
        <f t="shared" si="1377"/>
        <v>371</v>
      </c>
      <c r="O266" s="16">
        <f t="shared" si="1392"/>
        <v>0.17390336228011583</v>
      </c>
      <c r="P266" s="72">
        <v>0</v>
      </c>
      <c r="Q266" s="73" t="str">
        <f t="shared" si="1393"/>
        <v/>
      </c>
      <c r="R266" s="73">
        <v>0</v>
      </c>
      <c r="S266" s="74" t="str">
        <f t="shared" si="1378"/>
        <v/>
      </c>
      <c r="T266" s="18" t="str">
        <f t="shared" si="1394"/>
        <v/>
      </c>
      <c r="U266" s="69">
        <v>0</v>
      </c>
      <c r="V266" s="70" t="str">
        <f t="shared" si="1395"/>
        <v/>
      </c>
      <c r="W266" s="70">
        <v>0</v>
      </c>
      <c r="X266" s="71" t="str">
        <f t="shared" si="1379"/>
        <v/>
      </c>
      <c r="Y266" s="16" t="str">
        <f t="shared" si="1396"/>
        <v/>
      </c>
      <c r="Z266" s="72">
        <v>499</v>
      </c>
      <c r="AA266" s="73">
        <f t="shared" si="1397"/>
        <v>449.1</v>
      </c>
      <c r="AB266" s="73">
        <v>36</v>
      </c>
      <c r="AC266" s="74">
        <f t="shared" si="1380"/>
        <v>371</v>
      </c>
      <c r="AD266" s="18">
        <f t="shared" si="1398"/>
        <v>0.17390336228011583</v>
      </c>
      <c r="AE266" s="69">
        <v>0</v>
      </c>
      <c r="AF266" s="70" t="str">
        <f t="shared" si="1399"/>
        <v/>
      </c>
      <c r="AG266" s="70">
        <v>0</v>
      </c>
      <c r="AH266" s="71" t="str">
        <f t="shared" si="1381"/>
        <v/>
      </c>
      <c r="AI266" s="16" t="str">
        <f t="shared" si="1400"/>
        <v/>
      </c>
      <c r="AJ266" s="72">
        <v>0</v>
      </c>
      <c r="AK266" s="73" t="str">
        <f t="shared" si="1401"/>
        <v/>
      </c>
      <c r="AL266" s="73">
        <v>0</v>
      </c>
      <c r="AM266" s="74" t="str">
        <f t="shared" si="1382"/>
        <v/>
      </c>
      <c r="AN266" s="18" t="str">
        <f t="shared" si="1402"/>
        <v/>
      </c>
      <c r="AO266" s="69">
        <v>499</v>
      </c>
      <c r="AP266" s="70">
        <f t="shared" si="1403"/>
        <v>449.1</v>
      </c>
      <c r="AQ266" s="70">
        <v>36</v>
      </c>
      <c r="AR266" s="71">
        <f t="shared" si="1383"/>
        <v>371</v>
      </c>
      <c r="AS266" s="16">
        <f t="shared" si="1404"/>
        <v>0.17390336228011583</v>
      </c>
      <c r="AT266" s="72">
        <v>0</v>
      </c>
      <c r="AU266" s="73" t="str">
        <f t="shared" si="1405"/>
        <v/>
      </c>
      <c r="AV266" s="73">
        <v>0</v>
      </c>
      <c r="AW266" s="74" t="str">
        <f t="shared" si="1384"/>
        <v/>
      </c>
      <c r="AX266" s="18" t="str">
        <f t="shared" si="1406"/>
        <v/>
      </c>
      <c r="AY266" s="69">
        <v>0</v>
      </c>
      <c r="AZ266" s="70" t="str">
        <f t="shared" si="1407"/>
        <v/>
      </c>
      <c r="BA266" s="70">
        <v>0</v>
      </c>
      <c r="BB266" s="71" t="str">
        <f t="shared" si="1385"/>
        <v/>
      </c>
      <c r="BC266" s="16" t="str">
        <f t="shared" si="1408"/>
        <v/>
      </c>
      <c r="BD266" s="72">
        <v>499</v>
      </c>
      <c r="BE266" s="73">
        <f t="shared" si="1409"/>
        <v>449.1</v>
      </c>
      <c r="BF266" s="73">
        <v>36</v>
      </c>
      <c r="BG266" s="74">
        <f t="shared" si="1386"/>
        <v>371</v>
      </c>
      <c r="BH266" s="18">
        <f t="shared" si="1410"/>
        <v>0.17390336228011583</v>
      </c>
      <c r="BI266" s="69">
        <v>0</v>
      </c>
      <c r="BJ266" s="70" t="str">
        <f t="shared" si="1411"/>
        <v/>
      </c>
      <c r="BK266" s="70">
        <v>0</v>
      </c>
      <c r="BL266" s="71" t="str">
        <f t="shared" si="1387"/>
        <v/>
      </c>
      <c r="BM266" s="16" t="str">
        <f t="shared" si="1412"/>
        <v/>
      </c>
      <c r="BN266" s="72">
        <v>0</v>
      </c>
      <c r="BO266" s="73" t="str">
        <f t="shared" si="1413"/>
        <v/>
      </c>
      <c r="BP266" s="73">
        <v>0</v>
      </c>
      <c r="BQ266" s="74" t="str">
        <f t="shared" si="1388"/>
        <v/>
      </c>
      <c r="BR266" s="18" t="str">
        <f t="shared" si="1414"/>
        <v/>
      </c>
      <c r="BS266" s="69">
        <v>499</v>
      </c>
      <c r="BT266" s="70">
        <f t="shared" si="1415"/>
        <v>449.1</v>
      </c>
      <c r="BU266" s="70">
        <v>36</v>
      </c>
      <c r="BV266" s="71">
        <f t="shared" si="1389"/>
        <v>371</v>
      </c>
      <c r="BW266" s="16">
        <f t="shared" si="1416"/>
        <v>0.17390336228011583</v>
      </c>
    </row>
    <row r="267" spans="1:75" s="5" customFormat="1" ht="12.75" customHeight="1">
      <c r="A267" s="42" t="s">
        <v>86</v>
      </c>
      <c r="B267" s="39" t="s">
        <v>159</v>
      </c>
      <c r="C267" s="4"/>
      <c r="D267" s="49">
        <v>0.35</v>
      </c>
      <c r="E267" s="40" t="s">
        <v>197</v>
      </c>
      <c r="F267" s="82">
        <v>549</v>
      </c>
      <c r="G267" s="82">
        <v>499</v>
      </c>
      <c r="H267" s="133">
        <v>371</v>
      </c>
      <c r="I267" s="133">
        <v>0</v>
      </c>
      <c r="J267" s="95">
        <f t="shared" si="1390"/>
        <v>371</v>
      </c>
      <c r="K267" s="69">
        <v>443</v>
      </c>
      <c r="L267" s="70">
        <f t="shared" si="1391"/>
        <v>398.7</v>
      </c>
      <c r="M267" s="70">
        <v>41</v>
      </c>
      <c r="N267" s="71">
        <f t="shared" si="1377"/>
        <v>330</v>
      </c>
      <c r="O267" s="16">
        <f t="shared" si="1392"/>
        <v>0.17231000752445447</v>
      </c>
      <c r="P267" s="72">
        <v>0</v>
      </c>
      <c r="Q267" s="73" t="str">
        <f t="shared" si="1393"/>
        <v/>
      </c>
      <c r="R267" s="73">
        <v>0</v>
      </c>
      <c r="S267" s="74" t="str">
        <f t="shared" si="1378"/>
        <v/>
      </c>
      <c r="T267" s="18" t="str">
        <f t="shared" si="1394"/>
        <v/>
      </c>
      <c r="U267" s="69">
        <v>0</v>
      </c>
      <c r="V267" s="70" t="str">
        <f t="shared" si="1395"/>
        <v/>
      </c>
      <c r="W267" s="70">
        <v>0</v>
      </c>
      <c r="X267" s="71" t="str">
        <f t="shared" si="1379"/>
        <v/>
      </c>
      <c r="Y267" s="16" t="str">
        <f t="shared" si="1396"/>
        <v/>
      </c>
      <c r="Z267" s="72">
        <v>443</v>
      </c>
      <c r="AA267" s="73">
        <f t="shared" si="1397"/>
        <v>398.7</v>
      </c>
      <c r="AB267" s="73">
        <v>41</v>
      </c>
      <c r="AC267" s="74">
        <f t="shared" si="1380"/>
        <v>330</v>
      </c>
      <c r="AD267" s="18">
        <f t="shared" si="1398"/>
        <v>0.17231000752445447</v>
      </c>
      <c r="AE267" s="69">
        <v>0</v>
      </c>
      <c r="AF267" s="70" t="str">
        <f t="shared" si="1399"/>
        <v/>
      </c>
      <c r="AG267" s="70">
        <v>0</v>
      </c>
      <c r="AH267" s="71" t="str">
        <f t="shared" si="1381"/>
        <v/>
      </c>
      <c r="AI267" s="16" t="str">
        <f t="shared" si="1400"/>
        <v/>
      </c>
      <c r="AJ267" s="72">
        <v>0</v>
      </c>
      <c r="AK267" s="73" t="str">
        <f t="shared" si="1401"/>
        <v/>
      </c>
      <c r="AL267" s="73">
        <v>0</v>
      </c>
      <c r="AM267" s="74" t="str">
        <f t="shared" si="1382"/>
        <v/>
      </c>
      <c r="AN267" s="18" t="str">
        <f t="shared" si="1402"/>
        <v/>
      </c>
      <c r="AO267" s="69">
        <v>443</v>
      </c>
      <c r="AP267" s="70">
        <f t="shared" si="1403"/>
        <v>398.7</v>
      </c>
      <c r="AQ267" s="70">
        <v>41</v>
      </c>
      <c r="AR267" s="71">
        <f t="shared" si="1383"/>
        <v>330</v>
      </c>
      <c r="AS267" s="16">
        <f t="shared" si="1404"/>
        <v>0.17231000752445447</v>
      </c>
      <c r="AT267" s="72">
        <v>0</v>
      </c>
      <c r="AU267" s="73" t="str">
        <f t="shared" si="1405"/>
        <v/>
      </c>
      <c r="AV267" s="73">
        <v>0</v>
      </c>
      <c r="AW267" s="74" t="str">
        <f t="shared" si="1384"/>
        <v/>
      </c>
      <c r="AX267" s="18" t="str">
        <f t="shared" si="1406"/>
        <v/>
      </c>
      <c r="AY267" s="69">
        <v>0</v>
      </c>
      <c r="AZ267" s="70" t="str">
        <f t="shared" si="1407"/>
        <v/>
      </c>
      <c r="BA267" s="70">
        <v>0</v>
      </c>
      <c r="BB267" s="71" t="str">
        <f t="shared" si="1385"/>
        <v/>
      </c>
      <c r="BC267" s="16" t="str">
        <f t="shared" si="1408"/>
        <v/>
      </c>
      <c r="BD267" s="72">
        <v>443</v>
      </c>
      <c r="BE267" s="73">
        <f t="shared" si="1409"/>
        <v>398.7</v>
      </c>
      <c r="BF267" s="73">
        <v>41</v>
      </c>
      <c r="BG267" s="74">
        <f t="shared" si="1386"/>
        <v>330</v>
      </c>
      <c r="BH267" s="18">
        <f t="shared" si="1410"/>
        <v>0.17231000752445447</v>
      </c>
      <c r="BI267" s="69">
        <v>0</v>
      </c>
      <c r="BJ267" s="70" t="str">
        <f t="shared" si="1411"/>
        <v/>
      </c>
      <c r="BK267" s="70">
        <v>0</v>
      </c>
      <c r="BL267" s="71" t="str">
        <f t="shared" si="1387"/>
        <v/>
      </c>
      <c r="BM267" s="16" t="str">
        <f t="shared" si="1412"/>
        <v/>
      </c>
      <c r="BN267" s="72">
        <v>0</v>
      </c>
      <c r="BO267" s="73" t="str">
        <f t="shared" si="1413"/>
        <v/>
      </c>
      <c r="BP267" s="73">
        <v>0</v>
      </c>
      <c r="BQ267" s="74" t="str">
        <f t="shared" si="1388"/>
        <v/>
      </c>
      <c r="BR267" s="18" t="str">
        <f t="shared" si="1414"/>
        <v/>
      </c>
      <c r="BS267" s="69">
        <v>443</v>
      </c>
      <c r="BT267" s="70">
        <f t="shared" si="1415"/>
        <v>398.7</v>
      </c>
      <c r="BU267" s="70">
        <v>41</v>
      </c>
      <c r="BV267" s="71">
        <f t="shared" si="1389"/>
        <v>330</v>
      </c>
      <c r="BW267" s="16">
        <f t="shared" si="1416"/>
        <v>0.17231000752445447</v>
      </c>
    </row>
    <row r="268" spans="1:75" s="5" customFormat="1" ht="12.75" customHeight="1">
      <c r="A268" s="42" t="s">
        <v>78</v>
      </c>
      <c r="B268" s="39" t="s">
        <v>159</v>
      </c>
      <c r="C268" s="4"/>
      <c r="D268" s="49">
        <v>0.3</v>
      </c>
      <c r="E268" s="40" t="s">
        <v>198</v>
      </c>
      <c r="F268" s="82">
        <v>274</v>
      </c>
      <c r="G268" s="82">
        <v>249</v>
      </c>
      <c r="H268" s="133">
        <v>194</v>
      </c>
      <c r="I268" s="133">
        <v>3</v>
      </c>
      <c r="J268" s="95">
        <f t="shared" si="1390"/>
        <v>191</v>
      </c>
      <c r="K268" s="69">
        <v>221</v>
      </c>
      <c r="L268" s="70">
        <f t="shared" si="1391"/>
        <v>198.9</v>
      </c>
      <c r="M268" s="70">
        <v>21</v>
      </c>
      <c r="N268" s="71">
        <f t="shared" si="1377"/>
        <v>170</v>
      </c>
      <c r="O268" s="16">
        <f t="shared" si="1392"/>
        <v>0.14529914529914531</v>
      </c>
      <c r="P268" s="72">
        <v>0</v>
      </c>
      <c r="Q268" s="73" t="str">
        <f t="shared" si="1393"/>
        <v/>
      </c>
      <c r="R268" s="73">
        <v>0</v>
      </c>
      <c r="S268" s="74" t="str">
        <f t="shared" si="1378"/>
        <v/>
      </c>
      <c r="T268" s="18" t="str">
        <f t="shared" si="1394"/>
        <v/>
      </c>
      <c r="U268" s="69">
        <v>0</v>
      </c>
      <c r="V268" s="70" t="str">
        <f t="shared" si="1395"/>
        <v/>
      </c>
      <c r="W268" s="70">
        <v>0</v>
      </c>
      <c r="X268" s="71" t="str">
        <f t="shared" si="1379"/>
        <v/>
      </c>
      <c r="Y268" s="16" t="str">
        <f t="shared" si="1396"/>
        <v/>
      </c>
      <c r="Z268" s="72">
        <v>221</v>
      </c>
      <c r="AA268" s="73">
        <f t="shared" si="1397"/>
        <v>198.9</v>
      </c>
      <c r="AB268" s="73">
        <v>21</v>
      </c>
      <c r="AC268" s="74">
        <f t="shared" si="1380"/>
        <v>170</v>
      </c>
      <c r="AD268" s="18">
        <f t="shared" si="1398"/>
        <v>0.14529914529914531</v>
      </c>
      <c r="AE268" s="69">
        <v>0</v>
      </c>
      <c r="AF268" s="70" t="str">
        <f t="shared" si="1399"/>
        <v/>
      </c>
      <c r="AG268" s="70">
        <v>0</v>
      </c>
      <c r="AH268" s="71" t="str">
        <f t="shared" si="1381"/>
        <v/>
      </c>
      <c r="AI268" s="16" t="str">
        <f t="shared" si="1400"/>
        <v/>
      </c>
      <c r="AJ268" s="72">
        <v>221</v>
      </c>
      <c r="AK268" s="73">
        <f t="shared" si="1401"/>
        <v>198.9</v>
      </c>
      <c r="AL268" s="73">
        <v>21</v>
      </c>
      <c r="AM268" s="74">
        <f t="shared" si="1382"/>
        <v>170</v>
      </c>
      <c r="AN268" s="18">
        <f t="shared" si="1402"/>
        <v>0.14529914529914531</v>
      </c>
      <c r="AO268" s="69">
        <v>221</v>
      </c>
      <c r="AP268" s="70">
        <f t="shared" si="1403"/>
        <v>198.9</v>
      </c>
      <c r="AQ268" s="70">
        <v>21</v>
      </c>
      <c r="AR268" s="71">
        <f t="shared" si="1383"/>
        <v>170</v>
      </c>
      <c r="AS268" s="16">
        <f t="shared" si="1404"/>
        <v>0.14529914529914531</v>
      </c>
      <c r="AT268" s="72">
        <v>0</v>
      </c>
      <c r="AU268" s="73" t="str">
        <f t="shared" si="1405"/>
        <v/>
      </c>
      <c r="AV268" s="73">
        <v>0</v>
      </c>
      <c r="AW268" s="74" t="str">
        <f t="shared" si="1384"/>
        <v/>
      </c>
      <c r="AX268" s="18" t="str">
        <f t="shared" si="1406"/>
        <v/>
      </c>
      <c r="AY268" s="69">
        <v>0</v>
      </c>
      <c r="AZ268" s="70" t="str">
        <f t="shared" si="1407"/>
        <v/>
      </c>
      <c r="BA268" s="70">
        <v>0</v>
      </c>
      <c r="BB268" s="71" t="str">
        <f t="shared" si="1385"/>
        <v/>
      </c>
      <c r="BC268" s="16" t="str">
        <f t="shared" si="1408"/>
        <v/>
      </c>
      <c r="BD268" s="72">
        <v>221</v>
      </c>
      <c r="BE268" s="73">
        <f t="shared" si="1409"/>
        <v>198.9</v>
      </c>
      <c r="BF268" s="73">
        <v>21</v>
      </c>
      <c r="BG268" s="74">
        <f t="shared" si="1386"/>
        <v>170</v>
      </c>
      <c r="BH268" s="18">
        <f t="shared" si="1410"/>
        <v>0.14529914529914531</v>
      </c>
      <c r="BI268" s="69">
        <v>0</v>
      </c>
      <c r="BJ268" s="70" t="str">
        <f t="shared" si="1411"/>
        <v/>
      </c>
      <c r="BK268" s="70">
        <v>0</v>
      </c>
      <c r="BL268" s="71" t="str">
        <f t="shared" si="1387"/>
        <v/>
      </c>
      <c r="BM268" s="16" t="str">
        <f t="shared" si="1412"/>
        <v/>
      </c>
      <c r="BN268" s="72">
        <v>0</v>
      </c>
      <c r="BO268" s="73" t="str">
        <f t="shared" si="1413"/>
        <v/>
      </c>
      <c r="BP268" s="73">
        <v>0</v>
      </c>
      <c r="BQ268" s="74" t="str">
        <f t="shared" si="1388"/>
        <v/>
      </c>
      <c r="BR268" s="18" t="str">
        <f t="shared" si="1414"/>
        <v/>
      </c>
      <c r="BS268" s="69">
        <v>210</v>
      </c>
      <c r="BT268" s="70">
        <f t="shared" si="1415"/>
        <v>189</v>
      </c>
      <c r="BU268" s="70">
        <v>30</v>
      </c>
      <c r="BV268" s="71">
        <f t="shared" si="1389"/>
        <v>161</v>
      </c>
      <c r="BW268" s="16">
        <f t="shared" si="1416"/>
        <v>0.14814814814814814</v>
      </c>
    </row>
    <row r="269" spans="1:75" s="5" customFormat="1" ht="12.75" customHeight="1">
      <c r="A269" s="42" t="s">
        <v>370</v>
      </c>
      <c r="B269" s="39" t="s">
        <v>159</v>
      </c>
      <c r="C269" s="4" t="s">
        <v>392</v>
      </c>
      <c r="D269" s="49">
        <v>0.3</v>
      </c>
      <c r="E269" s="40" t="s">
        <v>198</v>
      </c>
      <c r="F269" s="82">
        <v>252</v>
      </c>
      <c r="G269" s="82">
        <v>229</v>
      </c>
      <c r="H269" s="133">
        <v>184</v>
      </c>
      <c r="I269" s="133">
        <v>0</v>
      </c>
      <c r="J269" s="95">
        <f t="shared" si="1390"/>
        <v>184</v>
      </c>
      <c r="K269" s="69">
        <v>0</v>
      </c>
      <c r="L269" s="70" t="str">
        <f>IFERROR(IF(K269&gt;1,K269*0.9,""),"")</f>
        <v/>
      </c>
      <c r="M269" s="70">
        <v>0</v>
      </c>
      <c r="N269" s="71" t="str">
        <f t="shared" si="1377"/>
        <v/>
      </c>
      <c r="O269" s="16" t="str">
        <f>IFERROR(IF((IFERROR(IF(M269&gt;1,(L269-N269)/L269,""),(($G269*0.9)-N269)/($G269*0.9)))&gt;1%,IFERROR(IF(M269&gt;1,(L269-N269)/L269,""),(($G269*0.9)-N269)/($G269*0.9)),""),"")</f>
        <v/>
      </c>
      <c r="P269" s="72">
        <v>0</v>
      </c>
      <c r="Q269" s="73" t="str">
        <f>IFERROR(IF(P269&gt;1,P269*0.9,""),"")</f>
        <v/>
      </c>
      <c r="R269" s="73">
        <v>0</v>
      </c>
      <c r="S269" s="74" t="str">
        <f t="shared" si="1378"/>
        <v/>
      </c>
      <c r="T269" s="18" t="str">
        <f>IFERROR(IF((IFERROR(IF(R269&gt;1,(Q269-S269)/Q269,""),(($G269*0.9)-S269)/($G269*0.9)))&gt;1%,IFERROR(IF(R269&gt;1,(Q269-S269)/Q269,""),(($G269*0.9)-S269)/($G269*0.9)),""),"")</f>
        <v/>
      </c>
      <c r="U269" s="69">
        <v>0</v>
      </c>
      <c r="V269" s="70" t="str">
        <f>IFERROR(IF(U269&gt;1,U269*0.9,""),"")</f>
        <v/>
      </c>
      <c r="W269" s="70">
        <v>0</v>
      </c>
      <c r="X269" s="71" t="str">
        <f t="shared" si="1379"/>
        <v/>
      </c>
      <c r="Y269" s="16" t="str">
        <f>IFERROR(IF((IFERROR(IF(W269&gt;1,(V269-X269)/V269,""),(($G269*0.9)-X269)/($G269*0.9)))&gt;1%,IFERROR(IF(W269&gt;1,(V269-X269)/V269,""),(($G269*0.9)-X269)/($G269*0.9)),""),"")</f>
        <v/>
      </c>
      <c r="Z269" s="72">
        <v>0</v>
      </c>
      <c r="AA269" s="73" t="str">
        <f>IFERROR(IF(Z269&gt;1,Z269*0.9,""),"")</f>
        <v/>
      </c>
      <c r="AB269" s="73">
        <v>0</v>
      </c>
      <c r="AC269" s="74" t="str">
        <f t="shared" si="1380"/>
        <v/>
      </c>
      <c r="AD269" s="18" t="str">
        <f>IFERROR(IF((IFERROR(IF(AB269&gt;1,(AA269-AC269)/AA269,""),(($G269*0.9)-AC269)/($G269*0.9)))&gt;1%,IFERROR(IF(AB269&gt;1,(AA269-AC269)/AA269,""),(($G269*0.9)-AC269)/($G269*0.9)),""),"")</f>
        <v/>
      </c>
      <c r="AE269" s="69">
        <v>0</v>
      </c>
      <c r="AF269" s="70" t="str">
        <f>IFERROR(IF(AE269&gt;1,AE269*0.9,""),"")</f>
        <v/>
      </c>
      <c r="AG269" s="70">
        <v>0</v>
      </c>
      <c r="AH269" s="71" t="str">
        <f t="shared" si="1381"/>
        <v/>
      </c>
      <c r="AI269" s="16" t="str">
        <f>IFERROR(IF((IFERROR(IF(AG269&gt;1,(AF269-AH269)/AF269,""),(($G269*0.9)-AH269)/($G269*0.9)))&gt;1%,IFERROR(IF(AG269&gt;1,(AF269-AH269)/AF269,""),(($G269*0.9)-AH269)/($G269*0.9)),""),"")</f>
        <v/>
      </c>
      <c r="AJ269" s="72">
        <v>0</v>
      </c>
      <c r="AK269" s="73" t="str">
        <f>IFERROR(IF(AJ269&gt;1,AJ269*0.9,""),"")</f>
        <v/>
      </c>
      <c r="AL269" s="73">
        <v>0</v>
      </c>
      <c r="AM269" s="74" t="str">
        <f t="shared" si="1382"/>
        <v/>
      </c>
      <c r="AN269" s="18" t="str">
        <f>IFERROR(IF((IFERROR(IF(AL269&gt;1,(AK269-AM269)/AK269,""),(($G269*0.9)-AM269)/($G269*0.9)))&gt;1%,IFERROR(IF(AL269&gt;1,(AK269-AM269)/AK269,""),(($G269*0.9)-AM269)/($G269*0.9)),""),"")</f>
        <v/>
      </c>
      <c r="AO269" s="69">
        <v>0</v>
      </c>
      <c r="AP269" s="70" t="str">
        <f>IFERROR(IF(AO269&gt;1,AO269*0.9,""),"")</f>
        <v/>
      </c>
      <c r="AQ269" s="70">
        <v>0</v>
      </c>
      <c r="AR269" s="71" t="str">
        <f t="shared" si="1383"/>
        <v/>
      </c>
      <c r="AS269" s="16" t="str">
        <f>IFERROR(IF((IFERROR(IF(AQ269&gt;1,(AP269-AR269)/AP269,""),(($G269*0.9)-AR269)/($G269*0.9)))&gt;1%,IFERROR(IF(AQ269&gt;1,(AP269-AR269)/AP269,""),(($G269*0.9)-AR269)/($G269*0.9)),""),"")</f>
        <v/>
      </c>
      <c r="AT269" s="72">
        <v>0</v>
      </c>
      <c r="AU269" s="73" t="str">
        <f>IFERROR(IF(AT269&gt;1,AT269*0.9,""),"")</f>
        <v/>
      </c>
      <c r="AV269" s="73">
        <v>0</v>
      </c>
      <c r="AW269" s="74" t="str">
        <f t="shared" si="1384"/>
        <v/>
      </c>
      <c r="AX269" s="18" t="str">
        <f t="shared" si="1406"/>
        <v/>
      </c>
      <c r="AY269" s="69">
        <v>0</v>
      </c>
      <c r="AZ269" s="70" t="str">
        <f>IFERROR(IF(AY269&gt;1,AY269*0.9,""),"")</f>
        <v/>
      </c>
      <c r="BA269" s="70">
        <v>0</v>
      </c>
      <c r="BB269" s="71" t="str">
        <f t="shared" si="1385"/>
        <v/>
      </c>
      <c r="BC269" s="16" t="str">
        <f>IFERROR(IF((IFERROR(IF(BA269&gt;1,(AZ269-BB269)/AZ269,""),(($G269*0.9)-BB269)/($G269*0.9)))&gt;1%,IFERROR(IF(BA269&gt;1,(AZ269-BB269)/AZ269,""),(($G269*0.9)-BB269)/($G269*0.9)),""),"")</f>
        <v/>
      </c>
      <c r="BD269" s="72">
        <v>0</v>
      </c>
      <c r="BE269" s="73" t="str">
        <f>IFERROR(IF(BD269&gt;1,BD269*0.9,""),"")</f>
        <v/>
      </c>
      <c r="BF269" s="73">
        <v>0</v>
      </c>
      <c r="BG269" s="74" t="str">
        <f t="shared" si="1386"/>
        <v/>
      </c>
      <c r="BH269" s="18" t="str">
        <f>IFERROR(IF((IFERROR(IF(BF269&gt;1,(BE269-BG269)/BE269,""),(($G269*0.9)-BG269)/($G269*0.9)))&gt;1%,IFERROR(IF(BF269&gt;1,(BE269-BG269)/BE269,""),(($G269*0.9)-BG269)/($G269*0.9)),""),"")</f>
        <v/>
      </c>
      <c r="BI269" s="69">
        <v>0</v>
      </c>
      <c r="BJ269" s="70" t="str">
        <f>IFERROR(IF(BI269&gt;1,BI269*0.9,""),"")</f>
        <v/>
      </c>
      <c r="BK269" s="70">
        <v>0</v>
      </c>
      <c r="BL269" s="71" t="str">
        <f t="shared" si="1387"/>
        <v/>
      </c>
      <c r="BM269" s="16" t="str">
        <f>IFERROR(IF((IFERROR(IF(BK269&gt;1,(BJ269-BL269)/BJ269,""),(($G269*0.9)-BL269)/($G269*0.9)))&gt;1%,IFERROR(IF(BK269&gt;1,(BJ269-BL269)/BJ269,""),(($G269*0.9)-BL269)/($G269*0.9)),""),"")</f>
        <v/>
      </c>
      <c r="BN269" s="72">
        <v>0</v>
      </c>
      <c r="BO269" s="73" t="str">
        <f>IFERROR(IF(BN269&gt;1,BN269*0.9,""),"")</f>
        <v/>
      </c>
      <c r="BP269" s="73">
        <v>0</v>
      </c>
      <c r="BQ269" s="74" t="str">
        <f t="shared" si="1388"/>
        <v/>
      </c>
      <c r="BR269" s="18" t="str">
        <f>IFERROR(IF((IFERROR(IF(BP269&gt;1,(BO269-BQ269)/BO269,""),(($G269*0.9)-BQ269)/($G269*0.9)))&gt;1%,IFERROR(IF(BP269&gt;1,(BO269-BQ269)/BO269,""),(($G269*0.9)-BQ269)/($G269*0.9)),""),"")</f>
        <v/>
      </c>
      <c r="BS269" s="69">
        <v>0</v>
      </c>
      <c r="BT269" s="70" t="str">
        <f>IFERROR(IF(BS269&gt;1,BS269*0.9,""),"")</f>
        <v/>
      </c>
      <c r="BU269" s="70">
        <v>0</v>
      </c>
      <c r="BV269" s="71" t="str">
        <f t="shared" si="1389"/>
        <v/>
      </c>
      <c r="BW269" s="16" t="str">
        <f>IFERROR(IF((IFERROR(IF(BU269&gt;1,(BT269-BV269)/BT269,""),(($G269*0.9)-BV269)/($G269*0.9)))&gt;1%,IFERROR(IF(BU269&gt;1,(BT269-BV269)/BT269,""),(($G269*0.9)-BV269)/($G269*0.9)),""),"")</f>
        <v/>
      </c>
    </row>
    <row r="270" spans="1:75" s="5" customFormat="1" ht="12.75" customHeight="1">
      <c r="A270" s="42" t="s">
        <v>127</v>
      </c>
      <c r="B270" s="39" t="s">
        <v>159</v>
      </c>
      <c r="C270" s="4"/>
      <c r="D270" s="49">
        <v>0.3</v>
      </c>
      <c r="E270" s="40" t="s">
        <v>199</v>
      </c>
      <c r="F270" s="82">
        <v>406</v>
      </c>
      <c r="G270" s="82">
        <v>369</v>
      </c>
      <c r="H270" s="133">
        <v>284</v>
      </c>
      <c r="I270" s="133">
        <v>8</v>
      </c>
      <c r="J270" s="95">
        <f t="shared" si="1390"/>
        <v>276</v>
      </c>
      <c r="K270" s="69">
        <v>332</v>
      </c>
      <c r="L270" s="70">
        <f t="shared" si="1391"/>
        <v>298.8</v>
      </c>
      <c r="M270" s="70">
        <v>27</v>
      </c>
      <c r="N270" s="71">
        <f t="shared" si="1377"/>
        <v>249</v>
      </c>
      <c r="O270" s="16">
        <f t="shared" si="1392"/>
        <v>0.16666666666666669</v>
      </c>
      <c r="P270" s="72">
        <v>0</v>
      </c>
      <c r="Q270" s="73" t="str">
        <f t="shared" si="1393"/>
        <v/>
      </c>
      <c r="R270" s="73">
        <v>0</v>
      </c>
      <c r="S270" s="74" t="str">
        <f t="shared" si="1378"/>
        <v/>
      </c>
      <c r="T270" s="18" t="str">
        <f t="shared" si="1394"/>
        <v/>
      </c>
      <c r="U270" s="69">
        <v>332</v>
      </c>
      <c r="V270" s="70">
        <f t="shared" si="1395"/>
        <v>298.8</v>
      </c>
      <c r="W270" s="70">
        <v>27</v>
      </c>
      <c r="X270" s="71">
        <f t="shared" si="1379"/>
        <v>249</v>
      </c>
      <c r="Y270" s="16">
        <f t="shared" si="1396"/>
        <v>0.16666666666666669</v>
      </c>
      <c r="Z270" s="72">
        <v>332</v>
      </c>
      <c r="AA270" s="73">
        <f t="shared" si="1397"/>
        <v>298.8</v>
      </c>
      <c r="AB270" s="73">
        <v>27</v>
      </c>
      <c r="AC270" s="74">
        <f t="shared" si="1380"/>
        <v>249</v>
      </c>
      <c r="AD270" s="18">
        <f t="shared" si="1398"/>
        <v>0.16666666666666669</v>
      </c>
      <c r="AE270" s="69">
        <v>0</v>
      </c>
      <c r="AF270" s="70" t="str">
        <f t="shared" si="1399"/>
        <v/>
      </c>
      <c r="AG270" s="70">
        <v>0</v>
      </c>
      <c r="AH270" s="71" t="str">
        <f t="shared" si="1381"/>
        <v/>
      </c>
      <c r="AI270" s="16" t="str">
        <f t="shared" si="1400"/>
        <v/>
      </c>
      <c r="AJ270" s="72">
        <v>0</v>
      </c>
      <c r="AK270" s="73" t="str">
        <f t="shared" si="1401"/>
        <v/>
      </c>
      <c r="AL270" s="73">
        <v>0</v>
      </c>
      <c r="AM270" s="74" t="str">
        <f t="shared" si="1382"/>
        <v/>
      </c>
      <c r="AN270" s="18" t="str">
        <f t="shared" si="1402"/>
        <v/>
      </c>
      <c r="AO270" s="69">
        <v>332</v>
      </c>
      <c r="AP270" s="70">
        <f t="shared" si="1403"/>
        <v>298.8</v>
      </c>
      <c r="AQ270" s="70">
        <v>27</v>
      </c>
      <c r="AR270" s="71">
        <f t="shared" si="1383"/>
        <v>249</v>
      </c>
      <c r="AS270" s="16">
        <f t="shared" si="1404"/>
        <v>0.16666666666666669</v>
      </c>
      <c r="AT270" s="72">
        <v>0</v>
      </c>
      <c r="AU270" s="73" t="str">
        <f t="shared" si="1405"/>
        <v/>
      </c>
      <c r="AV270" s="73">
        <v>0</v>
      </c>
      <c r="AW270" s="74" t="str">
        <f t="shared" si="1384"/>
        <v/>
      </c>
      <c r="AX270" s="18" t="str">
        <f t="shared" si="1406"/>
        <v/>
      </c>
      <c r="AY270" s="69">
        <v>332</v>
      </c>
      <c r="AZ270" s="70">
        <f t="shared" si="1407"/>
        <v>298.8</v>
      </c>
      <c r="BA270" s="70">
        <v>27</v>
      </c>
      <c r="BB270" s="71">
        <f t="shared" si="1385"/>
        <v>249</v>
      </c>
      <c r="BC270" s="16">
        <f t="shared" si="1408"/>
        <v>0.16666666666666669</v>
      </c>
      <c r="BD270" s="72">
        <v>332</v>
      </c>
      <c r="BE270" s="73">
        <f t="shared" si="1409"/>
        <v>298.8</v>
      </c>
      <c r="BF270" s="73">
        <v>27</v>
      </c>
      <c r="BG270" s="74">
        <f t="shared" si="1386"/>
        <v>249</v>
      </c>
      <c r="BH270" s="18">
        <f t="shared" si="1410"/>
        <v>0.16666666666666669</v>
      </c>
      <c r="BI270" s="69">
        <v>0</v>
      </c>
      <c r="BJ270" s="70" t="str">
        <f t="shared" si="1411"/>
        <v/>
      </c>
      <c r="BK270" s="70">
        <v>0</v>
      </c>
      <c r="BL270" s="71" t="str">
        <f t="shared" si="1387"/>
        <v/>
      </c>
      <c r="BM270" s="16" t="str">
        <f t="shared" si="1412"/>
        <v/>
      </c>
      <c r="BN270" s="72">
        <v>0</v>
      </c>
      <c r="BO270" s="73" t="str">
        <f t="shared" si="1413"/>
        <v/>
      </c>
      <c r="BP270" s="73">
        <v>0</v>
      </c>
      <c r="BQ270" s="74" t="str">
        <f t="shared" si="1388"/>
        <v/>
      </c>
      <c r="BR270" s="18" t="str">
        <f t="shared" si="1414"/>
        <v/>
      </c>
      <c r="BS270" s="69">
        <v>321</v>
      </c>
      <c r="BT270" s="70">
        <f t="shared" si="1415"/>
        <v>288.90000000000003</v>
      </c>
      <c r="BU270" s="70">
        <v>35</v>
      </c>
      <c r="BV270" s="71">
        <f t="shared" si="1389"/>
        <v>241</v>
      </c>
      <c r="BW270" s="16">
        <f t="shared" si="1416"/>
        <v>0.1658013153340257</v>
      </c>
    </row>
    <row r="271" spans="1:75" s="5" customFormat="1" ht="12.75" customHeight="1">
      <c r="A271" s="42" t="s">
        <v>79</v>
      </c>
      <c r="B271" s="39" t="s">
        <v>159</v>
      </c>
      <c r="C271" s="4"/>
      <c r="D271" s="49">
        <v>0.3</v>
      </c>
      <c r="E271" s="40" t="s">
        <v>199</v>
      </c>
      <c r="F271" s="82">
        <v>351</v>
      </c>
      <c r="G271" s="82">
        <v>319</v>
      </c>
      <c r="H271" s="133">
        <v>245</v>
      </c>
      <c r="I271" s="133">
        <v>4</v>
      </c>
      <c r="J271" s="95">
        <f t="shared" si="1390"/>
        <v>241</v>
      </c>
      <c r="K271" s="69">
        <v>277</v>
      </c>
      <c r="L271" s="70">
        <f t="shared" si="1391"/>
        <v>249.3</v>
      </c>
      <c r="M271" s="70">
        <v>31</v>
      </c>
      <c r="N271" s="71">
        <f t="shared" si="1377"/>
        <v>210</v>
      </c>
      <c r="O271" s="16">
        <f t="shared" si="1392"/>
        <v>0.15764139590854395</v>
      </c>
      <c r="P271" s="72">
        <v>0</v>
      </c>
      <c r="Q271" s="73" t="str">
        <f t="shared" si="1393"/>
        <v/>
      </c>
      <c r="R271" s="73">
        <v>0</v>
      </c>
      <c r="S271" s="74" t="str">
        <f t="shared" si="1378"/>
        <v/>
      </c>
      <c r="T271" s="18" t="str">
        <f t="shared" si="1394"/>
        <v/>
      </c>
      <c r="U271" s="69">
        <v>277</v>
      </c>
      <c r="V271" s="70">
        <f t="shared" si="1395"/>
        <v>249.3</v>
      </c>
      <c r="W271" s="70">
        <v>31</v>
      </c>
      <c r="X271" s="71">
        <f t="shared" si="1379"/>
        <v>210</v>
      </c>
      <c r="Y271" s="16">
        <f t="shared" si="1396"/>
        <v>0.15764139590854395</v>
      </c>
      <c r="Z271" s="72">
        <v>277</v>
      </c>
      <c r="AA271" s="73">
        <f t="shared" si="1397"/>
        <v>249.3</v>
      </c>
      <c r="AB271" s="73">
        <v>31</v>
      </c>
      <c r="AC271" s="74">
        <f t="shared" si="1380"/>
        <v>210</v>
      </c>
      <c r="AD271" s="18">
        <f t="shared" si="1398"/>
        <v>0.15764139590854395</v>
      </c>
      <c r="AE271" s="69">
        <v>0</v>
      </c>
      <c r="AF271" s="70" t="str">
        <f t="shared" si="1399"/>
        <v/>
      </c>
      <c r="AG271" s="70">
        <v>0</v>
      </c>
      <c r="AH271" s="71" t="str">
        <f t="shared" si="1381"/>
        <v/>
      </c>
      <c r="AI271" s="16" t="str">
        <f t="shared" si="1400"/>
        <v/>
      </c>
      <c r="AJ271" s="72">
        <v>0</v>
      </c>
      <c r="AK271" s="73" t="str">
        <f t="shared" si="1401"/>
        <v/>
      </c>
      <c r="AL271" s="73">
        <v>0</v>
      </c>
      <c r="AM271" s="74" t="str">
        <f t="shared" si="1382"/>
        <v/>
      </c>
      <c r="AN271" s="18" t="str">
        <f t="shared" si="1402"/>
        <v/>
      </c>
      <c r="AO271" s="69">
        <v>277</v>
      </c>
      <c r="AP271" s="70">
        <f t="shared" si="1403"/>
        <v>249.3</v>
      </c>
      <c r="AQ271" s="70">
        <v>31</v>
      </c>
      <c r="AR271" s="71">
        <f t="shared" si="1383"/>
        <v>210</v>
      </c>
      <c r="AS271" s="16">
        <f t="shared" si="1404"/>
        <v>0.15764139590854395</v>
      </c>
      <c r="AT271" s="72">
        <v>0</v>
      </c>
      <c r="AU271" s="73" t="str">
        <f t="shared" si="1405"/>
        <v/>
      </c>
      <c r="AV271" s="73">
        <v>0</v>
      </c>
      <c r="AW271" s="74" t="str">
        <f t="shared" si="1384"/>
        <v/>
      </c>
      <c r="AX271" s="18" t="str">
        <f t="shared" si="1406"/>
        <v/>
      </c>
      <c r="AY271" s="69">
        <v>277</v>
      </c>
      <c r="AZ271" s="70">
        <f t="shared" si="1407"/>
        <v>249.3</v>
      </c>
      <c r="BA271" s="70">
        <v>31</v>
      </c>
      <c r="BB271" s="71">
        <f t="shared" si="1385"/>
        <v>210</v>
      </c>
      <c r="BC271" s="16">
        <f t="shared" si="1408"/>
        <v>0.15764139590854395</v>
      </c>
      <c r="BD271" s="72">
        <v>277</v>
      </c>
      <c r="BE271" s="73">
        <f t="shared" si="1409"/>
        <v>249.3</v>
      </c>
      <c r="BF271" s="73">
        <v>31</v>
      </c>
      <c r="BG271" s="74">
        <f t="shared" si="1386"/>
        <v>210</v>
      </c>
      <c r="BH271" s="18">
        <f t="shared" si="1410"/>
        <v>0.15764139590854395</v>
      </c>
      <c r="BI271" s="69">
        <v>0</v>
      </c>
      <c r="BJ271" s="70" t="str">
        <f t="shared" si="1411"/>
        <v/>
      </c>
      <c r="BK271" s="70">
        <v>0</v>
      </c>
      <c r="BL271" s="71" t="str">
        <f t="shared" si="1387"/>
        <v/>
      </c>
      <c r="BM271" s="16" t="str">
        <f t="shared" si="1412"/>
        <v/>
      </c>
      <c r="BN271" s="72">
        <v>0</v>
      </c>
      <c r="BO271" s="73" t="str">
        <f t="shared" si="1413"/>
        <v/>
      </c>
      <c r="BP271" s="73">
        <v>0</v>
      </c>
      <c r="BQ271" s="74" t="str">
        <f t="shared" si="1388"/>
        <v/>
      </c>
      <c r="BR271" s="18" t="str">
        <f t="shared" si="1414"/>
        <v/>
      </c>
      <c r="BS271" s="69">
        <v>266</v>
      </c>
      <c r="BT271" s="70">
        <f t="shared" si="1415"/>
        <v>239.4</v>
      </c>
      <c r="BU271" s="70">
        <v>40</v>
      </c>
      <c r="BV271" s="71">
        <f t="shared" si="1389"/>
        <v>201</v>
      </c>
      <c r="BW271" s="16">
        <f t="shared" si="1416"/>
        <v>0.16040100250626568</v>
      </c>
    </row>
    <row r="272" spans="1:75" s="5" customFormat="1" ht="12.75" customHeight="1">
      <c r="A272" s="42" t="s">
        <v>84</v>
      </c>
      <c r="B272" s="39" t="s">
        <v>159</v>
      </c>
      <c r="C272" s="4"/>
      <c r="D272" s="49">
        <v>0.3</v>
      </c>
      <c r="E272" s="40" t="s">
        <v>200</v>
      </c>
      <c r="F272" s="82">
        <v>494</v>
      </c>
      <c r="G272" s="82">
        <v>449</v>
      </c>
      <c r="H272" s="133">
        <v>346</v>
      </c>
      <c r="I272" s="133">
        <v>10</v>
      </c>
      <c r="J272" s="95">
        <f t="shared" si="1390"/>
        <v>336</v>
      </c>
      <c r="K272" s="69" t="s">
        <v>148</v>
      </c>
      <c r="L272" s="70" t="str">
        <f t="shared" si="1391"/>
        <v/>
      </c>
      <c r="M272" s="70">
        <v>0</v>
      </c>
      <c r="N272" s="71" t="str">
        <f t="shared" si="1377"/>
        <v/>
      </c>
      <c r="O272" s="16" t="str">
        <f t="shared" si="1392"/>
        <v/>
      </c>
      <c r="P272" s="72">
        <v>0</v>
      </c>
      <c r="Q272" s="73" t="str">
        <f t="shared" si="1393"/>
        <v/>
      </c>
      <c r="R272" s="73">
        <v>0</v>
      </c>
      <c r="S272" s="74" t="str">
        <f t="shared" si="1378"/>
        <v/>
      </c>
      <c r="T272" s="18" t="str">
        <f t="shared" si="1394"/>
        <v/>
      </c>
      <c r="U272" s="69">
        <v>0</v>
      </c>
      <c r="V272" s="70" t="str">
        <f t="shared" si="1395"/>
        <v/>
      </c>
      <c r="W272" s="70">
        <v>0</v>
      </c>
      <c r="X272" s="71" t="str">
        <f t="shared" si="1379"/>
        <v/>
      </c>
      <c r="Y272" s="16" t="str">
        <f t="shared" si="1396"/>
        <v/>
      </c>
      <c r="Z272" s="72">
        <v>366</v>
      </c>
      <c r="AA272" s="73">
        <f t="shared" si="1397"/>
        <v>329.40000000000003</v>
      </c>
      <c r="AB272" s="73">
        <v>62</v>
      </c>
      <c r="AC272" s="74">
        <f t="shared" si="1380"/>
        <v>274</v>
      </c>
      <c r="AD272" s="18">
        <f t="shared" si="1398"/>
        <v>0.16818457802064368</v>
      </c>
      <c r="AE272" s="69">
        <v>0</v>
      </c>
      <c r="AF272" s="70" t="str">
        <f t="shared" si="1399"/>
        <v/>
      </c>
      <c r="AG272" s="70">
        <v>0</v>
      </c>
      <c r="AH272" s="71" t="str">
        <f t="shared" si="1381"/>
        <v/>
      </c>
      <c r="AI272" s="16" t="str">
        <f t="shared" si="1400"/>
        <v/>
      </c>
      <c r="AJ272" s="72">
        <v>366</v>
      </c>
      <c r="AK272" s="73">
        <f t="shared" si="1401"/>
        <v>329.40000000000003</v>
      </c>
      <c r="AL272" s="73">
        <v>62</v>
      </c>
      <c r="AM272" s="74">
        <f t="shared" si="1382"/>
        <v>274</v>
      </c>
      <c r="AN272" s="18">
        <f t="shared" si="1402"/>
        <v>0.16818457802064368</v>
      </c>
      <c r="AO272" s="69">
        <v>366</v>
      </c>
      <c r="AP272" s="70">
        <f t="shared" si="1403"/>
        <v>329.40000000000003</v>
      </c>
      <c r="AQ272" s="70">
        <v>62</v>
      </c>
      <c r="AR272" s="71">
        <f t="shared" si="1383"/>
        <v>274</v>
      </c>
      <c r="AS272" s="16">
        <f t="shared" si="1404"/>
        <v>0.16818457802064368</v>
      </c>
      <c r="AT272" s="72">
        <v>0</v>
      </c>
      <c r="AU272" s="73" t="str">
        <f t="shared" si="1405"/>
        <v/>
      </c>
      <c r="AV272" s="73">
        <v>0</v>
      </c>
      <c r="AW272" s="74" t="str">
        <f t="shared" si="1384"/>
        <v/>
      </c>
      <c r="AX272" s="18" t="str">
        <f t="shared" si="1406"/>
        <v/>
      </c>
      <c r="AY272" s="69">
        <v>0</v>
      </c>
      <c r="AZ272" s="70" t="str">
        <f t="shared" si="1407"/>
        <v/>
      </c>
      <c r="BA272" s="70">
        <v>0</v>
      </c>
      <c r="BB272" s="71" t="str">
        <f t="shared" si="1385"/>
        <v/>
      </c>
      <c r="BC272" s="16" t="str">
        <f t="shared" si="1408"/>
        <v/>
      </c>
      <c r="BD272" s="72">
        <v>366</v>
      </c>
      <c r="BE272" s="73">
        <f t="shared" si="1409"/>
        <v>329.40000000000003</v>
      </c>
      <c r="BF272" s="73">
        <v>62</v>
      </c>
      <c r="BG272" s="74">
        <f t="shared" si="1386"/>
        <v>274</v>
      </c>
      <c r="BH272" s="18">
        <f t="shared" si="1410"/>
        <v>0.16818457802064368</v>
      </c>
      <c r="BI272" s="69">
        <v>0</v>
      </c>
      <c r="BJ272" s="70" t="str">
        <f t="shared" si="1411"/>
        <v/>
      </c>
      <c r="BK272" s="70">
        <v>0</v>
      </c>
      <c r="BL272" s="71" t="str">
        <f t="shared" si="1387"/>
        <v/>
      </c>
      <c r="BM272" s="16" t="str">
        <f t="shared" si="1412"/>
        <v/>
      </c>
      <c r="BN272" s="72">
        <v>366</v>
      </c>
      <c r="BO272" s="73">
        <f t="shared" si="1413"/>
        <v>329.40000000000003</v>
      </c>
      <c r="BP272" s="73">
        <v>62</v>
      </c>
      <c r="BQ272" s="74">
        <f t="shared" si="1388"/>
        <v>274</v>
      </c>
      <c r="BR272" s="18">
        <f t="shared" si="1414"/>
        <v>0.16818457802064368</v>
      </c>
      <c r="BS272" s="69">
        <v>343</v>
      </c>
      <c r="BT272" s="70">
        <f t="shared" si="1415"/>
        <v>308.7</v>
      </c>
      <c r="BU272" s="70">
        <v>79</v>
      </c>
      <c r="BV272" s="71">
        <f t="shared" si="1389"/>
        <v>257</v>
      </c>
      <c r="BW272" s="16">
        <f t="shared" si="1416"/>
        <v>0.16747651441528991</v>
      </c>
    </row>
    <row r="273" spans="1:75" s="5" customFormat="1" ht="12.75" customHeight="1">
      <c r="A273" s="42" t="s">
        <v>81</v>
      </c>
      <c r="B273" s="39" t="s">
        <v>159</v>
      </c>
      <c r="C273" s="4"/>
      <c r="D273" s="49">
        <v>0.3</v>
      </c>
      <c r="E273" s="40" t="s">
        <v>200</v>
      </c>
      <c r="F273" s="82">
        <v>384</v>
      </c>
      <c r="G273" s="82">
        <v>349</v>
      </c>
      <c r="H273" s="133">
        <v>268</v>
      </c>
      <c r="I273" s="133">
        <v>0</v>
      </c>
      <c r="J273" s="95">
        <f t="shared" si="1390"/>
        <v>268</v>
      </c>
      <c r="K273" s="69">
        <v>0</v>
      </c>
      <c r="L273" s="70" t="str">
        <f t="shared" si="1391"/>
        <v/>
      </c>
      <c r="M273" s="70">
        <v>0</v>
      </c>
      <c r="N273" s="71" t="str">
        <f t="shared" si="1377"/>
        <v/>
      </c>
      <c r="O273" s="16" t="str">
        <f t="shared" si="1392"/>
        <v/>
      </c>
      <c r="P273" s="72">
        <v>0</v>
      </c>
      <c r="Q273" s="73" t="str">
        <f t="shared" si="1393"/>
        <v/>
      </c>
      <c r="R273" s="73">
        <v>0</v>
      </c>
      <c r="S273" s="74" t="str">
        <f t="shared" si="1378"/>
        <v/>
      </c>
      <c r="T273" s="18" t="str">
        <f t="shared" si="1394"/>
        <v/>
      </c>
      <c r="U273" s="69">
        <v>0</v>
      </c>
      <c r="V273" s="70" t="str">
        <f t="shared" si="1395"/>
        <v/>
      </c>
      <c r="W273" s="70">
        <v>0</v>
      </c>
      <c r="X273" s="71" t="str">
        <f t="shared" si="1379"/>
        <v/>
      </c>
      <c r="Y273" s="16" t="str">
        <f t="shared" si="1396"/>
        <v/>
      </c>
      <c r="Z273" s="72">
        <v>0</v>
      </c>
      <c r="AA273" s="73" t="str">
        <f t="shared" si="1397"/>
        <v/>
      </c>
      <c r="AB273" s="73">
        <v>0</v>
      </c>
      <c r="AC273" s="74" t="str">
        <f t="shared" si="1380"/>
        <v/>
      </c>
      <c r="AD273" s="18" t="str">
        <f t="shared" si="1398"/>
        <v/>
      </c>
      <c r="AE273" s="69">
        <v>0</v>
      </c>
      <c r="AF273" s="70" t="str">
        <f t="shared" si="1399"/>
        <v/>
      </c>
      <c r="AG273" s="70">
        <v>0</v>
      </c>
      <c r="AH273" s="71" t="str">
        <f t="shared" si="1381"/>
        <v/>
      </c>
      <c r="AI273" s="16" t="str">
        <f t="shared" si="1400"/>
        <v/>
      </c>
      <c r="AJ273" s="72">
        <v>0</v>
      </c>
      <c r="AK273" s="73" t="str">
        <f t="shared" si="1401"/>
        <v/>
      </c>
      <c r="AL273" s="73">
        <v>0</v>
      </c>
      <c r="AM273" s="74" t="str">
        <f t="shared" si="1382"/>
        <v/>
      </c>
      <c r="AN273" s="18" t="str">
        <f t="shared" si="1402"/>
        <v/>
      </c>
      <c r="AO273" s="69">
        <v>0</v>
      </c>
      <c r="AP273" s="70" t="str">
        <f t="shared" si="1403"/>
        <v/>
      </c>
      <c r="AQ273" s="70">
        <v>0</v>
      </c>
      <c r="AR273" s="71" t="str">
        <f t="shared" si="1383"/>
        <v/>
      </c>
      <c r="AS273" s="16" t="str">
        <f t="shared" si="1404"/>
        <v/>
      </c>
      <c r="AT273" s="72">
        <v>0</v>
      </c>
      <c r="AU273" s="73" t="str">
        <f t="shared" si="1405"/>
        <v/>
      </c>
      <c r="AV273" s="73">
        <v>0</v>
      </c>
      <c r="AW273" s="74" t="str">
        <f t="shared" si="1384"/>
        <v/>
      </c>
      <c r="AX273" s="18" t="str">
        <f t="shared" si="1406"/>
        <v/>
      </c>
      <c r="AY273" s="69">
        <v>0</v>
      </c>
      <c r="AZ273" s="70" t="str">
        <f t="shared" si="1407"/>
        <v/>
      </c>
      <c r="BA273" s="70">
        <v>0</v>
      </c>
      <c r="BB273" s="71" t="str">
        <f t="shared" si="1385"/>
        <v/>
      </c>
      <c r="BC273" s="16" t="str">
        <f t="shared" si="1408"/>
        <v/>
      </c>
      <c r="BD273" s="72">
        <v>0</v>
      </c>
      <c r="BE273" s="73" t="str">
        <f t="shared" si="1409"/>
        <v/>
      </c>
      <c r="BF273" s="73">
        <v>0</v>
      </c>
      <c r="BG273" s="74" t="str">
        <f t="shared" si="1386"/>
        <v/>
      </c>
      <c r="BH273" s="18" t="str">
        <f t="shared" si="1410"/>
        <v/>
      </c>
      <c r="BI273" s="69">
        <v>0</v>
      </c>
      <c r="BJ273" s="70" t="str">
        <f t="shared" si="1411"/>
        <v/>
      </c>
      <c r="BK273" s="70">
        <v>0</v>
      </c>
      <c r="BL273" s="71" t="str">
        <f t="shared" si="1387"/>
        <v/>
      </c>
      <c r="BM273" s="16" t="str">
        <f t="shared" si="1412"/>
        <v/>
      </c>
      <c r="BN273" s="72">
        <v>0</v>
      </c>
      <c r="BO273" s="73" t="str">
        <f t="shared" si="1413"/>
        <v/>
      </c>
      <c r="BP273" s="73">
        <v>0</v>
      </c>
      <c r="BQ273" s="74" t="str">
        <f t="shared" si="1388"/>
        <v/>
      </c>
      <c r="BR273" s="18" t="str">
        <f t="shared" si="1414"/>
        <v/>
      </c>
      <c r="BS273" s="69">
        <v>0</v>
      </c>
      <c r="BT273" s="70" t="str">
        <f t="shared" si="1415"/>
        <v/>
      </c>
      <c r="BU273" s="70">
        <v>0</v>
      </c>
      <c r="BV273" s="71" t="str">
        <f t="shared" si="1389"/>
        <v/>
      </c>
      <c r="BW273" s="16" t="str">
        <f t="shared" si="1416"/>
        <v/>
      </c>
    </row>
    <row r="274" spans="1:75" s="5" customFormat="1" ht="12.75" customHeight="1">
      <c r="A274" s="42" t="s">
        <v>82</v>
      </c>
      <c r="B274" s="39" t="s">
        <v>159</v>
      </c>
      <c r="C274" s="4"/>
      <c r="D274" s="49">
        <v>0.3</v>
      </c>
      <c r="E274" s="40" t="s">
        <v>200</v>
      </c>
      <c r="F274" s="82">
        <v>439</v>
      </c>
      <c r="G274" s="82">
        <v>399</v>
      </c>
      <c r="H274" s="133">
        <v>307</v>
      </c>
      <c r="I274" s="133">
        <v>6</v>
      </c>
      <c r="J274" s="95">
        <f t="shared" si="1390"/>
        <v>301</v>
      </c>
      <c r="K274" s="69">
        <v>310</v>
      </c>
      <c r="L274" s="70">
        <f t="shared" si="1391"/>
        <v>279</v>
      </c>
      <c r="M274" s="70">
        <v>67</v>
      </c>
      <c r="N274" s="71">
        <f t="shared" si="1377"/>
        <v>234</v>
      </c>
      <c r="O274" s="16">
        <f t="shared" si="1392"/>
        <v>0.16129032258064516</v>
      </c>
      <c r="P274" s="72">
        <v>0</v>
      </c>
      <c r="Q274" s="73" t="str">
        <f t="shared" si="1393"/>
        <v/>
      </c>
      <c r="R274" s="73">
        <v>0</v>
      </c>
      <c r="S274" s="74" t="str">
        <f t="shared" si="1378"/>
        <v/>
      </c>
      <c r="T274" s="18" t="str">
        <f t="shared" si="1394"/>
        <v/>
      </c>
      <c r="U274" s="69">
        <v>0</v>
      </c>
      <c r="V274" s="70" t="str">
        <f t="shared" si="1395"/>
        <v/>
      </c>
      <c r="W274" s="70">
        <v>0</v>
      </c>
      <c r="X274" s="71" t="str">
        <f t="shared" si="1379"/>
        <v/>
      </c>
      <c r="Y274" s="16" t="str">
        <f t="shared" si="1396"/>
        <v/>
      </c>
      <c r="Z274" s="72">
        <v>310</v>
      </c>
      <c r="AA274" s="73">
        <f t="shared" si="1397"/>
        <v>279</v>
      </c>
      <c r="AB274" s="73">
        <v>67</v>
      </c>
      <c r="AC274" s="74">
        <f t="shared" si="1380"/>
        <v>234</v>
      </c>
      <c r="AD274" s="18">
        <f t="shared" si="1398"/>
        <v>0.16129032258064516</v>
      </c>
      <c r="AE274" s="69">
        <v>0</v>
      </c>
      <c r="AF274" s="70" t="str">
        <f t="shared" si="1399"/>
        <v/>
      </c>
      <c r="AG274" s="70">
        <v>0</v>
      </c>
      <c r="AH274" s="71" t="str">
        <f t="shared" si="1381"/>
        <v/>
      </c>
      <c r="AI274" s="16" t="str">
        <f t="shared" si="1400"/>
        <v/>
      </c>
      <c r="AJ274" s="72">
        <v>310</v>
      </c>
      <c r="AK274" s="73">
        <f t="shared" si="1401"/>
        <v>279</v>
      </c>
      <c r="AL274" s="73">
        <v>67</v>
      </c>
      <c r="AM274" s="74">
        <f t="shared" si="1382"/>
        <v>234</v>
      </c>
      <c r="AN274" s="18">
        <f t="shared" si="1402"/>
        <v>0.16129032258064516</v>
      </c>
      <c r="AO274" s="69">
        <v>310</v>
      </c>
      <c r="AP274" s="70">
        <f t="shared" si="1403"/>
        <v>279</v>
      </c>
      <c r="AQ274" s="70">
        <v>67</v>
      </c>
      <c r="AR274" s="71">
        <f t="shared" si="1383"/>
        <v>234</v>
      </c>
      <c r="AS274" s="16">
        <f t="shared" si="1404"/>
        <v>0.16129032258064516</v>
      </c>
      <c r="AT274" s="72">
        <v>0</v>
      </c>
      <c r="AU274" s="73" t="str">
        <f t="shared" si="1405"/>
        <v/>
      </c>
      <c r="AV274" s="73">
        <v>0</v>
      </c>
      <c r="AW274" s="74" t="str">
        <f t="shared" si="1384"/>
        <v/>
      </c>
      <c r="AX274" s="18" t="str">
        <f t="shared" si="1406"/>
        <v/>
      </c>
      <c r="AY274" s="69">
        <v>0</v>
      </c>
      <c r="AZ274" s="70" t="str">
        <f t="shared" si="1407"/>
        <v/>
      </c>
      <c r="BA274" s="70">
        <v>0</v>
      </c>
      <c r="BB274" s="71" t="str">
        <f t="shared" si="1385"/>
        <v/>
      </c>
      <c r="BC274" s="16" t="str">
        <f t="shared" si="1408"/>
        <v/>
      </c>
      <c r="BD274" s="72">
        <v>310</v>
      </c>
      <c r="BE274" s="73">
        <f t="shared" si="1409"/>
        <v>279</v>
      </c>
      <c r="BF274" s="73">
        <v>67</v>
      </c>
      <c r="BG274" s="74">
        <f t="shared" si="1386"/>
        <v>234</v>
      </c>
      <c r="BH274" s="18">
        <f t="shared" si="1410"/>
        <v>0.16129032258064516</v>
      </c>
      <c r="BI274" s="69">
        <v>0</v>
      </c>
      <c r="BJ274" s="70" t="str">
        <f t="shared" si="1411"/>
        <v/>
      </c>
      <c r="BK274" s="70">
        <v>0</v>
      </c>
      <c r="BL274" s="71" t="str">
        <f t="shared" si="1387"/>
        <v/>
      </c>
      <c r="BM274" s="16" t="str">
        <f t="shared" si="1412"/>
        <v/>
      </c>
      <c r="BN274" s="72">
        <v>310</v>
      </c>
      <c r="BO274" s="73">
        <f t="shared" si="1413"/>
        <v>279</v>
      </c>
      <c r="BP274" s="73">
        <v>67</v>
      </c>
      <c r="BQ274" s="74">
        <f t="shared" si="1388"/>
        <v>234</v>
      </c>
      <c r="BR274" s="18">
        <f t="shared" si="1414"/>
        <v>0.16129032258064516</v>
      </c>
      <c r="BS274" s="69">
        <v>288</v>
      </c>
      <c r="BT274" s="70">
        <f t="shared" si="1415"/>
        <v>259.2</v>
      </c>
      <c r="BU274" s="70">
        <v>83</v>
      </c>
      <c r="BV274" s="71">
        <f t="shared" si="1389"/>
        <v>218</v>
      </c>
      <c r="BW274" s="16">
        <f t="shared" si="1416"/>
        <v>0.15895061728395057</v>
      </c>
    </row>
    <row r="275" spans="1:75" s="5" customFormat="1" ht="12.75" customHeight="1">
      <c r="A275" s="42" t="s">
        <v>80</v>
      </c>
      <c r="B275" s="39" t="s">
        <v>159</v>
      </c>
      <c r="C275" s="4"/>
      <c r="D275" s="49">
        <v>0.3</v>
      </c>
      <c r="E275" s="40" t="s">
        <v>200</v>
      </c>
      <c r="F275" s="82">
        <v>384</v>
      </c>
      <c r="G275" s="82">
        <v>349</v>
      </c>
      <c r="H275" s="133">
        <v>268</v>
      </c>
      <c r="I275" s="133">
        <v>0</v>
      </c>
      <c r="J275" s="95">
        <f t="shared" si="1390"/>
        <v>268</v>
      </c>
      <c r="K275" s="69">
        <v>0</v>
      </c>
      <c r="L275" s="70" t="str">
        <f t="shared" si="1391"/>
        <v/>
      </c>
      <c r="M275" s="70">
        <v>0</v>
      </c>
      <c r="N275" s="71" t="str">
        <f t="shared" si="1377"/>
        <v/>
      </c>
      <c r="O275" s="16" t="str">
        <f t="shared" si="1392"/>
        <v/>
      </c>
      <c r="P275" s="72">
        <v>0</v>
      </c>
      <c r="Q275" s="73" t="str">
        <f t="shared" si="1393"/>
        <v/>
      </c>
      <c r="R275" s="73">
        <v>0</v>
      </c>
      <c r="S275" s="74" t="str">
        <f t="shared" si="1378"/>
        <v/>
      </c>
      <c r="T275" s="18" t="str">
        <f t="shared" si="1394"/>
        <v/>
      </c>
      <c r="U275" s="69">
        <v>0</v>
      </c>
      <c r="V275" s="70" t="str">
        <f t="shared" si="1395"/>
        <v/>
      </c>
      <c r="W275" s="70">
        <v>0</v>
      </c>
      <c r="X275" s="71" t="str">
        <f t="shared" si="1379"/>
        <v/>
      </c>
      <c r="Y275" s="16" t="str">
        <f t="shared" si="1396"/>
        <v/>
      </c>
      <c r="Z275" s="72">
        <v>0</v>
      </c>
      <c r="AA275" s="73" t="str">
        <f t="shared" si="1397"/>
        <v/>
      </c>
      <c r="AB275" s="73">
        <v>0</v>
      </c>
      <c r="AC275" s="74" t="str">
        <f t="shared" si="1380"/>
        <v/>
      </c>
      <c r="AD275" s="18" t="str">
        <f t="shared" si="1398"/>
        <v/>
      </c>
      <c r="AE275" s="69">
        <v>0</v>
      </c>
      <c r="AF275" s="70" t="str">
        <f t="shared" si="1399"/>
        <v/>
      </c>
      <c r="AG275" s="70">
        <v>0</v>
      </c>
      <c r="AH275" s="71" t="str">
        <f t="shared" si="1381"/>
        <v/>
      </c>
      <c r="AI275" s="16" t="str">
        <f t="shared" si="1400"/>
        <v/>
      </c>
      <c r="AJ275" s="72">
        <v>0</v>
      </c>
      <c r="AK275" s="73" t="str">
        <f t="shared" si="1401"/>
        <v/>
      </c>
      <c r="AL275" s="73">
        <v>0</v>
      </c>
      <c r="AM275" s="74" t="str">
        <f t="shared" si="1382"/>
        <v/>
      </c>
      <c r="AN275" s="18" t="str">
        <f t="shared" si="1402"/>
        <v/>
      </c>
      <c r="AO275" s="69">
        <v>0</v>
      </c>
      <c r="AP275" s="70" t="str">
        <f t="shared" si="1403"/>
        <v/>
      </c>
      <c r="AQ275" s="70">
        <v>0</v>
      </c>
      <c r="AR275" s="71" t="str">
        <f t="shared" si="1383"/>
        <v/>
      </c>
      <c r="AS275" s="16" t="str">
        <f t="shared" si="1404"/>
        <v/>
      </c>
      <c r="AT275" s="72">
        <v>0</v>
      </c>
      <c r="AU275" s="73" t="str">
        <f t="shared" si="1405"/>
        <v/>
      </c>
      <c r="AV275" s="73">
        <v>0</v>
      </c>
      <c r="AW275" s="74" t="str">
        <f t="shared" si="1384"/>
        <v/>
      </c>
      <c r="AX275" s="18" t="str">
        <f t="shared" si="1406"/>
        <v/>
      </c>
      <c r="AY275" s="69">
        <v>0</v>
      </c>
      <c r="AZ275" s="70" t="str">
        <f t="shared" si="1407"/>
        <v/>
      </c>
      <c r="BA275" s="70">
        <v>0</v>
      </c>
      <c r="BB275" s="71" t="str">
        <f t="shared" si="1385"/>
        <v/>
      </c>
      <c r="BC275" s="16" t="str">
        <f t="shared" si="1408"/>
        <v/>
      </c>
      <c r="BD275" s="72">
        <v>0</v>
      </c>
      <c r="BE275" s="73" t="str">
        <f t="shared" si="1409"/>
        <v/>
      </c>
      <c r="BF275" s="73">
        <v>0</v>
      </c>
      <c r="BG275" s="74" t="str">
        <f t="shared" si="1386"/>
        <v/>
      </c>
      <c r="BH275" s="18" t="str">
        <f t="shared" si="1410"/>
        <v/>
      </c>
      <c r="BI275" s="69">
        <v>0</v>
      </c>
      <c r="BJ275" s="70" t="str">
        <f t="shared" si="1411"/>
        <v/>
      </c>
      <c r="BK275" s="70">
        <v>0</v>
      </c>
      <c r="BL275" s="71" t="str">
        <f t="shared" si="1387"/>
        <v/>
      </c>
      <c r="BM275" s="16" t="str">
        <f t="shared" si="1412"/>
        <v/>
      </c>
      <c r="BN275" s="72">
        <v>0</v>
      </c>
      <c r="BO275" s="73" t="str">
        <f t="shared" si="1413"/>
        <v/>
      </c>
      <c r="BP275" s="73">
        <v>0</v>
      </c>
      <c r="BQ275" s="74" t="str">
        <f t="shared" si="1388"/>
        <v/>
      </c>
      <c r="BR275" s="18" t="str">
        <f t="shared" si="1414"/>
        <v/>
      </c>
      <c r="BS275" s="69">
        <v>0</v>
      </c>
      <c r="BT275" s="70" t="str">
        <f t="shared" si="1415"/>
        <v/>
      </c>
      <c r="BU275" s="70">
        <v>0</v>
      </c>
      <c r="BV275" s="71" t="str">
        <f t="shared" si="1389"/>
        <v/>
      </c>
      <c r="BW275" s="16" t="str">
        <f t="shared" si="1416"/>
        <v/>
      </c>
    </row>
    <row r="276" spans="1:75" s="5" customFormat="1" ht="12.75" customHeight="1">
      <c r="A276" s="42" t="s">
        <v>88</v>
      </c>
      <c r="B276" s="39" t="s">
        <v>159</v>
      </c>
      <c r="C276" s="4"/>
      <c r="D276" s="49">
        <v>0.3</v>
      </c>
      <c r="E276" s="40" t="s">
        <v>201</v>
      </c>
      <c r="F276" s="82">
        <v>659</v>
      </c>
      <c r="G276" s="82">
        <v>599</v>
      </c>
      <c r="H276" s="133">
        <v>450</v>
      </c>
      <c r="I276" s="133">
        <v>0</v>
      </c>
      <c r="J276" s="95">
        <f t="shared" si="1390"/>
        <v>450</v>
      </c>
      <c r="K276" s="69">
        <v>499</v>
      </c>
      <c r="L276" s="70">
        <f t="shared" si="1391"/>
        <v>449.1</v>
      </c>
      <c r="M276" s="70">
        <v>74</v>
      </c>
      <c r="N276" s="71">
        <f t="shared" si="1377"/>
        <v>376</v>
      </c>
      <c r="O276" s="16">
        <f t="shared" si="1392"/>
        <v>0.16276998441327103</v>
      </c>
      <c r="P276" s="72">
        <v>0</v>
      </c>
      <c r="Q276" s="73" t="str">
        <f t="shared" si="1393"/>
        <v/>
      </c>
      <c r="R276" s="73">
        <v>0</v>
      </c>
      <c r="S276" s="74" t="str">
        <f t="shared" si="1378"/>
        <v/>
      </c>
      <c r="T276" s="18" t="str">
        <f t="shared" si="1394"/>
        <v/>
      </c>
      <c r="U276" s="69">
        <v>0</v>
      </c>
      <c r="V276" s="70" t="str">
        <f t="shared" si="1395"/>
        <v/>
      </c>
      <c r="W276" s="70">
        <v>0</v>
      </c>
      <c r="X276" s="71" t="str">
        <f t="shared" si="1379"/>
        <v/>
      </c>
      <c r="Y276" s="16" t="str">
        <f t="shared" si="1396"/>
        <v/>
      </c>
      <c r="Z276" s="72">
        <v>499</v>
      </c>
      <c r="AA276" s="73">
        <f t="shared" si="1397"/>
        <v>449.1</v>
      </c>
      <c r="AB276" s="73">
        <v>74</v>
      </c>
      <c r="AC276" s="74">
        <f t="shared" si="1380"/>
        <v>376</v>
      </c>
      <c r="AD276" s="18">
        <f t="shared" si="1398"/>
        <v>0.16276998441327103</v>
      </c>
      <c r="AE276" s="69">
        <v>0</v>
      </c>
      <c r="AF276" s="70" t="str">
        <f t="shared" si="1399"/>
        <v/>
      </c>
      <c r="AG276" s="70">
        <v>0</v>
      </c>
      <c r="AH276" s="71" t="str">
        <f t="shared" si="1381"/>
        <v/>
      </c>
      <c r="AI276" s="16" t="str">
        <f t="shared" si="1400"/>
        <v/>
      </c>
      <c r="AJ276" s="72">
        <v>0</v>
      </c>
      <c r="AK276" s="73" t="str">
        <f t="shared" si="1401"/>
        <v/>
      </c>
      <c r="AL276" s="73">
        <v>0</v>
      </c>
      <c r="AM276" s="74" t="str">
        <f t="shared" si="1382"/>
        <v/>
      </c>
      <c r="AN276" s="18" t="str">
        <f t="shared" si="1402"/>
        <v/>
      </c>
      <c r="AO276" s="69">
        <v>499</v>
      </c>
      <c r="AP276" s="70">
        <f t="shared" si="1403"/>
        <v>449.1</v>
      </c>
      <c r="AQ276" s="70">
        <v>74</v>
      </c>
      <c r="AR276" s="71">
        <f t="shared" si="1383"/>
        <v>376</v>
      </c>
      <c r="AS276" s="16">
        <f t="shared" si="1404"/>
        <v>0.16276998441327103</v>
      </c>
      <c r="AT276" s="72">
        <v>0</v>
      </c>
      <c r="AU276" s="73" t="str">
        <f t="shared" si="1405"/>
        <v/>
      </c>
      <c r="AV276" s="73">
        <v>0</v>
      </c>
      <c r="AW276" s="74" t="str">
        <f t="shared" si="1384"/>
        <v/>
      </c>
      <c r="AX276" s="18" t="str">
        <f t="shared" si="1406"/>
        <v/>
      </c>
      <c r="AY276" s="69">
        <v>0</v>
      </c>
      <c r="AZ276" s="70" t="str">
        <f t="shared" si="1407"/>
        <v/>
      </c>
      <c r="BA276" s="70">
        <v>0</v>
      </c>
      <c r="BB276" s="71" t="str">
        <f t="shared" si="1385"/>
        <v/>
      </c>
      <c r="BC276" s="16" t="str">
        <f t="shared" si="1408"/>
        <v/>
      </c>
      <c r="BD276" s="72">
        <v>499</v>
      </c>
      <c r="BE276" s="73">
        <f t="shared" si="1409"/>
        <v>449.1</v>
      </c>
      <c r="BF276" s="73">
        <v>74</v>
      </c>
      <c r="BG276" s="74">
        <f t="shared" si="1386"/>
        <v>376</v>
      </c>
      <c r="BH276" s="18">
        <f t="shared" si="1410"/>
        <v>0.16276998441327103</v>
      </c>
      <c r="BI276" s="69">
        <v>0</v>
      </c>
      <c r="BJ276" s="70" t="str">
        <f t="shared" si="1411"/>
        <v/>
      </c>
      <c r="BK276" s="70">
        <v>0</v>
      </c>
      <c r="BL276" s="71" t="str">
        <f t="shared" si="1387"/>
        <v/>
      </c>
      <c r="BM276" s="16" t="str">
        <f t="shared" si="1412"/>
        <v/>
      </c>
      <c r="BN276" s="72">
        <v>0</v>
      </c>
      <c r="BO276" s="73" t="str">
        <f t="shared" si="1413"/>
        <v/>
      </c>
      <c r="BP276" s="73">
        <v>0</v>
      </c>
      <c r="BQ276" s="74" t="str">
        <f t="shared" si="1388"/>
        <v/>
      </c>
      <c r="BR276" s="18" t="str">
        <f t="shared" si="1414"/>
        <v/>
      </c>
      <c r="BS276" s="69">
        <v>499</v>
      </c>
      <c r="BT276" s="70">
        <f t="shared" si="1415"/>
        <v>449.1</v>
      </c>
      <c r="BU276" s="70">
        <v>74</v>
      </c>
      <c r="BV276" s="71">
        <f t="shared" si="1389"/>
        <v>376</v>
      </c>
      <c r="BW276" s="16">
        <f t="shared" si="1416"/>
        <v>0.16276998441327103</v>
      </c>
    </row>
    <row r="277" spans="1:75" s="5" customFormat="1" ht="12.75" customHeight="1">
      <c r="A277" s="42" t="s">
        <v>172</v>
      </c>
      <c r="B277" s="39" t="s">
        <v>159</v>
      </c>
      <c r="C277" s="4" t="s">
        <v>392</v>
      </c>
      <c r="D277" s="49">
        <v>0.3</v>
      </c>
      <c r="E277" s="40" t="s">
        <v>197</v>
      </c>
      <c r="F277" s="82">
        <v>604</v>
      </c>
      <c r="G277" s="82">
        <v>549</v>
      </c>
      <c r="H277" s="133">
        <v>427</v>
      </c>
      <c r="I277" s="133">
        <v>7</v>
      </c>
      <c r="J277" s="95">
        <f t="shared" si="1390"/>
        <v>420</v>
      </c>
      <c r="K277" s="69">
        <v>0</v>
      </c>
      <c r="L277" s="70" t="str">
        <f t="shared" si="1391"/>
        <v/>
      </c>
      <c r="M277" s="70">
        <v>0</v>
      </c>
      <c r="N277" s="71" t="str">
        <f t="shared" si="1377"/>
        <v/>
      </c>
      <c r="O277" s="16" t="str">
        <f t="shared" si="1392"/>
        <v/>
      </c>
      <c r="P277" s="72">
        <v>0</v>
      </c>
      <c r="Q277" s="73" t="str">
        <f t="shared" si="1393"/>
        <v/>
      </c>
      <c r="R277" s="73">
        <v>0</v>
      </c>
      <c r="S277" s="74" t="str">
        <f t="shared" si="1378"/>
        <v/>
      </c>
      <c r="T277" s="18" t="str">
        <f t="shared" si="1394"/>
        <v/>
      </c>
      <c r="U277" s="69">
        <v>443</v>
      </c>
      <c r="V277" s="70">
        <f t="shared" si="1395"/>
        <v>398.7</v>
      </c>
      <c r="W277" s="70">
        <v>80</v>
      </c>
      <c r="X277" s="71">
        <f t="shared" si="1379"/>
        <v>340</v>
      </c>
      <c r="Y277" s="16">
        <f t="shared" si="1396"/>
        <v>0.14722849260095308</v>
      </c>
      <c r="Z277" s="72">
        <v>0</v>
      </c>
      <c r="AA277" s="73" t="str">
        <f t="shared" si="1397"/>
        <v/>
      </c>
      <c r="AB277" s="73">
        <v>0</v>
      </c>
      <c r="AC277" s="74" t="str">
        <f t="shared" si="1380"/>
        <v/>
      </c>
      <c r="AD277" s="18" t="str">
        <f t="shared" si="1398"/>
        <v/>
      </c>
      <c r="AE277" s="69">
        <v>0</v>
      </c>
      <c r="AF277" s="70" t="str">
        <f t="shared" si="1399"/>
        <v/>
      </c>
      <c r="AG277" s="70">
        <v>0</v>
      </c>
      <c r="AH277" s="71" t="str">
        <f t="shared" si="1381"/>
        <v/>
      </c>
      <c r="AI277" s="16" t="str">
        <f t="shared" si="1400"/>
        <v/>
      </c>
      <c r="AJ277" s="72">
        <v>443</v>
      </c>
      <c r="AK277" s="73">
        <f t="shared" si="1401"/>
        <v>398.7</v>
      </c>
      <c r="AL277" s="73">
        <v>80</v>
      </c>
      <c r="AM277" s="74">
        <f t="shared" si="1382"/>
        <v>340</v>
      </c>
      <c r="AN277" s="18">
        <f t="shared" si="1402"/>
        <v>0.14722849260095308</v>
      </c>
      <c r="AO277" s="69">
        <v>0</v>
      </c>
      <c r="AP277" s="70" t="str">
        <f t="shared" si="1403"/>
        <v/>
      </c>
      <c r="AQ277" s="70">
        <v>0</v>
      </c>
      <c r="AR277" s="71" t="str">
        <f t="shared" si="1383"/>
        <v/>
      </c>
      <c r="AS277" s="16" t="str">
        <f t="shared" si="1404"/>
        <v/>
      </c>
      <c r="AT277" s="72">
        <v>0</v>
      </c>
      <c r="AU277" s="73" t="str">
        <f t="shared" si="1405"/>
        <v/>
      </c>
      <c r="AV277" s="73">
        <v>0</v>
      </c>
      <c r="AW277" s="74" t="str">
        <f t="shared" si="1384"/>
        <v/>
      </c>
      <c r="AX277" s="18" t="str">
        <f t="shared" si="1406"/>
        <v/>
      </c>
      <c r="AY277" s="69">
        <v>443</v>
      </c>
      <c r="AZ277" s="70">
        <f t="shared" si="1407"/>
        <v>398.7</v>
      </c>
      <c r="BA277" s="70">
        <v>80</v>
      </c>
      <c r="BB277" s="71">
        <f t="shared" si="1385"/>
        <v>340</v>
      </c>
      <c r="BC277" s="16">
        <f t="shared" si="1408"/>
        <v>0.14722849260095308</v>
      </c>
      <c r="BD277" s="72">
        <v>0</v>
      </c>
      <c r="BE277" s="73" t="str">
        <f t="shared" si="1409"/>
        <v/>
      </c>
      <c r="BF277" s="73">
        <v>0</v>
      </c>
      <c r="BG277" s="74" t="str">
        <f t="shared" si="1386"/>
        <v/>
      </c>
      <c r="BH277" s="18" t="str">
        <f t="shared" si="1410"/>
        <v/>
      </c>
      <c r="BI277" s="69">
        <v>0</v>
      </c>
      <c r="BJ277" s="70" t="str">
        <f t="shared" si="1411"/>
        <v/>
      </c>
      <c r="BK277" s="70">
        <v>0</v>
      </c>
      <c r="BL277" s="71" t="str">
        <f t="shared" si="1387"/>
        <v/>
      </c>
      <c r="BM277" s="16" t="str">
        <f t="shared" si="1412"/>
        <v/>
      </c>
      <c r="BN277" s="72">
        <v>0</v>
      </c>
      <c r="BO277" s="73" t="str">
        <f t="shared" si="1413"/>
        <v/>
      </c>
      <c r="BP277" s="73">
        <v>0</v>
      </c>
      <c r="BQ277" s="74" t="str">
        <f t="shared" si="1388"/>
        <v/>
      </c>
      <c r="BR277" s="18" t="str">
        <f t="shared" si="1414"/>
        <v/>
      </c>
      <c r="BS277" s="69">
        <v>0</v>
      </c>
      <c r="BT277" s="70" t="str">
        <f t="shared" si="1415"/>
        <v/>
      </c>
      <c r="BU277" s="70">
        <v>0</v>
      </c>
      <c r="BV277" s="71" t="str">
        <f t="shared" si="1389"/>
        <v/>
      </c>
      <c r="BW277" s="16" t="str">
        <f t="shared" si="1416"/>
        <v/>
      </c>
    </row>
    <row r="278" spans="1:75" s="5" customFormat="1" ht="12.75" customHeight="1" thickBot="1">
      <c r="A278" s="43" t="s">
        <v>83</v>
      </c>
      <c r="B278" s="38" t="s">
        <v>159</v>
      </c>
      <c r="C278" s="9"/>
      <c r="D278" s="50">
        <v>0.3</v>
      </c>
      <c r="E278" s="2" t="s">
        <v>197</v>
      </c>
      <c r="F278" s="83">
        <v>494</v>
      </c>
      <c r="G278" s="83">
        <v>449</v>
      </c>
      <c r="H278" s="134">
        <v>345</v>
      </c>
      <c r="I278" s="134">
        <v>2</v>
      </c>
      <c r="J278" s="97">
        <f t="shared" si="1390"/>
        <v>343</v>
      </c>
      <c r="K278" s="76">
        <v>0</v>
      </c>
      <c r="L278" s="77" t="str">
        <f t="shared" si="1391"/>
        <v/>
      </c>
      <c r="M278" s="77">
        <v>0</v>
      </c>
      <c r="N278" s="78" t="str">
        <f t="shared" si="1377"/>
        <v/>
      </c>
      <c r="O278" s="17" t="str">
        <f t="shared" si="1392"/>
        <v/>
      </c>
      <c r="P278" s="79">
        <v>0</v>
      </c>
      <c r="Q278" s="80" t="str">
        <f t="shared" si="1393"/>
        <v/>
      </c>
      <c r="R278" s="80">
        <v>0</v>
      </c>
      <c r="S278" s="81" t="str">
        <f t="shared" si="1378"/>
        <v/>
      </c>
      <c r="T278" s="19" t="str">
        <f t="shared" si="1394"/>
        <v/>
      </c>
      <c r="U278" s="76">
        <v>388</v>
      </c>
      <c r="V278" s="77">
        <f t="shared" si="1395"/>
        <v>349.2</v>
      </c>
      <c r="W278" s="77">
        <v>46</v>
      </c>
      <c r="X278" s="78">
        <f t="shared" si="1379"/>
        <v>297</v>
      </c>
      <c r="Y278" s="17">
        <f t="shared" si="1396"/>
        <v>0.1494845360824742</v>
      </c>
      <c r="Z278" s="79">
        <v>0</v>
      </c>
      <c r="AA278" s="80" t="str">
        <f t="shared" si="1397"/>
        <v/>
      </c>
      <c r="AB278" s="80">
        <v>0</v>
      </c>
      <c r="AC278" s="81" t="str">
        <f t="shared" si="1380"/>
        <v/>
      </c>
      <c r="AD278" s="19" t="str">
        <f t="shared" si="1398"/>
        <v/>
      </c>
      <c r="AE278" s="76">
        <v>0</v>
      </c>
      <c r="AF278" s="77" t="str">
        <f t="shared" si="1399"/>
        <v/>
      </c>
      <c r="AG278" s="77">
        <v>0</v>
      </c>
      <c r="AH278" s="78" t="str">
        <f t="shared" si="1381"/>
        <v/>
      </c>
      <c r="AI278" s="17" t="str">
        <f t="shared" si="1400"/>
        <v/>
      </c>
      <c r="AJ278" s="79">
        <v>388</v>
      </c>
      <c r="AK278" s="80">
        <f t="shared" si="1401"/>
        <v>349.2</v>
      </c>
      <c r="AL278" s="80">
        <v>46</v>
      </c>
      <c r="AM278" s="81">
        <f t="shared" si="1382"/>
        <v>297</v>
      </c>
      <c r="AN278" s="19">
        <f t="shared" si="1402"/>
        <v>0.1494845360824742</v>
      </c>
      <c r="AO278" s="76">
        <v>0</v>
      </c>
      <c r="AP278" s="77" t="str">
        <f t="shared" si="1403"/>
        <v/>
      </c>
      <c r="AQ278" s="77">
        <v>0</v>
      </c>
      <c r="AR278" s="78" t="str">
        <f t="shared" si="1383"/>
        <v/>
      </c>
      <c r="AS278" s="17" t="str">
        <f t="shared" si="1404"/>
        <v/>
      </c>
      <c r="AT278" s="79">
        <v>0</v>
      </c>
      <c r="AU278" s="80" t="str">
        <f t="shared" si="1405"/>
        <v/>
      </c>
      <c r="AV278" s="80">
        <v>0</v>
      </c>
      <c r="AW278" s="81" t="str">
        <f t="shared" si="1384"/>
        <v/>
      </c>
      <c r="AX278" s="19" t="str">
        <f t="shared" si="1406"/>
        <v/>
      </c>
      <c r="AY278" s="76">
        <v>388</v>
      </c>
      <c r="AZ278" s="77">
        <f t="shared" si="1407"/>
        <v>349.2</v>
      </c>
      <c r="BA278" s="77">
        <v>46</v>
      </c>
      <c r="BB278" s="78">
        <f t="shared" si="1385"/>
        <v>297</v>
      </c>
      <c r="BC278" s="17">
        <f t="shared" si="1408"/>
        <v>0.1494845360824742</v>
      </c>
      <c r="BD278" s="79">
        <v>0</v>
      </c>
      <c r="BE278" s="80" t="str">
        <f t="shared" si="1409"/>
        <v/>
      </c>
      <c r="BF278" s="80">
        <v>0</v>
      </c>
      <c r="BG278" s="81" t="str">
        <f t="shared" si="1386"/>
        <v/>
      </c>
      <c r="BH278" s="19" t="str">
        <f t="shared" si="1410"/>
        <v/>
      </c>
      <c r="BI278" s="76">
        <v>0</v>
      </c>
      <c r="BJ278" s="77" t="str">
        <f t="shared" si="1411"/>
        <v/>
      </c>
      <c r="BK278" s="77">
        <v>0</v>
      </c>
      <c r="BL278" s="78" t="str">
        <f t="shared" si="1387"/>
        <v/>
      </c>
      <c r="BM278" s="17" t="str">
        <f t="shared" si="1412"/>
        <v/>
      </c>
      <c r="BN278" s="79">
        <v>388</v>
      </c>
      <c r="BO278" s="80">
        <f t="shared" si="1413"/>
        <v>349.2</v>
      </c>
      <c r="BP278" s="80">
        <v>46</v>
      </c>
      <c r="BQ278" s="81">
        <f t="shared" si="1388"/>
        <v>297</v>
      </c>
      <c r="BR278" s="19">
        <f t="shared" si="1414"/>
        <v>0.1494845360824742</v>
      </c>
      <c r="BS278" s="76">
        <v>0</v>
      </c>
      <c r="BT278" s="77" t="str">
        <f t="shared" si="1415"/>
        <v/>
      </c>
      <c r="BU278" s="77">
        <v>0</v>
      </c>
      <c r="BV278" s="78" t="str">
        <f t="shared" si="1389"/>
        <v/>
      </c>
      <c r="BW278" s="17" t="str">
        <f t="shared" si="1416"/>
        <v/>
      </c>
    </row>
    <row r="279" spans="1:75" s="5" customFormat="1" ht="12.75" customHeight="1">
      <c r="A279" s="44" t="s">
        <v>129</v>
      </c>
      <c r="B279" s="36" t="s">
        <v>228</v>
      </c>
      <c r="C279" s="6"/>
      <c r="D279" s="51">
        <v>0.22</v>
      </c>
      <c r="E279" s="7" t="s">
        <v>202</v>
      </c>
      <c r="F279" s="84">
        <v>285</v>
      </c>
      <c r="G279" s="84">
        <v>259</v>
      </c>
      <c r="H279" s="135">
        <v>195</v>
      </c>
      <c r="I279" s="135">
        <v>0</v>
      </c>
      <c r="J279" s="93">
        <f t="shared" si="1390"/>
        <v>195</v>
      </c>
      <c r="K279" s="106">
        <v>221</v>
      </c>
      <c r="L279" s="107">
        <f t="shared" ref="L279:L285" si="1417">IFERROR(IF(K279&gt;1,K279*0.9,""),"")</f>
        <v>198.9</v>
      </c>
      <c r="M279" s="107">
        <v>28</v>
      </c>
      <c r="N279" s="110">
        <f t="shared" si="1377"/>
        <v>167</v>
      </c>
      <c r="O279" s="15">
        <f t="shared" ref="O279:O285" si="1418">IFERROR(IF((IFERROR(IF(M279&gt;1,(L279-N279)/L279,""),(($G279*0.9)-N279)/($G279*0.9)))&gt;1%,IFERROR(IF(M279&gt;1,(L279-N279)/L279,""),(($G279*0.9)-N279)/($G279*0.9)),""),"")</f>
        <v>0.16038210155857216</v>
      </c>
      <c r="P279" s="108">
        <v>0</v>
      </c>
      <c r="Q279" s="109" t="str">
        <f t="shared" ref="Q279:Q285" si="1419">IFERROR(IF(P279&gt;1,P279*0.9,""),"")</f>
        <v/>
      </c>
      <c r="R279" s="109">
        <v>0</v>
      </c>
      <c r="S279" s="111" t="str">
        <f t="shared" si="1378"/>
        <v/>
      </c>
      <c r="T279" s="20" t="str">
        <f t="shared" ref="T279:T285" si="1420">IFERROR(IF((IFERROR(IF(R279&gt;1,(Q279-S279)/Q279,""),(($G279*0.9)-S279)/($G279*0.9)))&gt;1%,IFERROR(IF(R279&gt;1,(Q279-S279)/Q279,""),(($G279*0.9)-S279)/($G279*0.9)),""),"")</f>
        <v/>
      </c>
      <c r="U279" s="106">
        <v>0</v>
      </c>
      <c r="V279" s="107" t="str">
        <f t="shared" ref="V279:V285" si="1421">IFERROR(IF(U279&gt;1,U279*0.9,""),"")</f>
        <v/>
      </c>
      <c r="W279" s="107">
        <v>0</v>
      </c>
      <c r="X279" s="110" t="str">
        <f t="shared" si="1379"/>
        <v/>
      </c>
      <c r="Y279" s="15" t="str">
        <f t="shared" ref="Y279:Y285" si="1422">IFERROR(IF((IFERROR(IF(W279&gt;1,(V279-X279)/V279,""),(($G279*0.9)-X279)/($G279*0.9)))&gt;1%,IFERROR(IF(W279&gt;1,(V279-X279)/V279,""),(($G279*0.9)-X279)/($G279*0.9)),""),"")</f>
        <v/>
      </c>
      <c r="Z279" s="108">
        <v>221</v>
      </c>
      <c r="AA279" s="109">
        <f t="shared" ref="AA279:AA285" si="1423">IFERROR(IF(Z279&gt;1,Z279*0.9,""),"")</f>
        <v>198.9</v>
      </c>
      <c r="AB279" s="109">
        <v>28</v>
      </c>
      <c r="AC279" s="111">
        <f t="shared" si="1380"/>
        <v>167</v>
      </c>
      <c r="AD279" s="20">
        <f t="shared" ref="AD279:AD285" si="1424">IFERROR(IF((IFERROR(IF(AB279&gt;1,(AA279-AC279)/AA279,""),(($G279*0.9)-AC279)/($G279*0.9)))&gt;1%,IFERROR(IF(AB279&gt;1,(AA279-AC279)/AA279,""),(($G279*0.9)-AC279)/($G279*0.9)),""),"")</f>
        <v>0.16038210155857216</v>
      </c>
      <c r="AE279" s="106">
        <v>0</v>
      </c>
      <c r="AF279" s="107" t="str">
        <f t="shared" ref="AF279:AF285" si="1425">IFERROR(IF(AE279&gt;1,AE279*0.9,""),"")</f>
        <v/>
      </c>
      <c r="AG279" s="107">
        <v>0</v>
      </c>
      <c r="AH279" s="110" t="str">
        <f t="shared" si="1381"/>
        <v/>
      </c>
      <c r="AI279" s="15" t="str">
        <f t="shared" ref="AI279:AI285" si="1426">IFERROR(IF((IFERROR(IF(AG279&gt;1,(AF279-AH279)/AF279,""),(($G279*0.9)-AH279)/($G279*0.9)))&gt;1%,IFERROR(IF(AG279&gt;1,(AF279-AH279)/AF279,""),(($G279*0.9)-AH279)/($G279*0.9)),""),"")</f>
        <v/>
      </c>
      <c r="AJ279" s="108">
        <v>0</v>
      </c>
      <c r="AK279" s="109" t="str">
        <f t="shared" ref="AK279:AK285" si="1427">IFERROR(IF(AJ279&gt;1,AJ279*0.9,""),"")</f>
        <v/>
      </c>
      <c r="AL279" s="109">
        <v>0</v>
      </c>
      <c r="AM279" s="111" t="str">
        <f t="shared" si="1382"/>
        <v/>
      </c>
      <c r="AN279" s="20" t="str">
        <f t="shared" ref="AN279:AN285" si="1428">IFERROR(IF((IFERROR(IF(AL279&gt;1,(AK279-AM279)/AK279,""),(($G279*0.9)-AM279)/($G279*0.9)))&gt;1%,IFERROR(IF(AL279&gt;1,(AK279-AM279)/AK279,""),(($G279*0.9)-AM279)/($G279*0.9)),""),"")</f>
        <v/>
      </c>
      <c r="AO279" s="106">
        <v>221</v>
      </c>
      <c r="AP279" s="107">
        <f t="shared" ref="AP279:AP285" si="1429">IFERROR(IF(AO279&gt;1,AO279*0.9,""),"")</f>
        <v>198.9</v>
      </c>
      <c r="AQ279" s="107">
        <v>28</v>
      </c>
      <c r="AR279" s="110">
        <f t="shared" si="1383"/>
        <v>167</v>
      </c>
      <c r="AS279" s="15">
        <f t="shared" ref="AS279:AS285" si="1430">IFERROR(IF((IFERROR(IF(AQ279&gt;1,(AP279-AR279)/AP279,""),(($G279*0.9)-AR279)/($G279*0.9)))&gt;1%,IFERROR(IF(AQ279&gt;1,(AP279-AR279)/AP279,""),(($G279*0.9)-AR279)/($G279*0.9)),""),"")</f>
        <v>0.16038210155857216</v>
      </c>
      <c r="AT279" s="108">
        <v>0</v>
      </c>
      <c r="AU279" s="109" t="str">
        <f t="shared" ref="AU279:AU285" si="1431">IFERROR(IF(AT279&gt;1,AT279*0.9,""),"")</f>
        <v/>
      </c>
      <c r="AV279" s="109">
        <v>0</v>
      </c>
      <c r="AW279" s="111" t="str">
        <f t="shared" si="1384"/>
        <v/>
      </c>
      <c r="AX279" s="20" t="str">
        <f t="shared" si="1406"/>
        <v/>
      </c>
      <c r="AY279" s="106">
        <v>0</v>
      </c>
      <c r="AZ279" s="107" t="str">
        <f t="shared" ref="AZ279:AZ285" si="1432">IFERROR(IF(AY279&gt;1,AY279*0.9,""),"")</f>
        <v/>
      </c>
      <c r="BA279" s="107">
        <v>0</v>
      </c>
      <c r="BB279" s="110" t="str">
        <f t="shared" si="1385"/>
        <v/>
      </c>
      <c r="BC279" s="15" t="str">
        <f t="shared" ref="BC279:BC285" si="1433">IFERROR(IF((IFERROR(IF(BA279&gt;1,(AZ279-BB279)/AZ279,""),(($G279*0.9)-BB279)/($G279*0.9)))&gt;1%,IFERROR(IF(BA279&gt;1,(AZ279-BB279)/AZ279,""),(($G279*0.9)-BB279)/($G279*0.9)),""),"")</f>
        <v/>
      </c>
      <c r="BD279" s="108">
        <v>232</v>
      </c>
      <c r="BE279" s="109">
        <f t="shared" ref="BE279:BE285" si="1434">IFERROR(IF(BD279&gt;1,BD279*0.9,""),"")</f>
        <v>208.8</v>
      </c>
      <c r="BF279" s="109">
        <v>20</v>
      </c>
      <c r="BG279" s="111">
        <f t="shared" si="1386"/>
        <v>175</v>
      </c>
      <c r="BH279" s="20">
        <f t="shared" ref="BH279:BH285" si="1435">IFERROR(IF((IFERROR(IF(BF279&gt;1,(BE279-BG279)/BE279,""),(($G279*0.9)-BG279)/($G279*0.9)))&gt;1%,IFERROR(IF(BF279&gt;1,(BE279-BG279)/BE279,""),(($G279*0.9)-BG279)/($G279*0.9)),""),"")</f>
        <v>0.16187739463601536</v>
      </c>
      <c r="BI279" s="106">
        <v>0</v>
      </c>
      <c r="BJ279" s="107" t="str">
        <f t="shared" ref="BJ279:BJ285" si="1436">IFERROR(IF(BI279&gt;1,BI279*0.9,""),"")</f>
        <v/>
      </c>
      <c r="BK279" s="107">
        <v>0</v>
      </c>
      <c r="BL279" s="110" t="str">
        <f t="shared" si="1387"/>
        <v/>
      </c>
      <c r="BM279" s="15" t="str">
        <f t="shared" ref="BM279:BM285" si="1437">IFERROR(IF((IFERROR(IF(BK279&gt;1,(BJ279-BL279)/BJ279,""),(($G279*0.9)-BL279)/($G279*0.9)))&gt;1%,IFERROR(IF(BK279&gt;1,(BJ279-BL279)/BJ279,""),(($G279*0.9)-BL279)/($G279*0.9)),""),"")</f>
        <v/>
      </c>
      <c r="BN279" s="108">
        <v>0</v>
      </c>
      <c r="BO279" s="109" t="str">
        <f t="shared" ref="BO279:BO285" si="1438">IFERROR(IF(BN279&gt;1,BN279*0.9,""),"")</f>
        <v/>
      </c>
      <c r="BP279" s="109">
        <v>0</v>
      </c>
      <c r="BQ279" s="111" t="str">
        <f t="shared" si="1388"/>
        <v/>
      </c>
      <c r="BR279" s="20" t="str">
        <f t="shared" ref="BR279:BR285" si="1439">IFERROR(IF((IFERROR(IF(BP279&gt;1,(BO279-BQ279)/BO279,""),(($G279*0.9)-BQ279)/($G279*0.9)))&gt;1%,IFERROR(IF(BP279&gt;1,(BO279-BQ279)/BO279,""),(($G279*0.9)-BQ279)/($G279*0.9)),""),"")</f>
        <v/>
      </c>
      <c r="BS279" s="106">
        <v>221</v>
      </c>
      <c r="BT279" s="107">
        <f t="shared" ref="BT279:BT285" si="1440">IFERROR(IF(BS279&gt;1,BS279*0.9,""),"")</f>
        <v>198.9</v>
      </c>
      <c r="BU279" s="107">
        <v>28</v>
      </c>
      <c r="BV279" s="110">
        <f t="shared" si="1389"/>
        <v>167</v>
      </c>
      <c r="BW279" s="15">
        <f t="shared" ref="BW279:BW285" si="1441">IFERROR(IF((IFERROR(IF(BU279&gt;1,(BT279-BV279)/BT279,""),(($G279*0.9)-BV279)/($G279*0.9)))&gt;1%,IFERROR(IF(BU279&gt;1,(BT279-BV279)/BT279,""),(($G279*0.9)-BV279)/($G279*0.9)),""),"")</f>
        <v>0.16038210155857216</v>
      </c>
    </row>
    <row r="280" spans="1:75" s="5" customFormat="1" ht="12.75" customHeight="1" thickBot="1">
      <c r="A280" s="43" t="s">
        <v>128</v>
      </c>
      <c r="B280" s="38" t="s">
        <v>228</v>
      </c>
      <c r="C280" s="9"/>
      <c r="D280" s="50">
        <v>0.22</v>
      </c>
      <c r="E280" s="2" t="s">
        <v>202</v>
      </c>
      <c r="F280" s="83">
        <v>263</v>
      </c>
      <c r="G280" s="83">
        <v>239</v>
      </c>
      <c r="H280" s="134">
        <v>180</v>
      </c>
      <c r="I280" s="134">
        <v>0</v>
      </c>
      <c r="J280" s="97">
        <f t="shared" si="1390"/>
        <v>180</v>
      </c>
      <c r="K280" s="76" t="s">
        <v>148</v>
      </c>
      <c r="L280" s="77" t="str">
        <f t="shared" si="1417"/>
        <v/>
      </c>
      <c r="M280" s="77">
        <v>0</v>
      </c>
      <c r="N280" s="78" t="str">
        <f t="shared" si="1377"/>
        <v/>
      </c>
      <c r="O280" s="17" t="str">
        <f t="shared" si="1418"/>
        <v/>
      </c>
      <c r="P280" s="79">
        <v>0</v>
      </c>
      <c r="Q280" s="80" t="str">
        <f t="shared" si="1419"/>
        <v/>
      </c>
      <c r="R280" s="80">
        <v>0</v>
      </c>
      <c r="S280" s="81" t="str">
        <f t="shared" si="1378"/>
        <v/>
      </c>
      <c r="T280" s="19" t="str">
        <f t="shared" si="1420"/>
        <v/>
      </c>
      <c r="U280" s="76">
        <v>0</v>
      </c>
      <c r="V280" s="77" t="str">
        <f t="shared" si="1421"/>
        <v/>
      </c>
      <c r="W280" s="77">
        <v>0</v>
      </c>
      <c r="X280" s="78" t="str">
        <f t="shared" si="1379"/>
        <v/>
      </c>
      <c r="Y280" s="17" t="str">
        <f t="shared" si="1422"/>
        <v/>
      </c>
      <c r="Z280" s="79">
        <v>199</v>
      </c>
      <c r="AA280" s="80">
        <f t="shared" si="1423"/>
        <v>179.1</v>
      </c>
      <c r="AB280" s="80">
        <v>30</v>
      </c>
      <c r="AC280" s="81">
        <f t="shared" si="1380"/>
        <v>150</v>
      </c>
      <c r="AD280" s="19">
        <f t="shared" si="1424"/>
        <v>0.16247906197654938</v>
      </c>
      <c r="AE280" s="76">
        <v>0</v>
      </c>
      <c r="AF280" s="77" t="str">
        <f t="shared" si="1425"/>
        <v/>
      </c>
      <c r="AG280" s="77">
        <v>0</v>
      </c>
      <c r="AH280" s="78" t="str">
        <f t="shared" si="1381"/>
        <v/>
      </c>
      <c r="AI280" s="17" t="str">
        <f t="shared" si="1426"/>
        <v/>
      </c>
      <c r="AJ280" s="79">
        <v>0</v>
      </c>
      <c r="AK280" s="80" t="str">
        <f t="shared" si="1427"/>
        <v/>
      </c>
      <c r="AL280" s="80">
        <v>0</v>
      </c>
      <c r="AM280" s="81" t="str">
        <f t="shared" si="1382"/>
        <v/>
      </c>
      <c r="AN280" s="19" t="str">
        <f t="shared" si="1428"/>
        <v/>
      </c>
      <c r="AO280" s="76">
        <v>199</v>
      </c>
      <c r="AP280" s="77">
        <f t="shared" si="1429"/>
        <v>179.1</v>
      </c>
      <c r="AQ280" s="77">
        <v>30</v>
      </c>
      <c r="AR280" s="78">
        <f t="shared" si="1383"/>
        <v>150</v>
      </c>
      <c r="AS280" s="17">
        <f t="shared" si="1430"/>
        <v>0.16247906197654938</v>
      </c>
      <c r="AT280" s="79">
        <v>0</v>
      </c>
      <c r="AU280" s="80" t="str">
        <f t="shared" si="1431"/>
        <v/>
      </c>
      <c r="AV280" s="80">
        <v>0</v>
      </c>
      <c r="AW280" s="81" t="str">
        <f t="shared" si="1384"/>
        <v/>
      </c>
      <c r="AX280" s="19" t="str">
        <f t="shared" si="1406"/>
        <v/>
      </c>
      <c r="AY280" s="76">
        <v>0</v>
      </c>
      <c r="AZ280" s="77" t="str">
        <f t="shared" si="1432"/>
        <v/>
      </c>
      <c r="BA280" s="77">
        <v>0</v>
      </c>
      <c r="BB280" s="78" t="str">
        <f t="shared" si="1385"/>
        <v/>
      </c>
      <c r="BC280" s="17" t="str">
        <f t="shared" si="1433"/>
        <v/>
      </c>
      <c r="BD280" s="79">
        <v>210</v>
      </c>
      <c r="BE280" s="80">
        <f t="shared" si="1434"/>
        <v>189</v>
      </c>
      <c r="BF280" s="80">
        <v>22</v>
      </c>
      <c r="BG280" s="81">
        <f t="shared" si="1386"/>
        <v>158</v>
      </c>
      <c r="BH280" s="19">
        <f t="shared" si="1435"/>
        <v>0.16402116402116401</v>
      </c>
      <c r="BI280" s="76">
        <v>0</v>
      </c>
      <c r="BJ280" s="77" t="str">
        <f t="shared" si="1436"/>
        <v/>
      </c>
      <c r="BK280" s="77">
        <v>0</v>
      </c>
      <c r="BL280" s="78" t="str">
        <f t="shared" si="1387"/>
        <v/>
      </c>
      <c r="BM280" s="17" t="str">
        <f t="shared" si="1437"/>
        <v/>
      </c>
      <c r="BN280" s="79">
        <v>0</v>
      </c>
      <c r="BO280" s="80" t="str">
        <f t="shared" si="1438"/>
        <v/>
      </c>
      <c r="BP280" s="80">
        <v>0</v>
      </c>
      <c r="BQ280" s="81" t="str">
        <f t="shared" si="1388"/>
        <v/>
      </c>
      <c r="BR280" s="19" t="str">
        <f t="shared" si="1439"/>
        <v/>
      </c>
      <c r="BS280" s="76">
        <v>199</v>
      </c>
      <c r="BT280" s="77">
        <f t="shared" si="1440"/>
        <v>179.1</v>
      </c>
      <c r="BU280" s="77">
        <v>30</v>
      </c>
      <c r="BV280" s="78">
        <f t="shared" si="1389"/>
        <v>150</v>
      </c>
      <c r="BW280" s="17">
        <f t="shared" si="1441"/>
        <v>0.16247906197654938</v>
      </c>
    </row>
    <row r="281" spans="1:75" s="5" customFormat="1" ht="12.75" customHeight="1">
      <c r="A281" s="136" t="s">
        <v>39</v>
      </c>
      <c r="B281" s="137" t="s">
        <v>144</v>
      </c>
      <c r="C281" s="138"/>
      <c r="D281" s="139" t="s">
        <v>540</v>
      </c>
      <c r="E281" s="140" t="s">
        <v>268</v>
      </c>
      <c r="F281" s="141">
        <v>54</v>
      </c>
      <c r="G281" s="141">
        <v>49</v>
      </c>
      <c r="H281" s="151">
        <v>37</v>
      </c>
      <c r="I281" s="151">
        <v>0</v>
      </c>
      <c r="J281" s="152">
        <f t="shared" ref="J281:J294" si="1442">IFERROR(H281-I281,H281)</f>
        <v>37</v>
      </c>
      <c r="K281" s="186">
        <v>0</v>
      </c>
      <c r="L281" s="187" t="str">
        <f t="shared" si="1417"/>
        <v/>
      </c>
      <c r="M281" s="187">
        <v>0</v>
      </c>
      <c r="N281" s="188" t="str">
        <f t="shared" si="1377"/>
        <v/>
      </c>
      <c r="O281" s="189" t="str">
        <f t="shared" si="1418"/>
        <v/>
      </c>
      <c r="P281" s="191">
        <v>0</v>
      </c>
      <c r="Q281" s="192" t="str">
        <f t="shared" si="1419"/>
        <v/>
      </c>
      <c r="R281" s="192">
        <v>0</v>
      </c>
      <c r="S281" s="193" t="str">
        <f t="shared" si="1378"/>
        <v/>
      </c>
      <c r="T281" s="194" t="str">
        <f t="shared" si="1420"/>
        <v/>
      </c>
      <c r="U281" s="186">
        <v>0</v>
      </c>
      <c r="V281" s="187" t="str">
        <f t="shared" si="1421"/>
        <v/>
      </c>
      <c r="W281" s="187">
        <v>0</v>
      </c>
      <c r="X281" s="188" t="str">
        <f t="shared" si="1379"/>
        <v/>
      </c>
      <c r="Y281" s="189" t="str">
        <f t="shared" si="1422"/>
        <v/>
      </c>
      <c r="Z281" s="191">
        <v>0</v>
      </c>
      <c r="AA281" s="192" t="str">
        <f t="shared" si="1423"/>
        <v/>
      </c>
      <c r="AB281" s="192">
        <v>0</v>
      </c>
      <c r="AC281" s="193" t="str">
        <f t="shared" si="1380"/>
        <v/>
      </c>
      <c r="AD281" s="194" t="str">
        <f t="shared" si="1424"/>
        <v/>
      </c>
      <c r="AE281" s="186">
        <v>0</v>
      </c>
      <c r="AF281" s="187" t="str">
        <f t="shared" si="1425"/>
        <v/>
      </c>
      <c r="AG281" s="187">
        <v>0</v>
      </c>
      <c r="AH281" s="188" t="str">
        <f t="shared" si="1381"/>
        <v/>
      </c>
      <c r="AI281" s="189" t="str">
        <f t="shared" si="1426"/>
        <v/>
      </c>
      <c r="AJ281" s="191">
        <v>0</v>
      </c>
      <c r="AK281" s="192" t="str">
        <f t="shared" si="1427"/>
        <v/>
      </c>
      <c r="AL281" s="192">
        <v>0</v>
      </c>
      <c r="AM281" s="193" t="str">
        <f t="shared" si="1382"/>
        <v/>
      </c>
      <c r="AN281" s="194" t="str">
        <f t="shared" si="1428"/>
        <v/>
      </c>
      <c r="AO281" s="186">
        <v>0</v>
      </c>
      <c r="AP281" s="187" t="str">
        <f t="shared" si="1429"/>
        <v/>
      </c>
      <c r="AQ281" s="187">
        <v>0</v>
      </c>
      <c r="AR281" s="188" t="str">
        <f t="shared" si="1383"/>
        <v/>
      </c>
      <c r="AS281" s="189" t="str">
        <f t="shared" si="1430"/>
        <v/>
      </c>
      <c r="AT281" s="191">
        <v>0</v>
      </c>
      <c r="AU281" s="192" t="str">
        <f t="shared" si="1431"/>
        <v/>
      </c>
      <c r="AV281" s="192">
        <v>0</v>
      </c>
      <c r="AW281" s="193" t="str">
        <f t="shared" si="1384"/>
        <v/>
      </c>
      <c r="AX281" s="194" t="str">
        <f t="shared" ref="AX281:AX292" si="1443">IFERROR(IF((IFERROR(IF(AV281&gt;1,(AU281-AW281)/AU281,""),(($G281*0.9)-AW281)/($G281*0.9)))&gt;1%,IFERROR(IF(AV281&gt;1,(AU281-AW281)/AU281,""),(($G281*0.9)-AW281)/($G281*0.9)),""),"")</f>
        <v/>
      </c>
      <c r="AY281" s="186">
        <v>0</v>
      </c>
      <c r="AZ281" s="187" t="str">
        <f t="shared" si="1432"/>
        <v/>
      </c>
      <c r="BA281" s="187">
        <v>0</v>
      </c>
      <c r="BB281" s="188" t="str">
        <f t="shared" si="1385"/>
        <v/>
      </c>
      <c r="BC281" s="189" t="str">
        <f t="shared" si="1433"/>
        <v/>
      </c>
      <c r="BD281" s="191">
        <v>0</v>
      </c>
      <c r="BE281" s="192" t="str">
        <f t="shared" si="1434"/>
        <v/>
      </c>
      <c r="BF281" s="192">
        <v>0</v>
      </c>
      <c r="BG281" s="193" t="str">
        <f t="shared" si="1386"/>
        <v/>
      </c>
      <c r="BH281" s="194" t="str">
        <f t="shared" si="1435"/>
        <v/>
      </c>
      <c r="BI281" s="186">
        <v>0</v>
      </c>
      <c r="BJ281" s="187" t="str">
        <f t="shared" si="1436"/>
        <v/>
      </c>
      <c r="BK281" s="187">
        <v>0</v>
      </c>
      <c r="BL281" s="188" t="str">
        <f t="shared" si="1387"/>
        <v/>
      </c>
      <c r="BM281" s="189" t="str">
        <f t="shared" si="1437"/>
        <v/>
      </c>
      <c r="BN281" s="191">
        <v>0</v>
      </c>
      <c r="BO281" s="192" t="str">
        <f t="shared" si="1438"/>
        <v/>
      </c>
      <c r="BP281" s="192">
        <v>0</v>
      </c>
      <c r="BQ281" s="193" t="str">
        <f t="shared" si="1388"/>
        <v/>
      </c>
      <c r="BR281" s="194" t="str">
        <f t="shared" si="1439"/>
        <v/>
      </c>
      <c r="BS281" s="186">
        <v>0</v>
      </c>
      <c r="BT281" s="187" t="str">
        <f t="shared" si="1440"/>
        <v/>
      </c>
      <c r="BU281" s="187">
        <v>0</v>
      </c>
      <c r="BV281" s="188" t="str">
        <f t="shared" si="1389"/>
        <v/>
      </c>
      <c r="BW281" s="189" t="str">
        <f t="shared" si="1441"/>
        <v/>
      </c>
    </row>
    <row r="282" spans="1:75" s="5" customFormat="1" ht="12.75" customHeight="1">
      <c r="A282" s="42" t="s">
        <v>35</v>
      </c>
      <c r="B282" s="39" t="s">
        <v>144</v>
      </c>
      <c r="C282" s="4"/>
      <c r="D282" s="49" t="s">
        <v>540</v>
      </c>
      <c r="E282" s="40" t="s">
        <v>266</v>
      </c>
      <c r="F282" s="82">
        <v>54</v>
      </c>
      <c r="G282" s="82">
        <v>49</v>
      </c>
      <c r="H282" s="133">
        <v>37</v>
      </c>
      <c r="I282" s="133">
        <v>0</v>
      </c>
      <c r="J282" s="95">
        <f t="shared" si="1442"/>
        <v>37</v>
      </c>
      <c r="K282" s="69">
        <v>0</v>
      </c>
      <c r="L282" s="70" t="str">
        <f t="shared" si="1417"/>
        <v/>
      </c>
      <c r="M282" s="70">
        <v>0</v>
      </c>
      <c r="N282" s="71" t="str">
        <f t="shared" si="1377"/>
        <v/>
      </c>
      <c r="O282" s="16" t="str">
        <f t="shared" si="1418"/>
        <v/>
      </c>
      <c r="P282" s="72">
        <v>0</v>
      </c>
      <c r="Q282" s="73" t="str">
        <f t="shared" si="1419"/>
        <v/>
      </c>
      <c r="R282" s="73">
        <v>0</v>
      </c>
      <c r="S282" s="74" t="str">
        <f t="shared" si="1378"/>
        <v/>
      </c>
      <c r="T282" s="18" t="str">
        <f t="shared" si="1420"/>
        <v/>
      </c>
      <c r="U282" s="69">
        <v>0</v>
      </c>
      <c r="V282" s="70" t="str">
        <f t="shared" si="1421"/>
        <v/>
      </c>
      <c r="W282" s="70">
        <v>0</v>
      </c>
      <c r="X282" s="71" t="str">
        <f t="shared" si="1379"/>
        <v/>
      </c>
      <c r="Y282" s="16" t="str">
        <f t="shared" si="1422"/>
        <v/>
      </c>
      <c r="Z282" s="72">
        <v>0</v>
      </c>
      <c r="AA282" s="73" t="str">
        <f t="shared" si="1423"/>
        <v/>
      </c>
      <c r="AB282" s="73">
        <v>0</v>
      </c>
      <c r="AC282" s="74" t="str">
        <f t="shared" si="1380"/>
        <v/>
      </c>
      <c r="AD282" s="18" t="str">
        <f t="shared" si="1424"/>
        <v/>
      </c>
      <c r="AE282" s="69">
        <v>0</v>
      </c>
      <c r="AF282" s="70" t="str">
        <f t="shared" si="1425"/>
        <v/>
      </c>
      <c r="AG282" s="70">
        <v>0</v>
      </c>
      <c r="AH282" s="71" t="str">
        <f t="shared" si="1381"/>
        <v/>
      </c>
      <c r="AI282" s="16" t="str">
        <f t="shared" si="1426"/>
        <v/>
      </c>
      <c r="AJ282" s="72">
        <v>0</v>
      </c>
      <c r="AK282" s="73" t="str">
        <f t="shared" si="1427"/>
        <v/>
      </c>
      <c r="AL282" s="73">
        <v>0</v>
      </c>
      <c r="AM282" s="74" t="str">
        <f t="shared" si="1382"/>
        <v/>
      </c>
      <c r="AN282" s="18" t="str">
        <f t="shared" si="1428"/>
        <v/>
      </c>
      <c r="AO282" s="69">
        <v>0</v>
      </c>
      <c r="AP282" s="70" t="str">
        <f t="shared" si="1429"/>
        <v/>
      </c>
      <c r="AQ282" s="70">
        <v>0</v>
      </c>
      <c r="AR282" s="71" t="str">
        <f t="shared" si="1383"/>
        <v/>
      </c>
      <c r="AS282" s="16" t="str">
        <f t="shared" si="1430"/>
        <v/>
      </c>
      <c r="AT282" s="72">
        <v>0</v>
      </c>
      <c r="AU282" s="73" t="str">
        <f t="shared" si="1431"/>
        <v/>
      </c>
      <c r="AV282" s="73">
        <v>0</v>
      </c>
      <c r="AW282" s="74" t="str">
        <f t="shared" si="1384"/>
        <v/>
      </c>
      <c r="AX282" s="18" t="str">
        <f t="shared" si="1443"/>
        <v/>
      </c>
      <c r="AY282" s="69">
        <v>0</v>
      </c>
      <c r="AZ282" s="70" t="str">
        <f t="shared" si="1432"/>
        <v/>
      </c>
      <c r="BA282" s="70">
        <v>0</v>
      </c>
      <c r="BB282" s="71" t="str">
        <f t="shared" si="1385"/>
        <v/>
      </c>
      <c r="BC282" s="16" t="str">
        <f t="shared" si="1433"/>
        <v/>
      </c>
      <c r="BD282" s="72">
        <v>0</v>
      </c>
      <c r="BE282" s="73" t="str">
        <f t="shared" si="1434"/>
        <v/>
      </c>
      <c r="BF282" s="73">
        <v>0</v>
      </c>
      <c r="BG282" s="74" t="str">
        <f t="shared" si="1386"/>
        <v/>
      </c>
      <c r="BH282" s="18" t="str">
        <f t="shared" si="1435"/>
        <v/>
      </c>
      <c r="BI282" s="69">
        <v>0</v>
      </c>
      <c r="BJ282" s="70" t="str">
        <f t="shared" si="1436"/>
        <v/>
      </c>
      <c r="BK282" s="70">
        <v>0</v>
      </c>
      <c r="BL282" s="71" t="str">
        <f t="shared" si="1387"/>
        <v/>
      </c>
      <c r="BM282" s="16" t="str">
        <f t="shared" si="1437"/>
        <v/>
      </c>
      <c r="BN282" s="72">
        <v>0</v>
      </c>
      <c r="BO282" s="73" t="str">
        <f t="shared" si="1438"/>
        <v/>
      </c>
      <c r="BP282" s="73">
        <v>0</v>
      </c>
      <c r="BQ282" s="74" t="str">
        <f t="shared" si="1388"/>
        <v/>
      </c>
      <c r="BR282" s="18" t="str">
        <f t="shared" si="1439"/>
        <v/>
      </c>
      <c r="BS282" s="69">
        <v>0</v>
      </c>
      <c r="BT282" s="70" t="str">
        <f t="shared" si="1440"/>
        <v/>
      </c>
      <c r="BU282" s="70">
        <v>0</v>
      </c>
      <c r="BV282" s="71" t="str">
        <f t="shared" si="1389"/>
        <v/>
      </c>
      <c r="BW282" s="16" t="str">
        <f t="shared" si="1441"/>
        <v/>
      </c>
    </row>
    <row r="283" spans="1:75" s="5" customFormat="1" ht="12.75" customHeight="1">
      <c r="A283" s="42" t="s">
        <v>36</v>
      </c>
      <c r="B283" s="39" t="s">
        <v>144</v>
      </c>
      <c r="C283" s="4"/>
      <c r="D283" s="49" t="s">
        <v>540</v>
      </c>
      <c r="E283" s="40" t="s">
        <v>267</v>
      </c>
      <c r="F283" s="82">
        <v>54</v>
      </c>
      <c r="G283" s="82">
        <v>49</v>
      </c>
      <c r="H283" s="133">
        <v>37</v>
      </c>
      <c r="I283" s="133">
        <v>0</v>
      </c>
      <c r="J283" s="95">
        <f t="shared" si="1442"/>
        <v>37</v>
      </c>
      <c r="K283" s="69">
        <v>0</v>
      </c>
      <c r="L283" s="70" t="str">
        <f t="shared" si="1417"/>
        <v/>
      </c>
      <c r="M283" s="70">
        <v>0</v>
      </c>
      <c r="N283" s="71" t="str">
        <f t="shared" si="1377"/>
        <v/>
      </c>
      <c r="O283" s="16" t="str">
        <f t="shared" si="1418"/>
        <v/>
      </c>
      <c r="P283" s="72">
        <v>0</v>
      </c>
      <c r="Q283" s="73" t="str">
        <f t="shared" si="1419"/>
        <v/>
      </c>
      <c r="R283" s="73">
        <v>0</v>
      </c>
      <c r="S283" s="74" t="str">
        <f t="shared" si="1378"/>
        <v/>
      </c>
      <c r="T283" s="18" t="str">
        <f t="shared" si="1420"/>
        <v/>
      </c>
      <c r="U283" s="69">
        <v>0</v>
      </c>
      <c r="V283" s="70" t="str">
        <f t="shared" si="1421"/>
        <v/>
      </c>
      <c r="W283" s="70">
        <v>0</v>
      </c>
      <c r="X283" s="71" t="str">
        <f t="shared" si="1379"/>
        <v/>
      </c>
      <c r="Y283" s="16" t="str">
        <f t="shared" si="1422"/>
        <v/>
      </c>
      <c r="Z283" s="72">
        <v>0</v>
      </c>
      <c r="AA283" s="73" t="str">
        <f t="shared" si="1423"/>
        <v/>
      </c>
      <c r="AB283" s="73">
        <v>0</v>
      </c>
      <c r="AC283" s="74" t="str">
        <f t="shared" si="1380"/>
        <v/>
      </c>
      <c r="AD283" s="18" t="str">
        <f t="shared" si="1424"/>
        <v/>
      </c>
      <c r="AE283" s="69">
        <v>0</v>
      </c>
      <c r="AF283" s="70" t="str">
        <f t="shared" si="1425"/>
        <v/>
      </c>
      <c r="AG283" s="70">
        <v>0</v>
      </c>
      <c r="AH283" s="71" t="str">
        <f t="shared" si="1381"/>
        <v/>
      </c>
      <c r="AI283" s="16" t="str">
        <f t="shared" si="1426"/>
        <v/>
      </c>
      <c r="AJ283" s="72">
        <v>0</v>
      </c>
      <c r="AK283" s="73" t="str">
        <f t="shared" si="1427"/>
        <v/>
      </c>
      <c r="AL283" s="73">
        <v>0</v>
      </c>
      <c r="AM283" s="74" t="str">
        <f t="shared" si="1382"/>
        <v/>
      </c>
      <c r="AN283" s="18" t="str">
        <f t="shared" si="1428"/>
        <v/>
      </c>
      <c r="AO283" s="69">
        <v>0</v>
      </c>
      <c r="AP283" s="70" t="str">
        <f t="shared" si="1429"/>
        <v/>
      </c>
      <c r="AQ283" s="70">
        <v>0</v>
      </c>
      <c r="AR283" s="71" t="str">
        <f t="shared" si="1383"/>
        <v/>
      </c>
      <c r="AS283" s="16" t="str">
        <f t="shared" si="1430"/>
        <v/>
      </c>
      <c r="AT283" s="72">
        <v>0</v>
      </c>
      <c r="AU283" s="73" t="str">
        <f t="shared" si="1431"/>
        <v/>
      </c>
      <c r="AV283" s="73">
        <v>0</v>
      </c>
      <c r="AW283" s="74" t="str">
        <f t="shared" si="1384"/>
        <v/>
      </c>
      <c r="AX283" s="18" t="str">
        <f t="shared" si="1443"/>
        <v/>
      </c>
      <c r="AY283" s="69">
        <v>0</v>
      </c>
      <c r="AZ283" s="70" t="str">
        <f t="shared" si="1432"/>
        <v/>
      </c>
      <c r="BA283" s="70">
        <v>0</v>
      </c>
      <c r="BB283" s="71" t="str">
        <f t="shared" si="1385"/>
        <v/>
      </c>
      <c r="BC283" s="16" t="str">
        <f t="shared" si="1433"/>
        <v/>
      </c>
      <c r="BD283" s="72">
        <v>0</v>
      </c>
      <c r="BE283" s="73" t="str">
        <f t="shared" si="1434"/>
        <v/>
      </c>
      <c r="BF283" s="73">
        <v>0</v>
      </c>
      <c r="BG283" s="74" t="str">
        <f t="shared" si="1386"/>
        <v/>
      </c>
      <c r="BH283" s="18" t="str">
        <f t="shared" si="1435"/>
        <v/>
      </c>
      <c r="BI283" s="69">
        <v>0</v>
      </c>
      <c r="BJ283" s="70" t="str">
        <f t="shared" si="1436"/>
        <v/>
      </c>
      <c r="BK283" s="70">
        <v>0</v>
      </c>
      <c r="BL283" s="71" t="str">
        <f t="shared" si="1387"/>
        <v/>
      </c>
      <c r="BM283" s="16" t="str">
        <f t="shared" si="1437"/>
        <v/>
      </c>
      <c r="BN283" s="72">
        <v>0</v>
      </c>
      <c r="BO283" s="73" t="str">
        <f t="shared" si="1438"/>
        <v/>
      </c>
      <c r="BP283" s="73">
        <v>0</v>
      </c>
      <c r="BQ283" s="74" t="str">
        <f t="shared" si="1388"/>
        <v/>
      </c>
      <c r="BR283" s="18" t="str">
        <f t="shared" si="1439"/>
        <v/>
      </c>
      <c r="BS283" s="69">
        <v>0</v>
      </c>
      <c r="BT283" s="70" t="str">
        <f t="shared" si="1440"/>
        <v/>
      </c>
      <c r="BU283" s="70">
        <v>0</v>
      </c>
      <c r="BV283" s="71" t="str">
        <f t="shared" si="1389"/>
        <v/>
      </c>
      <c r="BW283" s="16" t="str">
        <f t="shared" si="1441"/>
        <v/>
      </c>
    </row>
    <row r="284" spans="1:75" s="5" customFormat="1" ht="12.75" customHeight="1">
      <c r="A284" s="42" t="s">
        <v>37</v>
      </c>
      <c r="B284" s="39" t="s">
        <v>144</v>
      </c>
      <c r="C284" s="4"/>
      <c r="D284" s="49" t="s">
        <v>540</v>
      </c>
      <c r="E284" s="40" t="s">
        <v>268</v>
      </c>
      <c r="F284" s="82">
        <v>54</v>
      </c>
      <c r="G284" s="82">
        <v>49</v>
      </c>
      <c r="H284" s="133">
        <v>37</v>
      </c>
      <c r="I284" s="133">
        <v>0</v>
      </c>
      <c r="J284" s="95">
        <f t="shared" si="1442"/>
        <v>37</v>
      </c>
      <c r="K284" s="69">
        <v>0</v>
      </c>
      <c r="L284" s="70" t="str">
        <f t="shared" si="1417"/>
        <v/>
      </c>
      <c r="M284" s="70">
        <v>0</v>
      </c>
      <c r="N284" s="71" t="str">
        <f t="shared" si="1377"/>
        <v/>
      </c>
      <c r="O284" s="16" t="str">
        <f t="shared" si="1418"/>
        <v/>
      </c>
      <c r="P284" s="72">
        <v>0</v>
      </c>
      <c r="Q284" s="73" t="str">
        <f t="shared" si="1419"/>
        <v/>
      </c>
      <c r="R284" s="73">
        <v>0</v>
      </c>
      <c r="S284" s="74" t="str">
        <f t="shared" si="1378"/>
        <v/>
      </c>
      <c r="T284" s="18" t="str">
        <f t="shared" si="1420"/>
        <v/>
      </c>
      <c r="U284" s="69">
        <v>0</v>
      </c>
      <c r="V284" s="70" t="str">
        <f t="shared" si="1421"/>
        <v/>
      </c>
      <c r="W284" s="70">
        <v>0</v>
      </c>
      <c r="X284" s="71" t="str">
        <f t="shared" si="1379"/>
        <v/>
      </c>
      <c r="Y284" s="16" t="str">
        <f t="shared" si="1422"/>
        <v/>
      </c>
      <c r="Z284" s="72">
        <v>0</v>
      </c>
      <c r="AA284" s="73" t="str">
        <f t="shared" si="1423"/>
        <v/>
      </c>
      <c r="AB284" s="73">
        <v>0</v>
      </c>
      <c r="AC284" s="74" t="str">
        <f t="shared" si="1380"/>
        <v/>
      </c>
      <c r="AD284" s="18" t="str">
        <f t="shared" si="1424"/>
        <v/>
      </c>
      <c r="AE284" s="69">
        <v>0</v>
      </c>
      <c r="AF284" s="70" t="str">
        <f t="shared" si="1425"/>
        <v/>
      </c>
      <c r="AG284" s="70">
        <v>0</v>
      </c>
      <c r="AH284" s="71" t="str">
        <f t="shared" si="1381"/>
        <v/>
      </c>
      <c r="AI284" s="16" t="str">
        <f t="shared" si="1426"/>
        <v/>
      </c>
      <c r="AJ284" s="72">
        <v>0</v>
      </c>
      <c r="AK284" s="73" t="str">
        <f t="shared" si="1427"/>
        <v/>
      </c>
      <c r="AL284" s="73">
        <v>0</v>
      </c>
      <c r="AM284" s="74" t="str">
        <f t="shared" si="1382"/>
        <v/>
      </c>
      <c r="AN284" s="18" t="str">
        <f t="shared" si="1428"/>
        <v/>
      </c>
      <c r="AO284" s="69">
        <v>0</v>
      </c>
      <c r="AP284" s="70" t="str">
        <f t="shared" si="1429"/>
        <v/>
      </c>
      <c r="AQ284" s="70">
        <v>0</v>
      </c>
      <c r="AR284" s="71" t="str">
        <f t="shared" si="1383"/>
        <v/>
      </c>
      <c r="AS284" s="16" t="str">
        <f t="shared" si="1430"/>
        <v/>
      </c>
      <c r="AT284" s="72">
        <v>0</v>
      </c>
      <c r="AU284" s="73" t="str">
        <f t="shared" si="1431"/>
        <v/>
      </c>
      <c r="AV284" s="73">
        <v>0</v>
      </c>
      <c r="AW284" s="74" t="str">
        <f t="shared" si="1384"/>
        <v/>
      </c>
      <c r="AX284" s="18" t="str">
        <f t="shared" si="1443"/>
        <v/>
      </c>
      <c r="AY284" s="69">
        <v>0</v>
      </c>
      <c r="AZ284" s="70" t="str">
        <f t="shared" si="1432"/>
        <v/>
      </c>
      <c r="BA284" s="70">
        <v>0</v>
      </c>
      <c r="BB284" s="71" t="str">
        <f t="shared" si="1385"/>
        <v/>
      </c>
      <c r="BC284" s="16" t="str">
        <f t="shared" si="1433"/>
        <v/>
      </c>
      <c r="BD284" s="72">
        <v>0</v>
      </c>
      <c r="BE284" s="73" t="str">
        <f t="shared" si="1434"/>
        <v/>
      </c>
      <c r="BF284" s="73">
        <v>0</v>
      </c>
      <c r="BG284" s="74" t="str">
        <f t="shared" si="1386"/>
        <v/>
      </c>
      <c r="BH284" s="18" t="str">
        <f t="shared" si="1435"/>
        <v/>
      </c>
      <c r="BI284" s="69">
        <v>0</v>
      </c>
      <c r="BJ284" s="70" t="str">
        <f t="shared" si="1436"/>
        <v/>
      </c>
      <c r="BK284" s="70">
        <v>0</v>
      </c>
      <c r="BL284" s="71" t="str">
        <f t="shared" si="1387"/>
        <v/>
      </c>
      <c r="BM284" s="16" t="str">
        <f t="shared" si="1437"/>
        <v/>
      </c>
      <c r="BN284" s="72">
        <v>0</v>
      </c>
      <c r="BO284" s="73" t="str">
        <f t="shared" si="1438"/>
        <v/>
      </c>
      <c r="BP284" s="73">
        <v>0</v>
      </c>
      <c r="BQ284" s="74" t="str">
        <f t="shared" si="1388"/>
        <v/>
      </c>
      <c r="BR284" s="18" t="str">
        <f t="shared" si="1439"/>
        <v/>
      </c>
      <c r="BS284" s="69">
        <v>0</v>
      </c>
      <c r="BT284" s="70" t="str">
        <f t="shared" si="1440"/>
        <v/>
      </c>
      <c r="BU284" s="70">
        <v>0</v>
      </c>
      <c r="BV284" s="71" t="str">
        <f t="shared" si="1389"/>
        <v/>
      </c>
      <c r="BW284" s="16" t="str">
        <f t="shared" si="1441"/>
        <v/>
      </c>
    </row>
    <row r="285" spans="1:75" s="5" customFormat="1" ht="12.75" customHeight="1" thickBot="1">
      <c r="A285" s="43" t="s">
        <v>38</v>
      </c>
      <c r="B285" s="38" t="s">
        <v>144</v>
      </c>
      <c r="C285" s="9"/>
      <c r="D285" s="50" t="s">
        <v>540</v>
      </c>
      <c r="E285" s="2" t="s">
        <v>268</v>
      </c>
      <c r="F285" s="83">
        <v>54</v>
      </c>
      <c r="G285" s="83">
        <v>49</v>
      </c>
      <c r="H285" s="134">
        <v>37</v>
      </c>
      <c r="I285" s="134">
        <v>0</v>
      </c>
      <c r="J285" s="97">
        <f t="shared" si="1442"/>
        <v>37</v>
      </c>
      <c r="K285" s="76">
        <v>0</v>
      </c>
      <c r="L285" s="77" t="str">
        <f t="shared" si="1417"/>
        <v/>
      </c>
      <c r="M285" s="77">
        <v>0</v>
      </c>
      <c r="N285" s="78" t="str">
        <f t="shared" si="1377"/>
        <v/>
      </c>
      <c r="O285" s="17" t="str">
        <f t="shared" si="1418"/>
        <v/>
      </c>
      <c r="P285" s="79">
        <v>0</v>
      </c>
      <c r="Q285" s="80" t="str">
        <f t="shared" si="1419"/>
        <v/>
      </c>
      <c r="R285" s="80">
        <v>0</v>
      </c>
      <c r="S285" s="81" t="str">
        <f t="shared" si="1378"/>
        <v/>
      </c>
      <c r="T285" s="19" t="str">
        <f t="shared" si="1420"/>
        <v/>
      </c>
      <c r="U285" s="76">
        <v>0</v>
      </c>
      <c r="V285" s="77" t="str">
        <f t="shared" si="1421"/>
        <v/>
      </c>
      <c r="W285" s="77">
        <v>0</v>
      </c>
      <c r="X285" s="78" t="str">
        <f t="shared" si="1379"/>
        <v/>
      </c>
      <c r="Y285" s="17" t="str">
        <f t="shared" si="1422"/>
        <v/>
      </c>
      <c r="Z285" s="79">
        <v>0</v>
      </c>
      <c r="AA285" s="80" t="str">
        <f t="shared" si="1423"/>
        <v/>
      </c>
      <c r="AB285" s="80">
        <v>0</v>
      </c>
      <c r="AC285" s="81" t="str">
        <f t="shared" si="1380"/>
        <v/>
      </c>
      <c r="AD285" s="19" t="str">
        <f t="shared" si="1424"/>
        <v/>
      </c>
      <c r="AE285" s="76">
        <v>0</v>
      </c>
      <c r="AF285" s="77" t="str">
        <f t="shared" si="1425"/>
        <v/>
      </c>
      <c r="AG285" s="77">
        <v>0</v>
      </c>
      <c r="AH285" s="78" t="str">
        <f t="shared" si="1381"/>
        <v/>
      </c>
      <c r="AI285" s="17" t="str">
        <f t="shared" si="1426"/>
        <v/>
      </c>
      <c r="AJ285" s="79">
        <v>0</v>
      </c>
      <c r="AK285" s="80" t="str">
        <f t="shared" si="1427"/>
        <v/>
      </c>
      <c r="AL285" s="80">
        <v>0</v>
      </c>
      <c r="AM285" s="81" t="str">
        <f t="shared" si="1382"/>
        <v/>
      </c>
      <c r="AN285" s="19" t="str">
        <f t="shared" si="1428"/>
        <v/>
      </c>
      <c r="AO285" s="76">
        <v>0</v>
      </c>
      <c r="AP285" s="77" t="str">
        <f t="shared" si="1429"/>
        <v/>
      </c>
      <c r="AQ285" s="77">
        <v>0</v>
      </c>
      <c r="AR285" s="78" t="str">
        <f t="shared" si="1383"/>
        <v/>
      </c>
      <c r="AS285" s="17" t="str">
        <f t="shared" si="1430"/>
        <v/>
      </c>
      <c r="AT285" s="79">
        <v>0</v>
      </c>
      <c r="AU285" s="80" t="str">
        <f t="shared" si="1431"/>
        <v/>
      </c>
      <c r="AV285" s="80">
        <v>0</v>
      </c>
      <c r="AW285" s="81" t="str">
        <f t="shared" si="1384"/>
        <v/>
      </c>
      <c r="AX285" s="19" t="str">
        <f t="shared" si="1443"/>
        <v/>
      </c>
      <c r="AY285" s="76">
        <v>0</v>
      </c>
      <c r="AZ285" s="77" t="str">
        <f t="shared" si="1432"/>
        <v/>
      </c>
      <c r="BA285" s="77">
        <v>0</v>
      </c>
      <c r="BB285" s="78" t="str">
        <f t="shared" si="1385"/>
        <v/>
      </c>
      <c r="BC285" s="17" t="str">
        <f t="shared" si="1433"/>
        <v/>
      </c>
      <c r="BD285" s="79">
        <v>0</v>
      </c>
      <c r="BE285" s="80" t="str">
        <f t="shared" si="1434"/>
        <v/>
      </c>
      <c r="BF285" s="80">
        <v>0</v>
      </c>
      <c r="BG285" s="81" t="str">
        <f t="shared" si="1386"/>
        <v/>
      </c>
      <c r="BH285" s="19" t="str">
        <f t="shared" si="1435"/>
        <v/>
      </c>
      <c r="BI285" s="76">
        <v>0</v>
      </c>
      <c r="BJ285" s="77" t="str">
        <f t="shared" si="1436"/>
        <v/>
      </c>
      <c r="BK285" s="77">
        <v>0</v>
      </c>
      <c r="BL285" s="78" t="str">
        <f t="shared" si="1387"/>
        <v/>
      </c>
      <c r="BM285" s="17" t="str">
        <f t="shared" si="1437"/>
        <v/>
      </c>
      <c r="BN285" s="79">
        <v>0</v>
      </c>
      <c r="BO285" s="80" t="str">
        <f t="shared" si="1438"/>
        <v/>
      </c>
      <c r="BP285" s="80">
        <v>0</v>
      </c>
      <c r="BQ285" s="81" t="str">
        <f t="shared" si="1388"/>
        <v/>
      </c>
      <c r="BR285" s="19" t="str">
        <f t="shared" si="1439"/>
        <v/>
      </c>
      <c r="BS285" s="76">
        <v>0</v>
      </c>
      <c r="BT285" s="77" t="str">
        <f t="shared" si="1440"/>
        <v/>
      </c>
      <c r="BU285" s="77">
        <v>0</v>
      </c>
      <c r="BV285" s="78" t="str">
        <f t="shared" si="1389"/>
        <v/>
      </c>
      <c r="BW285" s="17" t="str">
        <f t="shared" si="1441"/>
        <v/>
      </c>
    </row>
    <row r="286" spans="1:75" s="5" customFormat="1" ht="12.75" customHeight="1" thickBot="1">
      <c r="A286" s="150" t="s">
        <v>40</v>
      </c>
      <c r="B286" s="113" t="s">
        <v>144</v>
      </c>
      <c r="C286" s="112"/>
      <c r="D286" s="114" t="s">
        <v>540</v>
      </c>
      <c r="E286" s="115" t="s">
        <v>133</v>
      </c>
      <c r="F286" s="120">
        <v>28</v>
      </c>
      <c r="G286" s="120">
        <v>25</v>
      </c>
      <c r="H286" s="155">
        <v>19</v>
      </c>
      <c r="I286" s="155">
        <v>0</v>
      </c>
      <c r="J286" s="156">
        <f t="shared" si="1442"/>
        <v>19</v>
      </c>
      <c r="K286" s="125">
        <v>0</v>
      </c>
      <c r="L286" s="116" t="str">
        <f t="shared" ref="L286:L292" si="1444">IFERROR(IF(K286&gt;1,K286*0.9,""),"")</f>
        <v/>
      </c>
      <c r="M286" s="116">
        <v>0</v>
      </c>
      <c r="N286" s="117" t="str">
        <f t="shared" si="1377"/>
        <v/>
      </c>
      <c r="O286" s="126" t="str">
        <f t="shared" ref="O286:O292" si="1445">IFERROR(IF((IFERROR(IF(M286&gt;1,(L286-N286)/L286,""),(($G286*0.9)-N286)/($G286*0.9)))&gt;1%,IFERROR(IF(M286&gt;1,(L286-N286)/L286,""),(($G286*0.9)-N286)/($G286*0.9)),""),"")</f>
        <v/>
      </c>
      <c r="P286" s="127">
        <v>0</v>
      </c>
      <c r="Q286" s="118" t="str">
        <f t="shared" ref="Q286:Q292" si="1446">IFERROR(IF(P286&gt;1,P286*0.9,""),"")</f>
        <v/>
      </c>
      <c r="R286" s="118">
        <v>0</v>
      </c>
      <c r="S286" s="119" t="str">
        <f t="shared" si="1378"/>
        <v/>
      </c>
      <c r="T286" s="128" t="str">
        <f t="shared" ref="T286:T292" si="1447">IFERROR(IF((IFERROR(IF(R286&gt;1,(Q286-S286)/Q286,""),(($G286*0.9)-S286)/($G286*0.9)))&gt;1%,IFERROR(IF(R286&gt;1,(Q286-S286)/Q286,""),(($G286*0.9)-S286)/($G286*0.9)),""),"")</f>
        <v/>
      </c>
      <c r="U286" s="125">
        <v>0</v>
      </c>
      <c r="V286" s="116" t="str">
        <f t="shared" ref="V286:V292" si="1448">IFERROR(IF(U286&gt;1,U286*0.9,""),"")</f>
        <v/>
      </c>
      <c r="W286" s="116">
        <v>0</v>
      </c>
      <c r="X286" s="117" t="str">
        <f t="shared" si="1379"/>
        <v/>
      </c>
      <c r="Y286" s="126" t="str">
        <f t="shared" ref="Y286:Y292" si="1449">IFERROR(IF((IFERROR(IF(W286&gt;1,(V286-X286)/V286,""),(($G286*0.9)-X286)/($G286*0.9)))&gt;1%,IFERROR(IF(W286&gt;1,(V286-X286)/V286,""),(($G286*0.9)-X286)/($G286*0.9)),""),"")</f>
        <v/>
      </c>
      <c r="Z286" s="127">
        <v>0</v>
      </c>
      <c r="AA286" s="118" t="str">
        <f t="shared" ref="AA286:AA292" si="1450">IFERROR(IF(Z286&gt;1,Z286*0.9,""),"")</f>
        <v/>
      </c>
      <c r="AB286" s="118">
        <v>0</v>
      </c>
      <c r="AC286" s="119" t="str">
        <f t="shared" si="1380"/>
        <v/>
      </c>
      <c r="AD286" s="128" t="str">
        <f t="shared" ref="AD286:AD292" si="1451">IFERROR(IF((IFERROR(IF(AB286&gt;1,(AA286-AC286)/AA286,""),(($G286*0.9)-AC286)/($G286*0.9)))&gt;1%,IFERROR(IF(AB286&gt;1,(AA286-AC286)/AA286,""),(($G286*0.9)-AC286)/($G286*0.9)),""),"")</f>
        <v/>
      </c>
      <c r="AE286" s="125">
        <v>0</v>
      </c>
      <c r="AF286" s="116" t="str">
        <f t="shared" ref="AF286:AF292" si="1452">IFERROR(IF(AE286&gt;1,AE286*0.9,""),"")</f>
        <v/>
      </c>
      <c r="AG286" s="116">
        <v>0</v>
      </c>
      <c r="AH286" s="117" t="str">
        <f t="shared" si="1381"/>
        <v/>
      </c>
      <c r="AI286" s="126" t="str">
        <f t="shared" ref="AI286:AI292" si="1453">IFERROR(IF((IFERROR(IF(AG286&gt;1,(AF286-AH286)/AF286,""),(($G286*0.9)-AH286)/($G286*0.9)))&gt;1%,IFERROR(IF(AG286&gt;1,(AF286-AH286)/AF286,""),(($G286*0.9)-AH286)/($G286*0.9)),""),"")</f>
        <v/>
      </c>
      <c r="AJ286" s="127">
        <v>0</v>
      </c>
      <c r="AK286" s="118" t="str">
        <f t="shared" ref="AK286:AK292" si="1454">IFERROR(IF(AJ286&gt;1,AJ286*0.9,""),"")</f>
        <v/>
      </c>
      <c r="AL286" s="118">
        <v>0</v>
      </c>
      <c r="AM286" s="119" t="str">
        <f t="shared" si="1382"/>
        <v/>
      </c>
      <c r="AN286" s="128" t="str">
        <f t="shared" ref="AN286:AN292" si="1455">IFERROR(IF((IFERROR(IF(AL286&gt;1,(AK286-AM286)/AK286,""),(($G286*0.9)-AM286)/($G286*0.9)))&gt;1%,IFERROR(IF(AL286&gt;1,(AK286-AM286)/AK286,""),(($G286*0.9)-AM286)/($G286*0.9)),""),"")</f>
        <v/>
      </c>
      <c r="AO286" s="125">
        <v>0</v>
      </c>
      <c r="AP286" s="116" t="str">
        <f t="shared" ref="AP286:AP292" si="1456">IFERROR(IF(AO286&gt;1,AO286*0.9,""),"")</f>
        <v/>
      </c>
      <c r="AQ286" s="116">
        <v>0</v>
      </c>
      <c r="AR286" s="117" t="str">
        <f t="shared" si="1383"/>
        <v/>
      </c>
      <c r="AS286" s="126" t="str">
        <f t="shared" ref="AS286:AS292" si="1457">IFERROR(IF((IFERROR(IF(AQ286&gt;1,(AP286-AR286)/AP286,""),(($G286*0.9)-AR286)/($G286*0.9)))&gt;1%,IFERROR(IF(AQ286&gt;1,(AP286-AR286)/AP286,""),(($G286*0.9)-AR286)/($G286*0.9)),""),"")</f>
        <v/>
      </c>
      <c r="AT286" s="127">
        <v>0</v>
      </c>
      <c r="AU286" s="118" t="str">
        <f t="shared" ref="AU286:AU292" si="1458">IFERROR(IF(AT286&gt;1,AT286*0.9,""),"")</f>
        <v/>
      </c>
      <c r="AV286" s="118">
        <v>0</v>
      </c>
      <c r="AW286" s="119" t="str">
        <f t="shared" si="1384"/>
        <v/>
      </c>
      <c r="AX286" s="128" t="str">
        <f t="shared" si="1443"/>
        <v/>
      </c>
      <c r="AY286" s="125">
        <v>0</v>
      </c>
      <c r="AZ286" s="116" t="str">
        <f t="shared" ref="AZ286:AZ292" si="1459">IFERROR(IF(AY286&gt;1,AY286*0.9,""),"")</f>
        <v/>
      </c>
      <c r="BA286" s="116">
        <v>0</v>
      </c>
      <c r="BB286" s="117" t="str">
        <f t="shared" si="1385"/>
        <v/>
      </c>
      <c r="BC286" s="126" t="str">
        <f t="shared" ref="BC286:BC292" si="1460">IFERROR(IF((IFERROR(IF(BA286&gt;1,(AZ286-BB286)/AZ286,""),(($G286*0.9)-BB286)/($G286*0.9)))&gt;1%,IFERROR(IF(BA286&gt;1,(AZ286-BB286)/AZ286,""),(($G286*0.9)-BB286)/($G286*0.9)),""),"")</f>
        <v/>
      </c>
      <c r="BD286" s="127">
        <v>0</v>
      </c>
      <c r="BE286" s="118" t="str">
        <f t="shared" ref="BE286:BE292" si="1461">IFERROR(IF(BD286&gt;1,BD286*0.9,""),"")</f>
        <v/>
      </c>
      <c r="BF286" s="118">
        <v>0</v>
      </c>
      <c r="BG286" s="119" t="str">
        <f t="shared" si="1386"/>
        <v/>
      </c>
      <c r="BH286" s="128" t="str">
        <f t="shared" ref="BH286:BH292" si="1462">IFERROR(IF((IFERROR(IF(BF286&gt;1,(BE286-BG286)/BE286,""),(($G286*0.9)-BG286)/($G286*0.9)))&gt;1%,IFERROR(IF(BF286&gt;1,(BE286-BG286)/BE286,""),(($G286*0.9)-BG286)/($G286*0.9)),""),"")</f>
        <v/>
      </c>
      <c r="BI286" s="125">
        <v>0</v>
      </c>
      <c r="BJ286" s="116" t="str">
        <f t="shared" ref="BJ286:BJ292" si="1463">IFERROR(IF(BI286&gt;1,BI286*0.9,""),"")</f>
        <v/>
      </c>
      <c r="BK286" s="116">
        <v>0</v>
      </c>
      <c r="BL286" s="117" t="str">
        <f t="shared" si="1387"/>
        <v/>
      </c>
      <c r="BM286" s="126" t="str">
        <f t="shared" ref="BM286:BM292" si="1464">IFERROR(IF((IFERROR(IF(BK286&gt;1,(BJ286-BL286)/BJ286,""),(($G286*0.9)-BL286)/($G286*0.9)))&gt;1%,IFERROR(IF(BK286&gt;1,(BJ286-BL286)/BJ286,""),(($G286*0.9)-BL286)/($G286*0.9)),""),"")</f>
        <v/>
      </c>
      <c r="BN286" s="127">
        <v>0</v>
      </c>
      <c r="BO286" s="118" t="str">
        <f t="shared" ref="BO286:BO292" si="1465">IFERROR(IF(BN286&gt;1,BN286*0.9,""),"")</f>
        <v/>
      </c>
      <c r="BP286" s="118">
        <v>0</v>
      </c>
      <c r="BQ286" s="119" t="str">
        <f t="shared" si="1388"/>
        <v/>
      </c>
      <c r="BR286" s="128" t="str">
        <f t="shared" ref="BR286:BR292" si="1466">IFERROR(IF((IFERROR(IF(BP286&gt;1,(BO286-BQ286)/BO286,""),(($G286*0.9)-BQ286)/($G286*0.9)))&gt;1%,IFERROR(IF(BP286&gt;1,(BO286-BQ286)/BO286,""),(($G286*0.9)-BQ286)/($G286*0.9)),""),"")</f>
        <v/>
      </c>
      <c r="BS286" s="125">
        <v>0</v>
      </c>
      <c r="BT286" s="116" t="str">
        <f t="shared" ref="BT286:BT292" si="1467">IFERROR(IF(BS286&gt;1,BS286*0.9,""),"")</f>
        <v/>
      </c>
      <c r="BU286" s="116">
        <v>0</v>
      </c>
      <c r="BV286" s="117" t="str">
        <f t="shared" si="1389"/>
        <v/>
      </c>
      <c r="BW286" s="126" t="str">
        <f t="shared" ref="BW286:BW292" si="1468">IFERROR(IF((IFERROR(IF(BU286&gt;1,(BT286-BV286)/BT286,""),(($G286*0.9)-BV286)/($G286*0.9)))&gt;1%,IFERROR(IF(BU286&gt;1,(BT286-BV286)/BT286,""),(($G286*0.9)-BV286)/($G286*0.9)),""),"")</f>
        <v/>
      </c>
    </row>
    <row r="287" spans="1:75" s="5" customFormat="1" ht="12.75" customHeight="1" thickBot="1">
      <c r="A287" s="150" t="s">
        <v>290</v>
      </c>
      <c r="B287" s="113" t="s">
        <v>144</v>
      </c>
      <c r="C287" s="112"/>
      <c r="D287" s="114" t="s">
        <v>540</v>
      </c>
      <c r="E287" s="115" t="s">
        <v>401</v>
      </c>
      <c r="F287" s="120">
        <v>109</v>
      </c>
      <c r="G287" s="120">
        <v>99</v>
      </c>
      <c r="H287" s="155">
        <v>77</v>
      </c>
      <c r="I287" s="155">
        <v>0</v>
      </c>
      <c r="J287" s="156">
        <f t="shared" ref="J287" si="1469">IFERROR(H287-I287,H287)</f>
        <v>77</v>
      </c>
      <c r="K287" s="125">
        <v>0</v>
      </c>
      <c r="L287" s="116" t="str">
        <f t="shared" ref="L287" si="1470">IFERROR(IF(K287&gt;1,K287*0.9,""),"")</f>
        <v/>
      </c>
      <c r="M287" s="116">
        <v>0</v>
      </c>
      <c r="N287" s="117" t="str">
        <f t="shared" si="1377"/>
        <v/>
      </c>
      <c r="O287" s="126" t="str">
        <f t="shared" ref="O287" si="1471">IFERROR(IF((IFERROR(IF(M287&gt;1,(L287-N287)/L287,""),(($G287*0.9)-N287)/($G287*0.9)))&gt;1%,IFERROR(IF(M287&gt;1,(L287-N287)/L287,""),(($G287*0.9)-N287)/($G287*0.9)),""),"")</f>
        <v/>
      </c>
      <c r="P287" s="127">
        <v>0</v>
      </c>
      <c r="Q287" s="118" t="str">
        <f t="shared" ref="Q287" si="1472">IFERROR(IF(P287&gt;1,P287*0.9,""),"")</f>
        <v/>
      </c>
      <c r="R287" s="118">
        <v>0</v>
      </c>
      <c r="S287" s="119" t="str">
        <f t="shared" si="1378"/>
        <v/>
      </c>
      <c r="T287" s="128" t="str">
        <f t="shared" ref="T287" si="1473">IFERROR(IF((IFERROR(IF(R287&gt;1,(Q287-S287)/Q287,""),(($G287*0.9)-S287)/($G287*0.9)))&gt;1%,IFERROR(IF(R287&gt;1,(Q287-S287)/Q287,""),(($G287*0.9)-S287)/($G287*0.9)),""),"")</f>
        <v/>
      </c>
      <c r="U287" s="125">
        <v>0</v>
      </c>
      <c r="V287" s="116" t="str">
        <f t="shared" ref="V287" si="1474">IFERROR(IF(U287&gt;1,U287*0.9,""),"")</f>
        <v/>
      </c>
      <c r="W287" s="116">
        <v>0</v>
      </c>
      <c r="X287" s="117" t="str">
        <f t="shared" si="1379"/>
        <v/>
      </c>
      <c r="Y287" s="126" t="str">
        <f t="shared" ref="Y287" si="1475">IFERROR(IF((IFERROR(IF(W287&gt;1,(V287-X287)/V287,""),(($G287*0.9)-X287)/($G287*0.9)))&gt;1%,IFERROR(IF(W287&gt;1,(V287-X287)/V287,""),(($G287*0.9)-X287)/($G287*0.9)),""),"")</f>
        <v/>
      </c>
      <c r="Z287" s="127">
        <v>0</v>
      </c>
      <c r="AA287" s="118" t="str">
        <f t="shared" ref="AA287" si="1476">IFERROR(IF(Z287&gt;1,Z287*0.9,""),"")</f>
        <v/>
      </c>
      <c r="AB287" s="118">
        <v>0</v>
      </c>
      <c r="AC287" s="119" t="str">
        <f t="shared" si="1380"/>
        <v/>
      </c>
      <c r="AD287" s="128" t="str">
        <f t="shared" ref="AD287" si="1477">IFERROR(IF((IFERROR(IF(AB287&gt;1,(AA287-AC287)/AA287,""),(($G287*0.9)-AC287)/($G287*0.9)))&gt;1%,IFERROR(IF(AB287&gt;1,(AA287-AC287)/AA287,""),(($G287*0.9)-AC287)/($G287*0.9)),""),"")</f>
        <v/>
      </c>
      <c r="AE287" s="125">
        <v>0</v>
      </c>
      <c r="AF287" s="116" t="str">
        <f t="shared" ref="AF287" si="1478">IFERROR(IF(AE287&gt;1,AE287*0.9,""),"")</f>
        <v/>
      </c>
      <c r="AG287" s="116">
        <v>0</v>
      </c>
      <c r="AH287" s="117" t="str">
        <f t="shared" si="1381"/>
        <v/>
      </c>
      <c r="AI287" s="126" t="str">
        <f t="shared" ref="AI287" si="1479">IFERROR(IF((IFERROR(IF(AG287&gt;1,(AF287-AH287)/AF287,""),(($G287*0.9)-AH287)/($G287*0.9)))&gt;1%,IFERROR(IF(AG287&gt;1,(AF287-AH287)/AF287,""),(($G287*0.9)-AH287)/($G287*0.9)),""),"")</f>
        <v/>
      </c>
      <c r="AJ287" s="127">
        <v>0</v>
      </c>
      <c r="AK287" s="118" t="str">
        <f t="shared" ref="AK287" si="1480">IFERROR(IF(AJ287&gt;1,AJ287*0.9,""),"")</f>
        <v/>
      </c>
      <c r="AL287" s="118">
        <v>0</v>
      </c>
      <c r="AM287" s="119" t="str">
        <f t="shared" si="1382"/>
        <v/>
      </c>
      <c r="AN287" s="128" t="str">
        <f t="shared" ref="AN287" si="1481">IFERROR(IF((IFERROR(IF(AL287&gt;1,(AK287-AM287)/AK287,""),(($G287*0.9)-AM287)/($G287*0.9)))&gt;1%,IFERROR(IF(AL287&gt;1,(AK287-AM287)/AK287,""),(($G287*0.9)-AM287)/($G287*0.9)),""),"")</f>
        <v/>
      </c>
      <c r="AO287" s="125">
        <v>0</v>
      </c>
      <c r="AP287" s="116" t="str">
        <f t="shared" ref="AP287" si="1482">IFERROR(IF(AO287&gt;1,AO287*0.9,""),"")</f>
        <v/>
      </c>
      <c r="AQ287" s="116">
        <v>0</v>
      </c>
      <c r="AR287" s="117" t="str">
        <f t="shared" si="1383"/>
        <v/>
      </c>
      <c r="AS287" s="126" t="str">
        <f t="shared" ref="AS287" si="1483">IFERROR(IF((IFERROR(IF(AQ287&gt;1,(AP287-AR287)/AP287,""),(($G287*0.9)-AR287)/($G287*0.9)))&gt;1%,IFERROR(IF(AQ287&gt;1,(AP287-AR287)/AP287,""),(($G287*0.9)-AR287)/($G287*0.9)),""),"")</f>
        <v/>
      </c>
      <c r="AT287" s="127">
        <v>0</v>
      </c>
      <c r="AU287" s="118" t="str">
        <f t="shared" ref="AU287" si="1484">IFERROR(IF(AT287&gt;1,AT287*0.9,""),"")</f>
        <v/>
      </c>
      <c r="AV287" s="118">
        <v>0</v>
      </c>
      <c r="AW287" s="119" t="str">
        <f t="shared" si="1384"/>
        <v/>
      </c>
      <c r="AX287" s="128" t="str">
        <f t="shared" ref="AX287" si="1485">IFERROR(IF((IFERROR(IF(AV287&gt;1,(AU287-AW287)/AU287,""),(($G287*0.9)-AW287)/($G287*0.9)))&gt;1%,IFERROR(IF(AV287&gt;1,(AU287-AW287)/AU287,""),(($G287*0.9)-AW287)/($G287*0.9)),""),"")</f>
        <v/>
      </c>
      <c r="AY287" s="125">
        <v>0</v>
      </c>
      <c r="AZ287" s="116" t="str">
        <f t="shared" ref="AZ287" si="1486">IFERROR(IF(AY287&gt;1,AY287*0.9,""),"")</f>
        <v/>
      </c>
      <c r="BA287" s="116">
        <v>0</v>
      </c>
      <c r="BB287" s="117" t="str">
        <f t="shared" si="1385"/>
        <v/>
      </c>
      <c r="BC287" s="126" t="str">
        <f t="shared" ref="BC287" si="1487">IFERROR(IF((IFERROR(IF(BA287&gt;1,(AZ287-BB287)/AZ287,""),(($G287*0.9)-BB287)/($G287*0.9)))&gt;1%,IFERROR(IF(BA287&gt;1,(AZ287-BB287)/AZ287,""),(($G287*0.9)-BB287)/($G287*0.9)),""),"")</f>
        <v/>
      </c>
      <c r="BD287" s="127">
        <v>0</v>
      </c>
      <c r="BE287" s="118" t="str">
        <f t="shared" ref="BE287" si="1488">IFERROR(IF(BD287&gt;1,BD287*0.9,""),"")</f>
        <v/>
      </c>
      <c r="BF287" s="118">
        <v>0</v>
      </c>
      <c r="BG287" s="119" t="str">
        <f t="shared" si="1386"/>
        <v/>
      </c>
      <c r="BH287" s="128" t="str">
        <f t="shared" ref="BH287" si="1489">IFERROR(IF((IFERROR(IF(BF287&gt;1,(BE287-BG287)/BE287,""),(($G287*0.9)-BG287)/($G287*0.9)))&gt;1%,IFERROR(IF(BF287&gt;1,(BE287-BG287)/BE287,""),(($G287*0.9)-BG287)/($G287*0.9)),""),"")</f>
        <v/>
      </c>
      <c r="BI287" s="125">
        <v>0</v>
      </c>
      <c r="BJ287" s="116" t="str">
        <f t="shared" ref="BJ287" si="1490">IFERROR(IF(BI287&gt;1,BI287*0.9,""),"")</f>
        <v/>
      </c>
      <c r="BK287" s="116">
        <v>0</v>
      </c>
      <c r="BL287" s="117" t="str">
        <f t="shared" si="1387"/>
        <v/>
      </c>
      <c r="BM287" s="126" t="str">
        <f t="shared" ref="BM287" si="1491">IFERROR(IF((IFERROR(IF(BK287&gt;1,(BJ287-BL287)/BJ287,""),(($G287*0.9)-BL287)/($G287*0.9)))&gt;1%,IFERROR(IF(BK287&gt;1,(BJ287-BL287)/BJ287,""),(($G287*0.9)-BL287)/($G287*0.9)),""),"")</f>
        <v/>
      </c>
      <c r="BN287" s="127">
        <v>0</v>
      </c>
      <c r="BO287" s="118" t="str">
        <f t="shared" ref="BO287" si="1492">IFERROR(IF(BN287&gt;1,BN287*0.9,""),"")</f>
        <v/>
      </c>
      <c r="BP287" s="118">
        <v>0</v>
      </c>
      <c r="BQ287" s="119" t="str">
        <f t="shared" si="1388"/>
        <v/>
      </c>
      <c r="BR287" s="128" t="str">
        <f t="shared" ref="BR287" si="1493">IFERROR(IF((IFERROR(IF(BP287&gt;1,(BO287-BQ287)/BO287,""),(($G287*0.9)-BQ287)/($G287*0.9)))&gt;1%,IFERROR(IF(BP287&gt;1,(BO287-BQ287)/BO287,""),(($G287*0.9)-BQ287)/($G287*0.9)),""),"")</f>
        <v/>
      </c>
      <c r="BS287" s="125">
        <v>0</v>
      </c>
      <c r="BT287" s="116" t="str">
        <f t="shared" ref="BT287" si="1494">IFERROR(IF(BS287&gt;1,BS287*0.9,""),"")</f>
        <v/>
      </c>
      <c r="BU287" s="116">
        <v>0</v>
      </c>
      <c r="BV287" s="117" t="str">
        <f t="shared" si="1389"/>
        <v/>
      </c>
      <c r="BW287" s="126" t="str">
        <f t="shared" ref="BW287" si="1495">IFERROR(IF((IFERROR(IF(BU287&gt;1,(BT287-BV287)/BT287,""),(($G287*0.9)-BV287)/($G287*0.9)))&gt;1%,IFERROR(IF(BU287&gt;1,(BT287-BV287)/BT287,""),(($G287*0.9)-BV287)/($G287*0.9)),""),"")</f>
        <v/>
      </c>
    </row>
    <row r="288" spans="1:75" s="5" customFormat="1" ht="12.75" customHeight="1">
      <c r="A288" s="44" t="s">
        <v>283</v>
      </c>
      <c r="B288" s="36" t="s">
        <v>144</v>
      </c>
      <c r="C288" s="6"/>
      <c r="D288" s="51">
        <v>0.1</v>
      </c>
      <c r="E288" s="7" t="s">
        <v>203</v>
      </c>
      <c r="F288" s="84">
        <v>307</v>
      </c>
      <c r="G288" s="84">
        <v>279</v>
      </c>
      <c r="H288" s="135">
        <v>212</v>
      </c>
      <c r="I288" s="135">
        <v>0</v>
      </c>
      <c r="J288" s="93">
        <f t="shared" si="1442"/>
        <v>212</v>
      </c>
      <c r="K288" s="106">
        <v>0</v>
      </c>
      <c r="L288" s="107" t="str">
        <f>IFERROR(IF(K288&gt;1,K288*0.9,""),"")</f>
        <v/>
      </c>
      <c r="M288" s="107">
        <v>0</v>
      </c>
      <c r="N288" s="110" t="str">
        <f t="shared" si="1377"/>
        <v/>
      </c>
      <c r="O288" s="15" t="str">
        <f>IFERROR(IF((IFERROR(IF(M288&gt;1,(L288-N288)/L288,""),(($G288*0.9)-N288)/($G288*0.9)))&gt;1%,IFERROR(IF(M288&gt;1,(L288-N288)/L288,""),(($G288*0.9)-N288)/($G288*0.9)),""),"")</f>
        <v/>
      </c>
      <c r="P288" s="108">
        <v>0</v>
      </c>
      <c r="Q288" s="109" t="str">
        <f>IFERROR(IF(P288&gt;1,P288*0.9,""),"")</f>
        <v/>
      </c>
      <c r="R288" s="109">
        <v>0</v>
      </c>
      <c r="S288" s="111" t="str">
        <f t="shared" si="1378"/>
        <v/>
      </c>
      <c r="T288" s="20" t="str">
        <f>IFERROR(IF((IFERROR(IF(R288&gt;1,(Q288-S288)/Q288,""),(($G288*0.9)-S288)/($G288*0.9)))&gt;1%,IFERROR(IF(R288&gt;1,(Q288-S288)/Q288,""),(($G288*0.9)-S288)/($G288*0.9)),""),"")</f>
        <v/>
      </c>
      <c r="U288" s="106">
        <v>0</v>
      </c>
      <c r="V288" s="107" t="str">
        <f>IFERROR(IF(U288&gt;1,U288*0.9,""),"")</f>
        <v/>
      </c>
      <c r="W288" s="107">
        <v>0</v>
      </c>
      <c r="X288" s="110" t="str">
        <f t="shared" si="1379"/>
        <v/>
      </c>
      <c r="Y288" s="15" t="str">
        <f>IFERROR(IF((IFERROR(IF(W288&gt;1,(V288-X288)/V288,""),(($G288*0.9)-X288)/($G288*0.9)))&gt;1%,IFERROR(IF(W288&gt;1,(V288-X288)/V288,""),(($G288*0.9)-X288)/($G288*0.9)),""),"")</f>
        <v/>
      </c>
      <c r="Z288" s="108">
        <v>0</v>
      </c>
      <c r="AA288" s="109" t="str">
        <f>IFERROR(IF(Z288&gt;1,Z288*0.9,""),"")</f>
        <v/>
      </c>
      <c r="AB288" s="109">
        <v>0</v>
      </c>
      <c r="AC288" s="111" t="str">
        <f t="shared" si="1380"/>
        <v/>
      </c>
      <c r="AD288" s="20" t="str">
        <f>IFERROR(IF((IFERROR(IF(AB288&gt;1,(AA288-AC288)/AA288,""),(($G288*0.9)-AC288)/($G288*0.9)))&gt;1%,IFERROR(IF(AB288&gt;1,(AA288-AC288)/AA288,""),(($G288*0.9)-AC288)/($G288*0.9)),""),"")</f>
        <v/>
      </c>
      <c r="AE288" s="106">
        <v>0</v>
      </c>
      <c r="AF288" s="107" t="str">
        <f>IFERROR(IF(AE288&gt;1,AE288*0.9,""),"")</f>
        <v/>
      </c>
      <c r="AG288" s="107">
        <v>0</v>
      </c>
      <c r="AH288" s="110" t="str">
        <f t="shared" si="1381"/>
        <v/>
      </c>
      <c r="AI288" s="15" t="str">
        <f>IFERROR(IF((IFERROR(IF(AG288&gt;1,(AF288-AH288)/AF288,""),(($G288*0.9)-AH288)/($G288*0.9)))&gt;1%,IFERROR(IF(AG288&gt;1,(AF288-AH288)/AF288,""),(($G288*0.9)-AH288)/($G288*0.9)),""),"")</f>
        <v/>
      </c>
      <c r="AJ288" s="108">
        <v>0</v>
      </c>
      <c r="AK288" s="109" t="str">
        <f>IFERROR(IF(AJ288&gt;1,AJ288*0.9,""),"")</f>
        <v/>
      </c>
      <c r="AL288" s="109">
        <v>0</v>
      </c>
      <c r="AM288" s="111" t="str">
        <f t="shared" si="1382"/>
        <v/>
      </c>
      <c r="AN288" s="20" t="str">
        <f>IFERROR(IF((IFERROR(IF(AL288&gt;1,(AK288-AM288)/AK288,""),(($G288*0.9)-AM288)/($G288*0.9)))&gt;1%,IFERROR(IF(AL288&gt;1,(AK288-AM288)/AK288,""),(($G288*0.9)-AM288)/($G288*0.9)),""),"")</f>
        <v/>
      </c>
      <c r="AO288" s="106">
        <v>0</v>
      </c>
      <c r="AP288" s="107" t="str">
        <f>IFERROR(IF(AO288&gt;1,AO288*0.9,""),"")</f>
        <v/>
      </c>
      <c r="AQ288" s="107">
        <v>0</v>
      </c>
      <c r="AR288" s="110" t="str">
        <f t="shared" si="1383"/>
        <v/>
      </c>
      <c r="AS288" s="15" t="str">
        <f>IFERROR(IF((IFERROR(IF(AQ288&gt;1,(AP288-AR288)/AP288,""),(($G288*0.9)-AR288)/($G288*0.9)))&gt;1%,IFERROR(IF(AQ288&gt;1,(AP288-AR288)/AP288,""),(($G288*0.9)-AR288)/($G288*0.9)),""),"")</f>
        <v/>
      </c>
      <c r="AT288" s="108">
        <v>0</v>
      </c>
      <c r="AU288" s="109" t="str">
        <f>IFERROR(IF(AT288&gt;1,AT288*0.9,""),"")</f>
        <v/>
      </c>
      <c r="AV288" s="109">
        <v>0</v>
      </c>
      <c r="AW288" s="111" t="str">
        <f t="shared" si="1384"/>
        <v/>
      </c>
      <c r="AX288" s="20" t="str">
        <f t="shared" si="1443"/>
        <v/>
      </c>
      <c r="AY288" s="106">
        <v>0</v>
      </c>
      <c r="AZ288" s="107" t="str">
        <f>IFERROR(IF(AY288&gt;1,AY288*0.9,""),"")</f>
        <v/>
      </c>
      <c r="BA288" s="107">
        <v>0</v>
      </c>
      <c r="BB288" s="110" t="str">
        <f t="shared" si="1385"/>
        <v/>
      </c>
      <c r="BC288" s="15" t="str">
        <f>IFERROR(IF((IFERROR(IF(BA288&gt;1,(AZ288-BB288)/AZ288,""),(($G288*0.9)-BB288)/($G288*0.9)))&gt;1%,IFERROR(IF(BA288&gt;1,(AZ288-BB288)/AZ288,""),(($G288*0.9)-BB288)/($G288*0.9)),""),"")</f>
        <v/>
      </c>
      <c r="BD288" s="108">
        <v>0</v>
      </c>
      <c r="BE288" s="109" t="str">
        <f>IFERROR(IF(BD288&gt;1,BD288*0.9,""),"")</f>
        <v/>
      </c>
      <c r="BF288" s="109">
        <v>0</v>
      </c>
      <c r="BG288" s="111" t="str">
        <f t="shared" si="1386"/>
        <v/>
      </c>
      <c r="BH288" s="20" t="str">
        <f>IFERROR(IF((IFERROR(IF(BF288&gt;1,(BE288-BG288)/BE288,""),(($G288*0.9)-BG288)/($G288*0.9)))&gt;1%,IFERROR(IF(BF288&gt;1,(BE288-BG288)/BE288,""),(($G288*0.9)-BG288)/($G288*0.9)),""),"")</f>
        <v/>
      </c>
      <c r="BI288" s="106">
        <v>0</v>
      </c>
      <c r="BJ288" s="107" t="str">
        <f>IFERROR(IF(BI288&gt;1,BI288*0.9,""),"")</f>
        <v/>
      </c>
      <c r="BK288" s="107">
        <v>0</v>
      </c>
      <c r="BL288" s="110" t="str">
        <f t="shared" si="1387"/>
        <v/>
      </c>
      <c r="BM288" s="15" t="str">
        <f>IFERROR(IF((IFERROR(IF(BK288&gt;1,(BJ288-BL288)/BJ288,""),(($G288*0.9)-BL288)/($G288*0.9)))&gt;1%,IFERROR(IF(BK288&gt;1,(BJ288-BL288)/BJ288,""),(($G288*0.9)-BL288)/($G288*0.9)),""),"")</f>
        <v/>
      </c>
      <c r="BN288" s="108">
        <v>0</v>
      </c>
      <c r="BO288" s="109" t="str">
        <f>IFERROR(IF(BN288&gt;1,BN288*0.9,""),"")</f>
        <v/>
      </c>
      <c r="BP288" s="109">
        <v>0</v>
      </c>
      <c r="BQ288" s="111" t="str">
        <f t="shared" si="1388"/>
        <v/>
      </c>
      <c r="BR288" s="20" t="str">
        <f>IFERROR(IF((IFERROR(IF(BP288&gt;1,(BO288-BQ288)/BO288,""),(($G288*0.9)-BQ288)/($G288*0.9)))&gt;1%,IFERROR(IF(BP288&gt;1,(BO288-BQ288)/BO288,""),(($G288*0.9)-BQ288)/($G288*0.9)),""),"")</f>
        <v/>
      </c>
      <c r="BS288" s="106">
        <v>0</v>
      </c>
      <c r="BT288" s="107" t="str">
        <f>IFERROR(IF(BS288&gt;1,BS288*0.9,""),"")</f>
        <v/>
      </c>
      <c r="BU288" s="107">
        <v>0</v>
      </c>
      <c r="BV288" s="110" t="str">
        <f t="shared" si="1389"/>
        <v/>
      </c>
      <c r="BW288" s="15" t="str">
        <f>IFERROR(IF((IFERROR(IF(BU288&gt;1,(BT288-BV288)/BT288,""),(($G288*0.9)-BV288)/($G288*0.9)))&gt;1%,IFERROR(IF(BU288&gt;1,(BT288-BV288)/BT288,""),(($G288*0.9)-BV288)/($G288*0.9)),""),"")</f>
        <v/>
      </c>
    </row>
    <row r="289" spans="1:75" s="5" customFormat="1" ht="12.75" customHeight="1" thickBot="1">
      <c r="A289" s="43" t="s">
        <v>282</v>
      </c>
      <c r="B289" s="38" t="s">
        <v>144</v>
      </c>
      <c r="C289" s="9"/>
      <c r="D289" s="50">
        <v>0.1</v>
      </c>
      <c r="E289" s="2" t="s">
        <v>203</v>
      </c>
      <c r="F289" s="83">
        <v>285</v>
      </c>
      <c r="G289" s="83">
        <v>259</v>
      </c>
      <c r="H289" s="134">
        <v>197</v>
      </c>
      <c r="I289" s="134">
        <v>0</v>
      </c>
      <c r="J289" s="97">
        <f t="shared" si="1442"/>
        <v>197</v>
      </c>
      <c r="K289" s="76">
        <v>0</v>
      </c>
      <c r="L289" s="77" t="str">
        <f>IFERROR(IF(K289&gt;1,K289*0.9,""),"")</f>
        <v/>
      </c>
      <c r="M289" s="77">
        <v>0</v>
      </c>
      <c r="N289" s="78" t="str">
        <f t="shared" si="1377"/>
        <v/>
      </c>
      <c r="O289" s="17" t="str">
        <f>IFERROR(IF((IFERROR(IF(M289&gt;1,(L289-N289)/L289,""),(($G289*0.9)-N289)/($G289*0.9)))&gt;1%,IFERROR(IF(M289&gt;1,(L289-N289)/L289,""),(($G289*0.9)-N289)/($G289*0.9)),""),"")</f>
        <v/>
      </c>
      <c r="P289" s="79">
        <v>0</v>
      </c>
      <c r="Q289" s="80" t="str">
        <f>IFERROR(IF(P289&gt;1,P289*0.9,""),"")</f>
        <v/>
      </c>
      <c r="R289" s="80">
        <v>0</v>
      </c>
      <c r="S289" s="81" t="str">
        <f t="shared" si="1378"/>
        <v/>
      </c>
      <c r="T289" s="19" t="str">
        <f>IFERROR(IF((IFERROR(IF(R289&gt;1,(Q289-S289)/Q289,""),(($G289*0.9)-S289)/($G289*0.9)))&gt;1%,IFERROR(IF(R289&gt;1,(Q289-S289)/Q289,""),(($G289*0.9)-S289)/($G289*0.9)),""),"")</f>
        <v/>
      </c>
      <c r="U289" s="76">
        <v>0</v>
      </c>
      <c r="V289" s="77" t="str">
        <f>IFERROR(IF(U289&gt;1,U289*0.9,""),"")</f>
        <v/>
      </c>
      <c r="W289" s="77">
        <v>0</v>
      </c>
      <c r="X289" s="78" t="str">
        <f t="shared" si="1379"/>
        <v/>
      </c>
      <c r="Y289" s="17" t="str">
        <f>IFERROR(IF((IFERROR(IF(W289&gt;1,(V289-X289)/V289,""),(($G289*0.9)-X289)/($G289*0.9)))&gt;1%,IFERROR(IF(W289&gt;1,(V289-X289)/V289,""),(($G289*0.9)-X289)/($G289*0.9)),""),"")</f>
        <v/>
      </c>
      <c r="Z289" s="79">
        <v>0</v>
      </c>
      <c r="AA289" s="80" t="str">
        <f>IFERROR(IF(Z289&gt;1,Z289*0.9,""),"")</f>
        <v/>
      </c>
      <c r="AB289" s="80">
        <v>0</v>
      </c>
      <c r="AC289" s="81" t="str">
        <f t="shared" si="1380"/>
        <v/>
      </c>
      <c r="AD289" s="19" t="str">
        <f>IFERROR(IF((IFERROR(IF(AB289&gt;1,(AA289-AC289)/AA289,""),(($G289*0.9)-AC289)/($G289*0.9)))&gt;1%,IFERROR(IF(AB289&gt;1,(AA289-AC289)/AA289,""),(($G289*0.9)-AC289)/($G289*0.9)),""),"")</f>
        <v/>
      </c>
      <c r="AE289" s="76">
        <v>0</v>
      </c>
      <c r="AF289" s="77" t="str">
        <f>IFERROR(IF(AE289&gt;1,AE289*0.9,""),"")</f>
        <v/>
      </c>
      <c r="AG289" s="77">
        <v>0</v>
      </c>
      <c r="AH289" s="78" t="str">
        <f t="shared" si="1381"/>
        <v/>
      </c>
      <c r="AI289" s="17" t="str">
        <f>IFERROR(IF((IFERROR(IF(AG289&gt;1,(AF289-AH289)/AF289,""),(($G289*0.9)-AH289)/($G289*0.9)))&gt;1%,IFERROR(IF(AG289&gt;1,(AF289-AH289)/AF289,""),(($G289*0.9)-AH289)/($G289*0.9)),""),"")</f>
        <v/>
      </c>
      <c r="AJ289" s="79">
        <v>0</v>
      </c>
      <c r="AK289" s="80" t="str">
        <f>IFERROR(IF(AJ289&gt;1,AJ289*0.9,""),"")</f>
        <v/>
      </c>
      <c r="AL289" s="80">
        <v>0</v>
      </c>
      <c r="AM289" s="81" t="str">
        <f t="shared" si="1382"/>
        <v/>
      </c>
      <c r="AN289" s="19" t="str">
        <f>IFERROR(IF((IFERROR(IF(AL289&gt;1,(AK289-AM289)/AK289,""),(($G289*0.9)-AM289)/($G289*0.9)))&gt;1%,IFERROR(IF(AL289&gt;1,(AK289-AM289)/AK289,""),(($G289*0.9)-AM289)/($G289*0.9)),""),"")</f>
        <v/>
      </c>
      <c r="AO289" s="76">
        <v>0</v>
      </c>
      <c r="AP289" s="77" t="str">
        <f>IFERROR(IF(AO289&gt;1,AO289*0.9,""),"")</f>
        <v/>
      </c>
      <c r="AQ289" s="77">
        <v>0</v>
      </c>
      <c r="AR289" s="78" t="str">
        <f t="shared" si="1383"/>
        <v/>
      </c>
      <c r="AS289" s="17" t="str">
        <f>IFERROR(IF((IFERROR(IF(AQ289&gt;1,(AP289-AR289)/AP289,""),(($G289*0.9)-AR289)/($G289*0.9)))&gt;1%,IFERROR(IF(AQ289&gt;1,(AP289-AR289)/AP289,""),(($G289*0.9)-AR289)/($G289*0.9)),""),"")</f>
        <v/>
      </c>
      <c r="AT289" s="79">
        <v>0</v>
      </c>
      <c r="AU289" s="80" t="str">
        <f>IFERROR(IF(AT289&gt;1,AT289*0.9,""),"")</f>
        <v/>
      </c>
      <c r="AV289" s="80">
        <v>0</v>
      </c>
      <c r="AW289" s="81" t="str">
        <f t="shared" si="1384"/>
        <v/>
      </c>
      <c r="AX289" s="19" t="str">
        <f t="shared" si="1443"/>
        <v/>
      </c>
      <c r="AY289" s="76">
        <v>0</v>
      </c>
      <c r="AZ289" s="77" t="str">
        <f>IFERROR(IF(AY289&gt;1,AY289*0.9,""),"")</f>
        <v/>
      </c>
      <c r="BA289" s="77">
        <v>0</v>
      </c>
      <c r="BB289" s="78" t="str">
        <f t="shared" si="1385"/>
        <v/>
      </c>
      <c r="BC289" s="17" t="str">
        <f>IFERROR(IF((IFERROR(IF(BA289&gt;1,(AZ289-BB289)/AZ289,""),(($G289*0.9)-BB289)/($G289*0.9)))&gt;1%,IFERROR(IF(BA289&gt;1,(AZ289-BB289)/AZ289,""),(($G289*0.9)-BB289)/($G289*0.9)),""),"")</f>
        <v/>
      </c>
      <c r="BD289" s="79">
        <v>0</v>
      </c>
      <c r="BE289" s="80" t="str">
        <f>IFERROR(IF(BD289&gt;1,BD289*0.9,""),"")</f>
        <v/>
      </c>
      <c r="BF289" s="80">
        <v>0</v>
      </c>
      <c r="BG289" s="81" t="str">
        <f t="shared" si="1386"/>
        <v/>
      </c>
      <c r="BH289" s="19" t="str">
        <f>IFERROR(IF((IFERROR(IF(BF289&gt;1,(BE289-BG289)/BE289,""),(($G289*0.9)-BG289)/($G289*0.9)))&gt;1%,IFERROR(IF(BF289&gt;1,(BE289-BG289)/BE289,""),(($G289*0.9)-BG289)/($G289*0.9)),""),"")</f>
        <v/>
      </c>
      <c r="BI289" s="76">
        <v>0</v>
      </c>
      <c r="BJ289" s="77" t="str">
        <f>IFERROR(IF(BI289&gt;1,BI289*0.9,""),"")</f>
        <v/>
      </c>
      <c r="BK289" s="77">
        <v>0</v>
      </c>
      <c r="BL289" s="78" t="str">
        <f t="shared" si="1387"/>
        <v/>
      </c>
      <c r="BM289" s="17" t="str">
        <f>IFERROR(IF((IFERROR(IF(BK289&gt;1,(BJ289-BL289)/BJ289,""),(($G289*0.9)-BL289)/($G289*0.9)))&gt;1%,IFERROR(IF(BK289&gt;1,(BJ289-BL289)/BJ289,""),(($G289*0.9)-BL289)/($G289*0.9)),""),"")</f>
        <v/>
      </c>
      <c r="BN289" s="79">
        <v>0</v>
      </c>
      <c r="BO289" s="80" t="str">
        <f>IFERROR(IF(BN289&gt;1,BN289*0.9,""),"")</f>
        <v/>
      </c>
      <c r="BP289" s="80">
        <v>0</v>
      </c>
      <c r="BQ289" s="81" t="str">
        <f t="shared" si="1388"/>
        <v/>
      </c>
      <c r="BR289" s="19" t="str">
        <f>IFERROR(IF((IFERROR(IF(BP289&gt;1,(BO289-BQ289)/BO289,""),(($G289*0.9)-BQ289)/($G289*0.9)))&gt;1%,IFERROR(IF(BP289&gt;1,(BO289-BQ289)/BO289,""),(($G289*0.9)-BQ289)/($G289*0.9)),""),"")</f>
        <v/>
      </c>
      <c r="BS289" s="76">
        <v>0</v>
      </c>
      <c r="BT289" s="77" t="str">
        <f>IFERROR(IF(BS289&gt;1,BS289*0.9,""),"")</f>
        <v/>
      </c>
      <c r="BU289" s="77">
        <v>0</v>
      </c>
      <c r="BV289" s="78" t="str">
        <f t="shared" si="1389"/>
        <v/>
      </c>
      <c r="BW289" s="17" t="str">
        <f>IFERROR(IF((IFERROR(IF(BU289&gt;1,(BT289-BV289)/BT289,""),(($G289*0.9)-BV289)/($G289*0.9)))&gt;1%,IFERROR(IF(BU289&gt;1,(BT289-BV289)/BT289,""),(($G289*0.9)-BV289)/($G289*0.9)),""),"")</f>
        <v/>
      </c>
    </row>
    <row r="290" spans="1:75" s="5" customFormat="1" ht="12.75" customHeight="1">
      <c r="A290" s="44" t="s">
        <v>111</v>
      </c>
      <c r="B290" s="36" t="s">
        <v>144</v>
      </c>
      <c r="C290" s="6"/>
      <c r="D290" s="51" t="s">
        <v>540</v>
      </c>
      <c r="E290" s="7" t="s">
        <v>205</v>
      </c>
      <c r="F290" s="84">
        <v>39</v>
      </c>
      <c r="G290" s="84">
        <v>35</v>
      </c>
      <c r="H290" s="135">
        <v>27</v>
      </c>
      <c r="I290" s="135">
        <v>0</v>
      </c>
      <c r="J290" s="93">
        <f t="shared" si="1442"/>
        <v>27</v>
      </c>
      <c r="K290" s="106">
        <v>0</v>
      </c>
      <c r="L290" s="107" t="str">
        <f t="shared" si="1444"/>
        <v/>
      </c>
      <c r="M290" s="107">
        <v>0</v>
      </c>
      <c r="N290" s="110" t="str">
        <f t="shared" si="1377"/>
        <v/>
      </c>
      <c r="O290" s="15" t="str">
        <f t="shared" si="1445"/>
        <v/>
      </c>
      <c r="P290" s="108">
        <v>0</v>
      </c>
      <c r="Q290" s="109" t="str">
        <f t="shared" si="1446"/>
        <v/>
      </c>
      <c r="R290" s="109">
        <v>0</v>
      </c>
      <c r="S290" s="111" t="str">
        <f t="shared" si="1378"/>
        <v/>
      </c>
      <c r="T290" s="20" t="str">
        <f t="shared" si="1447"/>
        <v/>
      </c>
      <c r="U290" s="106">
        <v>0</v>
      </c>
      <c r="V290" s="107" t="str">
        <f t="shared" si="1448"/>
        <v/>
      </c>
      <c r="W290" s="107">
        <v>0</v>
      </c>
      <c r="X290" s="110" t="str">
        <f t="shared" si="1379"/>
        <v/>
      </c>
      <c r="Y290" s="15" t="str">
        <f t="shared" si="1449"/>
        <v/>
      </c>
      <c r="Z290" s="108">
        <v>0</v>
      </c>
      <c r="AA290" s="109" t="str">
        <f t="shared" si="1450"/>
        <v/>
      </c>
      <c r="AB290" s="109">
        <v>0</v>
      </c>
      <c r="AC290" s="111" t="str">
        <f t="shared" si="1380"/>
        <v/>
      </c>
      <c r="AD290" s="20" t="str">
        <f t="shared" si="1451"/>
        <v/>
      </c>
      <c r="AE290" s="106">
        <v>0</v>
      </c>
      <c r="AF290" s="107" t="str">
        <f t="shared" si="1452"/>
        <v/>
      </c>
      <c r="AG290" s="107">
        <v>0</v>
      </c>
      <c r="AH290" s="110" t="str">
        <f t="shared" si="1381"/>
        <v/>
      </c>
      <c r="AI290" s="15" t="str">
        <f t="shared" si="1453"/>
        <v/>
      </c>
      <c r="AJ290" s="108">
        <v>0</v>
      </c>
      <c r="AK290" s="109" t="str">
        <f t="shared" si="1454"/>
        <v/>
      </c>
      <c r="AL290" s="109">
        <v>0</v>
      </c>
      <c r="AM290" s="111" t="str">
        <f t="shared" si="1382"/>
        <v/>
      </c>
      <c r="AN290" s="20" t="str">
        <f t="shared" si="1455"/>
        <v/>
      </c>
      <c r="AO290" s="106">
        <v>0</v>
      </c>
      <c r="AP290" s="107" t="str">
        <f t="shared" si="1456"/>
        <v/>
      </c>
      <c r="AQ290" s="107">
        <v>0</v>
      </c>
      <c r="AR290" s="110" t="str">
        <f t="shared" si="1383"/>
        <v/>
      </c>
      <c r="AS290" s="15" t="str">
        <f t="shared" si="1457"/>
        <v/>
      </c>
      <c r="AT290" s="108">
        <v>0</v>
      </c>
      <c r="AU290" s="109" t="str">
        <f t="shared" si="1458"/>
        <v/>
      </c>
      <c r="AV290" s="109">
        <v>0</v>
      </c>
      <c r="AW290" s="111" t="str">
        <f t="shared" si="1384"/>
        <v/>
      </c>
      <c r="AX290" s="20" t="str">
        <f t="shared" si="1443"/>
        <v/>
      </c>
      <c r="AY290" s="106">
        <v>0</v>
      </c>
      <c r="AZ290" s="107" t="str">
        <f t="shared" si="1459"/>
        <v/>
      </c>
      <c r="BA290" s="107">
        <v>0</v>
      </c>
      <c r="BB290" s="110" t="str">
        <f t="shared" si="1385"/>
        <v/>
      </c>
      <c r="BC290" s="15" t="str">
        <f t="shared" si="1460"/>
        <v/>
      </c>
      <c r="BD290" s="108">
        <v>0</v>
      </c>
      <c r="BE290" s="109" t="str">
        <f t="shared" si="1461"/>
        <v/>
      </c>
      <c r="BF290" s="109">
        <v>0</v>
      </c>
      <c r="BG290" s="111" t="str">
        <f t="shared" si="1386"/>
        <v/>
      </c>
      <c r="BH290" s="20" t="str">
        <f t="shared" si="1462"/>
        <v/>
      </c>
      <c r="BI290" s="106">
        <v>0</v>
      </c>
      <c r="BJ290" s="107" t="str">
        <f t="shared" si="1463"/>
        <v/>
      </c>
      <c r="BK290" s="107">
        <v>0</v>
      </c>
      <c r="BL290" s="110" t="str">
        <f t="shared" si="1387"/>
        <v/>
      </c>
      <c r="BM290" s="15" t="str">
        <f t="shared" si="1464"/>
        <v/>
      </c>
      <c r="BN290" s="108">
        <v>0</v>
      </c>
      <c r="BO290" s="109" t="str">
        <f t="shared" si="1465"/>
        <v/>
      </c>
      <c r="BP290" s="109">
        <v>0</v>
      </c>
      <c r="BQ290" s="111" t="str">
        <f t="shared" si="1388"/>
        <v/>
      </c>
      <c r="BR290" s="20" t="str">
        <f t="shared" si="1466"/>
        <v/>
      </c>
      <c r="BS290" s="106">
        <v>0</v>
      </c>
      <c r="BT290" s="107" t="str">
        <f t="shared" si="1467"/>
        <v/>
      </c>
      <c r="BU290" s="107">
        <v>0</v>
      </c>
      <c r="BV290" s="110" t="str">
        <f t="shared" si="1389"/>
        <v/>
      </c>
      <c r="BW290" s="15" t="str">
        <f t="shared" si="1468"/>
        <v/>
      </c>
    </row>
    <row r="291" spans="1:75" s="5" customFormat="1" ht="12.75" customHeight="1">
      <c r="A291" s="42" t="s">
        <v>113</v>
      </c>
      <c r="B291" s="39" t="s">
        <v>144</v>
      </c>
      <c r="C291" s="4"/>
      <c r="D291" s="49" t="s">
        <v>540</v>
      </c>
      <c r="E291" s="40" t="s">
        <v>206</v>
      </c>
      <c r="F291" s="82">
        <v>44</v>
      </c>
      <c r="G291" s="82">
        <v>40</v>
      </c>
      <c r="H291" s="133">
        <v>30</v>
      </c>
      <c r="I291" s="133">
        <v>0</v>
      </c>
      <c r="J291" s="95">
        <f t="shared" si="1442"/>
        <v>30</v>
      </c>
      <c r="K291" s="69">
        <v>0</v>
      </c>
      <c r="L291" s="70" t="str">
        <f t="shared" si="1444"/>
        <v/>
      </c>
      <c r="M291" s="70">
        <v>0</v>
      </c>
      <c r="N291" s="71" t="str">
        <f t="shared" si="1377"/>
        <v/>
      </c>
      <c r="O291" s="16" t="str">
        <f t="shared" si="1445"/>
        <v/>
      </c>
      <c r="P291" s="72">
        <v>0</v>
      </c>
      <c r="Q291" s="73" t="str">
        <f t="shared" si="1446"/>
        <v/>
      </c>
      <c r="R291" s="73">
        <v>0</v>
      </c>
      <c r="S291" s="74" t="str">
        <f t="shared" si="1378"/>
        <v/>
      </c>
      <c r="T291" s="18" t="str">
        <f t="shared" si="1447"/>
        <v/>
      </c>
      <c r="U291" s="69">
        <v>0</v>
      </c>
      <c r="V291" s="70" t="str">
        <f t="shared" si="1448"/>
        <v/>
      </c>
      <c r="W291" s="70">
        <v>0</v>
      </c>
      <c r="X291" s="71" t="str">
        <f t="shared" si="1379"/>
        <v/>
      </c>
      <c r="Y291" s="16" t="str">
        <f t="shared" si="1449"/>
        <v/>
      </c>
      <c r="Z291" s="72">
        <v>0</v>
      </c>
      <c r="AA291" s="73" t="str">
        <f t="shared" si="1450"/>
        <v/>
      </c>
      <c r="AB291" s="73">
        <v>0</v>
      </c>
      <c r="AC291" s="74" t="str">
        <f t="shared" si="1380"/>
        <v/>
      </c>
      <c r="AD291" s="18" t="str">
        <f t="shared" si="1451"/>
        <v/>
      </c>
      <c r="AE291" s="69">
        <v>0</v>
      </c>
      <c r="AF291" s="70" t="str">
        <f t="shared" si="1452"/>
        <v/>
      </c>
      <c r="AG291" s="70">
        <v>0</v>
      </c>
      <c r="AH291" s="71" t="str">
        <f t="shared" si="1381"/>
        <v/>
      </c>
      <c r="AI291" s="16" t="str">
        <f t="shared" si="1453"/>
        <v/>
      </c>
      <c r="AJ291" s="72">
        <v>0</v>
      </c>
      <c r="AK291" s="73" t="str">
        <f t="shared" si="1454"/>
        <v/>
      </c>
      <c r="AL291" s="73">
        <v>0</v>
      </c>
      <c r="AM291" s="74" t="str">
        <f t="shared" si="1382"/>
        <v/>
      </c>
      <c r="AN291" s="18" t="str">
        <f t="shared" si="1455"/>
        <v/>
      </c>
      <c r="AO291" s="69">
        <v>0</v>
      </c>
      <c r="AP291" s="70" t="str">
        <f t="shared" si="1456"/>
        <v/>
      </c>
      <c r="AQ291" s="70">
        <v>0</v>
      </c>
      <c r="AR291" s="71" t="str">
        <f t="shared" si="1383"/>
        <v/>
      </c>
      <c r="AS291" s="16" t="str">
        <f t="shared" si="1457"/>
        <v/>
      </c>
      <c r="AT291" s="72">
        <v>0</v>
      </c>
      <c r="AU291" s="73" t="str">
        <f t="shared" si="1458"/>
        <v/>
      </c>
      <c r="AV291" s="73">
        <v>0</v>
      </c>
      <c r="AW291" s="74" t="str">
        <f t="shared" si="1384"/>
        <v/>
      </c>
      <c r="AX291" s="18" t="str">
        <f t="shared" si="1443"/>
        <v/>
      </c>
      <c r="AY291" s="69">
        <v>0</v>
      </c>
      <c r="AZ291" s="70" t="str">
        <f t="shared" si="1459"/>
        <v/>
      </c>
      <c r="BA291" s="70">
        <v>0</v>
      </c>
      <c r="BB291" s="71" t="str">
        <f t="shared" si="1385"/>
        <v/>
      </c>
      <c r="BC291" s="16" t="str">
        <f t="shared" si="1460"/>
        <v/>
      </c>
      <c r="BD291" s="72">
        <v>0</v>
      </c>
      <c r="BE291" s="73" t="str">
        <f t="shared" si="1461"/>
        <v/>
      </c>
      <c r="BF291" s="73">
        <v>0</v>
      </c>
      <c r="BG291" s="74" t="str">
        <f t="shared" si="1386"/>
        <v/>
      </c>
      <c r="BH291" s="18" t="str">
        <f t="shared" si="1462"/>
        <v/>
      </c>
      <c r="BI291" s="69">
        <v>0</v>
      </c>
      <c r="BJ291" s="70" t="str">
        <f t="shared" si="1463"/>
        <v/>
      </c>
      <c r="BK291" s="70">
        <v>0</v>
      </c>
      <c r="BL291" s="71" t="str">
        <f t="shared" si="1387"/>
        <v/>
      </c>
      <c r="BM291" s="16" t="str">
        <f t="shared" si="1464"/>
        <v/>
      </c>
      <c r="BN291" s="72">
        <v>0</v>
      </c>
      <c r="BO291" s="73" t="str">
        <f t="shared" si="1465"/>
        <v/>
      </c>
      <c r="BP291" s="73">
        <v>0</v>
      </c>
      <c r="BQ291" s="74" t="str">
        <f t="shared" si="1388"/>
        <v/>
      </c>
      <c r="BR291" s="18" t="str">
        <f t="shared" si="1466"/>
        <v/>
      </c>
      <c r="BS291" s="69">
        <v>0</v>
      </c>
      <c r="BT291" s="70" t="str">
        <f t="shared" si="1467"/>
        <v/>
      </c>
      <c r="BU291" s="70">
        <v>0</v>
      </c>
      <c r="BV291" s="71" t="str">
        <f t="shared" si="1389"/>
        <v/>
      </c>
      <c r="BW291" s="16" t="str">
        <f t="shared" si="1468"/>
        <v/>
      </c>
    </row>
    <row r="292" spans="1:75" s="5" customFormat="1" ht="12.75" customHeight="1">
      <c r="A292" s="42" t="s">
        <v>112</v>
      </c>
      <c r="B292" s="39" t="s">
        <v>144</v>
      </c>
      <c r="C292" s="4"/>
      <c r="D292" s="49" t="s">
        <v>540</v>
      </c>
      <c r="E292" s="40" t="s">
        <v>204</v>
      </c>
      <c r="F292" s="82">
        <v>39</v>
      </c>
      <c r="G292" s="82">
        <v>35</v>
      </c>
      <c r="H292" s="133">
        <v>27</v>
      </c>
      <c r="I292" s="133">
        <v>0</v>
      </c>
      <c r="J292" s="95">
        <f t="shared" si="1442"/>
        <v>27</v>
      </c>
      <c r="K292" s="69">
        <v>0</v>
      </c>
      <c r="L292" s="70" t="str">
        <f t="shared" si="1444"/>
        <v/>
      </c>
      <c r="M292" s="70">
        <v>0</v>
      </c>
      <c r="N292" s="71" t="str">
        <f t="shared" si="1377"/>
        <v/>
      </c>
      <c r="O292" s="16" t="str">
        <f t="shared" si="1445"/>
        <v/>
      </c>
      <c r="P292" s="72">
        <v>0</v>
      </c>
      <c r="Q292" s="73" t="str">
        <f t="shared" si="1446"/>
        <v/>
      </c>
      <c r="R292" s="73">
        <v>0</v>
      </c>
      <c r="S292" s="74" t="str">
        <f t="shared" si="1378"/>
        <v/>
      </c>
      <c r="T292" s="18" t="str">
        <f t="shared" si="1447"/>
        <v/>
      </c>
      <c r="U292" s="69">
        <v>0</v>
      </c>
      <c r="V292" s="70" t="str">
        <f t="shared" si="1448"/>
        <v/>
      </c>
      <c r="W292" s="70">
        <v>0</v>
      </c>
      <c r="X292" s="71" t="str">
        <f t="shared" si="1379"/>
        <v/>
      </c>
      <c r="Y292" s="16" t="str">
        <f t="shared" si="1449"/>
        <v/>
      </c>
      <c r="Z292" s="72">
        <v>0</v>
      </c>
      <c r="AA292" s="73" t="str">
        <f t="shared" si="1450"/>
        <v/>
      </c>
      <c r="AB292" s="73">
        <v>0</v>
      </c>
      <c r="AC292" s="74" t="str">
        <f t="shared" si="1380"/>
        <v/>
      </c>
      <c r="AD292" s="18" t="str">
        <f t="shared" si="1451"/>
        <v/>
      </c>
      <c r="AE292" s="69">
        <v>0</v>
      </c>
      <c r="AF292" s="70" t="str">
        <f t="shared" si="1452"/>
        <v/>
      </c>
      <c r="AG292" s="70">
        <v>0</v>
      </c>
      <c r="AH292" s="71" t="str">
        <f t="shared" si="1381"/>
        <v/>
      </c>
      <c r="AI292" s="16" t="str">
        <f t="shared" si="1453"/>
        <v/>
      </c>
      <c r="AJ292" s="72">
        <v>0</v>
      </c>
      <c r="AK292" s="73" t="str">
        <f t="shared" si="1454"/>
        <v/>
      </c>
      <c r="AL292" s="73">
        <v>0</v>
      </c>
      <c r="AM292" s="74" t="str">
        <f t="shared" si="1382"/>
        <v/>
      </c>
      <c r="AN292" s="18" t="str">
        <f t="shared" si="1455"/>
        <v/>
      </c>
      <c r="AO292" s="69">
        <v>0</v>
      </c>
      <c r="AP292" s="70" t="str">
        <f t="shared" si="1456"/>
        <v/>
      </c>
      <c r="AQ292" s="70">
        <v>0</v>
      </c>
      <c r="AR292" s="71" t="str">
        <f t="shared" si="1383"/>
        <v/>
      </c>
      <c r="AS292" s="16" t="str">
        <f t="shared" si="1457"/>
        <v/>
      </c>
      <c r="AT292" s="72">
        <v>0</v>
      </c>
      <c r="AU292" s="73" t="str">
        <f t="shared" si="1458"/>
        <v/>
      </c>
      <c r="AV292" s="73">
        <v>0</v>
      </c>
      <c r="AW292" s="74" t="str">
        <f t="shared" si="1384"/>
        <v/>
      </c>
      <c r="AX292" s="18" t="str">
        <f t="shared" si="1443"/>
        <v/>
      </c>
      <c r="AY292" s="69">
        <v>0</v>
      </c>
      <c r="AZ292" s="70" t="str">
        <f t="shared" si="1459"/>
        <v/>
      </c>
      <c r="BA292" s="70">
        <v>0</v>
      </c>
      <c r="BB292" s="71" t="str">
        <f t="shared" si="1385"/>
        <v/>
      </c>
      <c r="BC292" s="16" t="str">
        <f t="shared" si="1460"/>
        <v/>
      </c>
      <c r="BD292" s="72">
        <v>0</v>
      </c>
      <c r="BE292" s="73" t="str">
        <f t="shared" si="1461"/>
        <v/>
      </c>
      <c r="BF292" s="73">
        <v>0</v>
      </c>
      <c r="BG292" s="74" t="str">
        <f t="shared" si="1386"/>
        <v/>
      </c>
      <c r="BH292" s="18" t="str">
        <f t="shared" si="1462"/>
        <v/>
      </c>
      <c r="BI292" s="69">
        <v>0</v>
      </c>
      <c r="BJ292" s="70" t="str">
        <f t="shared" si="1463"/>
        <v/>
      </c>
      <c r="BK292" s="70">
        <v>0</v>
      </c>
      <c r="BL292" s="71" t="str">
        <f t="shared" si="1387"/>
        <v/>
      </c>
      <c r="BM292" s="16" t="str">
        <f t="shared" si="1464"/>
        <v/>
      </c>
      <c r="BN292" s="72">
        <v>0</v>
      </c>
      <c r="BO292" s="73" t="str">
        <f t="shared" si="1465"/>
        <v/>
      </c>
      <c r="BP292" s="73">
        <v>0</v>
      </c>
      <c r="BQ292" s="74" t="str">
        <f t="shared" si="1388"/>
        <v/>
      </c>
      <c r="BR292" s="18" t="str">
        <f t="shared" si="1466"/>
        <v/>
      </c>
      <c r="BS292" s="69">
        <v>0</v>
      </c>
      <c r="BT292" s="70" t="str">
        <f t="shared" si="1467"/>
        <v/>
      </c>
      <c r="BU292" s="70">
        <v>0</v>
      </c>
      <c r="BV292" s="71" t="str">
        <f t="shared" si="1389"/>
        <v/>
      </c>
      <c r="BW292" s="16" t="str">
        <f t="shared" si="1468"/>
        <v/>
      </c>
    </row>
    <row r="293" spans="1:75" s="5" customFormat="1" ht="12.75" customHeight="1" thickBot="1">
      <c r="A293" s="43" t="s">
        <v>306</v>
      </c>
      <c r="B293" s="38" t="s">
        <v>144</v>
      </c>
      <c r="C293" s="9"/>
      <c r="D293" s="50" t="s">
        <v>540</v>
      </c>
      <c r="E293" s="2" t="s">
        <v>384</v>
      </c>
      <c r="F293" s="83">
        <v>12</v>
      </c>
      <c r="G293" s="83">
        <v>10.99</v>
      </c>
      <c r="H293" s="134">
        <v>9</v>
      </c>
      <c r="I293" s="134">
        <v>0</v>
      </c>
      <c r="J293" s="97">
        <f t="shared" si="1442"/>
        <v>9</v>
      </c>
      <c r="K293" s="76">
        <v>0</v>
      </c>
      <c r="L293" s="77" t="str">
        <f t="shared" ref="L293:L294" si="1496">IFERROR(IF(K293&gt;1,K293*0.9,""),"")</f>
        <v/>
      </c>
      <c r="M293" s="77">
        <v>0</v>
      </c>
      <c r="N293" s="78" t="str">
        <f t="shared" si="1377"/>
        <v/>
      </c>
      <c r="O293" s="17" t="str">
        <f t="shared" ref="O293:O294" si="1497">IFERROR(IF((IFERROR(IF(M293&gt;1,(L293-N293)/L293,""),(($G293*0.9)-N293)/($G293*0.9)))&gt;1%,IFERROR(IF(M293&gt;1,(L293-N293)/L293,""),(($G293*0.9)-N293)/($G293*0.9)),""),"")</f>
        <v/>
      </c>
      <c r="P293" s="79">
        <v>0</v>
      </c>
      <c r="Q293" s="80" t="str">
        <f t="shared" ref="Q293:Q294" si="1498">IFERROR(IF(P293&gt;1,P293*0.9,""),"")</f>
        <v/>
      </c>
      <c r="R293" s="80">
        <v>0</v>
      </c>
      <c r="S293" s="81" t="str">
        <f t="shared" si="1378"/>
        <v/>
      </c>
      <c r="T293" s="19" t="str">
        <f t="shared" ref="T293:T294" si="1499">IFERROR(IF((IFERROR(IF(R293&gt;1,(Q293-S293)/Q293,""),(($G293*0.9)-S293)/($G293*0.9)))&gt;1%,IFERROR(IF(R293&gt;1,(Q293-S293)/Q293,""),(($G293*0.9)-S293)/($G293*0.9)),""),"")</f>
        <v/>
      </c>
      <c r="U293" s="76">
        <v>0</v>
      </c>
      <c r="V293" s="77" t="str">
        <f t="shared" ref="V293:V294" si="1500">IFERROR(IF(U293&gt;1,U293*0.9,""),"")</f>
        <v/>
      </c>
      <c r="W293" s="77">
        <v>0</v>
      </c>
      <c r="X293" s="78" t="str">
        <f t="shared" si="1379"/>
        <v/>
      </c>
      <c r="Y293" s="17" t="str">
        <f t="shared" ref="Y293:Y294" si="1501">IFERROR(IF((IFERROR(IF(W293&gt;1,(V293-X293)/V293,""),(($G293*0.9)-X293)/($G293*0.9)))&gt;1%,IFERROR(IF(W293&gt;1,(V293-X293)/V293,""),(($G293*0.9)-X293)/($G293*0.9)),""),"")</f>
        <v/>
      </c>
      <c r="Z293" s="79">
        <v>0</v>
      </c>
      <c r="AA293" s="80" t="str">
        <f t="shared" ref="AA293:AA294" si="1502">IFERROR(IF(Z293&gt;1,Z293*0.9,""),"")</f>
        <v/>
      </c>
      <c r="AB293" s="80">
        <v>0</v>
      </c>
      <c r="AC293" s="81" t="str">
        <f t="shared" si="1380"/>
        <v/>
      </c>
      <c r="AD293" s="19" t="str">
        <f t="shared" ref="AD293:AD294" si="1503">IFERROR(IF((IFERROR(IF(AB293&gt;1,(AA293-AC293)/AA293,""),(($G293*0.9)-AC293)/($G293*0.9)))&gt;1%,IFERROR(IF(AB293&gt;1,(AA293-AC293)/AA293,""),(($G293*0.9)-AC293)/($G293*0.9)),""),"")</f>
        <v/>
      </c>
      <c r="AE293" s="76">
        <v>0</v>
      </c>
      <c r="AF293" s="77" t="str">
        <f t="shared" ref="AF293:AF294" si="1504">IFERROR(IF(AE293&gt;1,AE293*0.9,""),"")</f>
        <v/>
      </c>
      <c r="AG293" s="77">
        <v>0</v>
      </c>
      <c r="AH293" s="78" t="str">
        <f t="shared" si="1381"/>
        <v/>
      </c>
      <c r="AI293" s="17" t="str">
        <f t="shared" ref="AI293:AI294" si="1505">IFERROR(IF((IFERROR(IF(AG293&gt;1,(AF293-AH293)/AF293,""),(($G293*0.9)-AH293)/($G293*0.9)))&gt;1%,IFERROR(IF(AG293&gt;1,(AF293-AH293)/AF293,""),(($G293*0.9)-AH293)/($G293*0.9)),""),"")</f>
        <v/>
      </c>
      <c r="AJ293" s="79">
        <v>0</v>
      </c>
      <c r="AK293" s="80" t="str">
        <f t="shared" ref="AK293:AK294" si="1506">IFERROR(IF(AJ293&gt;1,AJ293*0.9,""),"")</f>
        <v/>
      </c>
      <c r="AL293" s="80">
        <v>0</v>
      </c>
      <c r="AM293" s="81" t="str">
        <f t="shared" si="1382"/>
        <v/>
      </c>
      <c r="AN293" s="19" t="str">
        <f t="shared" ref="AN293:AN294" si="1507">IFERROR(IF((IFERROR(IF(AL293&gt;1,(AK293-AM293)/AK293,""),(($G293*0.9)-AM293)/($G293*0.9)))&gt;1%,IFERROR(IF(AL293&gt;1,(AK293-AM293)/AK293,""),(($G293*0.9)-AM293)/($G293*0.9)),""),"")</f>
        <v/>
      </c>
      <c r="AO293" s="76">
        <v>0</v>
      </c>
      <c r="AP293" s="77" t="str">
        <f t="shared" ref="AP293:AP294" si="1508">IFERROR(IF(AO293&gt;1,AO293*0.9,""),"")</f>
        <v/>
      </c>
      <c r="AQ293" s="77">
        <v>0</v>
      </c>
      <c r="AR293" s="78" t="str">
        <f t="shared" si="1383"/>
        <v/>
      </c>
      <c r="AS293" s="17" t="str">
        <f t="shared" ref="AS293:AS294" si="1509">IFERROR(IF((IFERROR(IF(AQ293&gt;1,(AP293-AR293)/AP293,""),(($G293*0.9)-AR293)/($G293*0.9)))&gt;1%,IFERROR(IF(AQ293&gt;1,(AP293-AR293)/AP293,""),(($G293*0.9)-AR293)/($G293*0.9)),""),"")</f>
        <v/>
      </c>
      <c r="AT293" s="79">
        <v>0</v>
      </c>
      <c r="AU293" s="80" t="str">
        <f t="shared" ref="AU293:AU294" si="1510">IFERROR(IF(AT293&gt;1,AT293*0.9,""),"")</f>
        <v/>
      </c>
      <c r="AV293" s="80">
        <v>0</v>
      </c>
      <c r="AW293" s="81" t="str">
        <f t="shared" si="1384"/>
        <v/>
      </c>
      <c r="AX293" s="19" t="str">
        <f t="shared" ref="AX293:AX294" si="1511">IFERROR(IF((IFERROR(IF(AV293&gt;1,(AU293-AW293)/AU293,""),(($G293*0.9)-AW293)/($G293*0.9)))&gt;1%,IFERROR(IF(AV293&gt;1,(AU293-AW293)/AU293,""),(($G293*0.9)-AW293)/($G293*0.9)),""),"")</f>
        <v/>
      </c>
      <c r="AY293" s="76">
        <v>0</v>
      </c>
      <c r="AZ293" s="77" t="str">
        <f t="shared" ref="AZ293:AZ294" si="1512">IFERROR(IF(AY293&gt;1,AY293*0.9,""),"")</f>
        <v/>
      </c>
      <c r="BA293" s="77">
        <v>0</v>
      </c>
      <c r="BB293" s="78" t="str">
        <f t="shared" si="1385"/>
        <v/>
      </c>
      <c r="BC293" s="17" t="str">
        <f t="shared" ref="BC293:BC294" si="1513">IFERROR(IF((IFERROR(IF(BA293&gt;1,(AZ293-BB293)/AZ293,""),(($G293*0.9)-BB293)/($G293*0.9)))&gt;1%,IFERROR(IF(BA293&gt;1,(AZ293-BB293)/AZ293,""),(($G293*0.9)-BB293)/($G293*0.9)),""),"")</f>
        <v/>
      </c>
      <c r="BD293" s="79">
        <v>0</v>
      </c>
      <c r="BE293" s="80" t="str">
        <f t="shared" ref="BE293:BE294" si="1514">IFERROR(IF(BD293&gt;1,BD293*0.9,""),"")</f>
        <v/>
      </c>
      <c r="BF293" s="80">
        <v>0</v>
      </c>
      <c r="BG293" s="81" t="str">
        <f t="shared" si="1386"/>
        <v/>
      </c>
      <c r="BH293" s="19" t="str">
        <f t="shared" ref="BH293:BH294" si="1515">IFERROR(IF((IFERROR(IF(BF293&gt;1,(BE293-BG293)/BE293,""),(($G293*0.9)-BG293)/($G293*0.9)))&gt;1%,IFERROR(IF(BF293&gt;1,(BE293-BG293)/BE293,""),(($G293*0.9)-BG293)/($G293*0.9)),""),"")</f>
        <v/>
      </c>
      <c r="BI293" s="76">
        <v>0</v>
      </c>
      <c r="BJ293" s="77" t="str">
        <f t="shared" ref="BJ293:BJ294" si="1516">IFERROR(IF(BI293&gt;1,BI293*0.9,""),"")</f>
        <v/>
      </c>
      <c r="BK293" s="77">
        <v>0</v>
      </c>
      <c r="BL293" s="78" t="str">
        <f t="shared" si="1387"/>
        <v/>
      </c>
      <c r="BM293" s="17" t="str">
        <f t="shared" ref="BM293:BM294" si="1517">IFERROR(IF((IFERROR(IF(BK293&gt;1,(BJ293-BL293)/BJ293,""),(($G293*0.9)-BL293)/($G293*0.9)))&gt;1%,IFERROR(IF(BK293&gt;1,(BJ293-BL293)/BJ293,""),(($G293*0.9)-BL293)/($G293*0.9)),""),"")</f>
        <v/>
      </c>
      <c r="BN293" s="79">
        <v>0</v>
      </c>
      <c r="BO293" s="80" t="str">
        <f t="shared" ref="BO293:BO294" si="1518">IFERROR(IF(BN293&gt;1,BN293*0.9,""),"")</f>
        <v/>
      </c>
      <c r="BP293" s="80">
        <v>0</v>
      </c>
      <c r="BQ293" s="81" t="str">
        <f t="shared" si="1388"/>
        <v/>
      </c>
      <c r="BR293" s="19" t="str">
        <f t="shared" ref="BR293:BR294" si="1519">IFERROR(IF((IFERROR(IF(BP293&gt;1,(BO293-BQ293)/BO293,""),(($G293*0.9)-BQ293)/($G293*0.9)))&gt;1%,IFERROR(IF(BP293&gt;1,(BO293-BQ293)/BO293,""),(($G293*0.9)-BQ293)/($G293*0.9)),""),"")</f>
        <v/>
      </c>
      <c r="BS293" s="76">
        <v>0</v>
      </c>
      <c r="BT293" s="77" t="str">
        <f t="shared" ref="BT293:BT294" si="1520">IFERROR(IF(BS293&gt;1,BS293*0.9,""),"")</f>
        <v/>
      </c>
      <c r="BU293" s="77">
        <v>0</v>
      </c>
      <c r="BV293" s="78" t="str">
        <f t="shared" si="1389"/>
        <v/>
      </c>
      <c r="BW293" s="17" t="str">
        <f t="shared" ref="BW293:BW294" si="1521">IFERROR(IF((IFERROR(IF(BU293&gt;1,(BT293-BV293)/BT293,""),(($G293*0.9)-BV293)/($G293*0.9)))&gt;1%,IFERROR(IF(BU293&gt;1,(BT293-BV293)/BT293,""),(($G293*0.9)-BV293)/($G293*0.9)),""),"")</f>
        <v/>
      </c>
    </row>
    <row r="294" spans="1:75" s="5" customFormat="1" ht="12.75" customHeight="1" thickBot="1">
      <c r="A294" s="43" t="s">
        <v>382</v>
      </c>
      <c r="B294" s="38" t="s">
        <v>144</v>
      </c>
      <c r="C294" s="9" t="s">
        <v>6</v>
      </c>
      <c r="D294" s="50" t="s">
        <v>540</v>
      </c>
      <c r="E294" s="2" t="s">
        <v>383</v>
      </c>
      <c r="F294" s="83">
        <v>65</v>
      </c>
      <c r="G294" s="83">
        <v>59</v>
      </c>
      <c r="H294" s="134">
        <v>47</v>
      </c>
      <c r="I294" s="134">
        <v>0</v>
      </c>
      <c r="J294" s="97">
        <f t="shared" si="1442"/>
        <v>47</v>
      </c>
      <c r="K294" s="76">
        <v>0</v>
      </c>
      <c r="L294" s="77" t="str">
        <f t="shared" si="1496"/>
        <v/>
      </c>
      <c r="M294" s="77">
        <v>0</v>
      </c>
      <c r="N294" s="78" t="str">
        <f t="shared" si="1377"/>
        <v/>
      </c>
      <c r="O294" s="17" t="str">
        <f t="shared" si="1497"/>
        <v/>
      </c>
      <c r="P294" s="79">
        <v>0</v>
      </c>
      <c r="Q294" s="80" t="str">
        <f t="shared" si="1498"/>
        <v/>
      </c>
      <c r="R294" s="80">
        <v>0</v>
      </c>
      <c r="S294" s="81" t="str">
        <f t="shared" si="1378"/>
        <v/>
      </c>
      <c r="T294" s="19" t="str">
        <f t="shared" si="1499"/>
        <v/>
      </c>
      <c r="U294" s="76">
        <v>0</v>
      </c>
      <c r="V294" s="77" t="str">
        <f t="shared" si="1500"/>
        <v/>
      </c>
      <c r="W294" s="77">
        <v>0</v>
      </c>
      <c r="X294" s="78" t="str">
        <f t="shared" si="1379"/>
        <v/>
      </c>
      <c r="Y294" s="17" t="str">
        <f t="shared" si="1501"/>
        <v/>
      </c>
      <c r="Z294" s="79">
        <v>0</v>
      </c>
      <c r="AA294" s="80" t="str">
        <f t="shared" si="1502"/>
        <v/>
      </c>
      <c r="AB294" s="80">
        <v>0</v>
      </c>
      <c r="AC294" s="81" t="str">
        <f t="shared" si="1380"/>
        <v/>
      </c>
      <c r="AD294" s="19" t="str">
        <f t="shared" si="1503"/>
        <v/>
      </c>
      <c r="AE294" s="76">
        <v>0</v>
      </c>
      <c r="AF294" s="77" t="str">
        <f t="shared" si="1504"/>
        <v/>
      </c>
      <c r="AG294" s="77">
        <v>0</v>
      </c>
      <c r="AH294" s="78" t="str">
        <f t="shared" si="1381"/>
        <v/>
      </c>
      <c r="AI294" s="17" t="str">
        <f t="shared" si="1505"/>
        <v/>
      </c>
      <c r="AJ294" s="79">
        <v>0</v>
      </c>
      <c r="AK294" s="80" t="str">
        <f t="shared" si="1506"/>
        <v/>
      </c>
      <c r="AL294" s="80">
        <v>0</v>
      </c>
      <c r="AM294" s="81" t="str">
        <f t="shared" si="1382"/>
        <v/>
      </c>
      <c r="AN294" s="19" t="str">
        <f t="shared" si="1507"/>
        <v/>
      </c>
      <c r="AO294" s="76">
        <v>0</v>
      </c>
      <c r="AP294" s="77" t="str">
        <f t="shared" si="1508"/>
        <v/>
      </c>
      <c r="AQ294" s="77">
        <v>0</v>
      </c>
      <c r="AR294" s="78" t="str">
        <f t="shared" si="1383"/>
        <v/>
      </c>
      <c r="AS294" s="17" t="str">
        <f t="shared" si="1509"/>
        <v/>
      </c>
      <c r="AT294" s="79">
        <v>0</v>
      </c>
      <c r="AU294" s="80" t="str">
        <f t="shared" si="1510"/>
        <v/>
      </c>
      <c r="AV294" s="80">
        <v>0</v>
      </c>
      <c r="AW294" s="81" t="str">
        <f t="shared" si="1384"/>
        <v/>
      </c>
      <c r="AX294" s="19" t="str">
        <f t="shared" si="1511"/>
        <v/>
      </c>
      <c r="AY294" s="76">
        <v>0</v>
      </c>
      <c r="AZ294" s="77" t="str">
        <f t="shared" si="1512"/>
        <v/>
      </c>
      <c r="BA294" s="77">
        <v>0</v>
      </c>
      <c r="BB294" s="78" t="str">
        <f t="shared" si="1385"/>
        <v/>
      </c>
      <c r="BC294" s="17" t="str">
        <f t="shared" si="1513"/>
        <v/>
      </c>
      <c r="BD294" s="79">
        <v>0</v>
      </c>
      <c r="BE294" s="80" t="str">
        <f t="shared" si="1514"/>
        <v/>
      </c>
      <c r="BF294" s="80">
        <v>0</v>
      </c>
      <c r="BG294" s="81" t="str">
        <f t="shared" si="1386"/>
        <v/>
      </c>
      <c r="BH294" s="19" t="str">
        <f t="shared" si="1515"/>
        <v/>
      </c>
      <c r="BI294" s="76">
        <v>0</v>
      </c>
      <c r="BJ294" s="77" t="str">
        <f t="shared" si="1516"/>
        <v/>
      </c>
      <c r="BK294" s="77">
        <v>0</v>
      </c>
      <c r="BL294" s="78" t="str">
        <f t="shared" si="1387"/>
        <v/>
      </c>
      <c r="BM294" s="17" t="str">
        <f t="shared" si="1517"/>
        <v/>
      </c>
      <c r="BN294" s="79">
        <v>0</v>
      </c>
      <c r="BO294" s="80" t="str">
        <f t="shared" si="1518"/>
        <v/>
      </c>
      <c r="BP294" s="80">
        <v>0</v>
      </c>
      <c r="BQ294" s="81" t="str">
        <f t="shared" si="1388"/>
        <v/>
      </c>
      <c r="BR294" s="19" t="str">
        <f t="shared" si="1519"/>
        <v/>
      </c>
      <c r="BS294" s="76">
        <v>0</v>
      </c>
      <c r="BT294" s="77" t="str">
        <f t="shared" si="1520"/>
        <v/>
      </c>
      <c r="BU294" s="77">
        <v>0</v>
      </c>
      <c r="BV294" s="78" t="str">
        <f t="shared" si="1389"/>
        <v/>
      </c>
      <c r="BW294" s="17" t="str">
        <f t="shared" si="1521"/>
        <v/>
      </c>
    </row>
    <row r="295" spans="1:75" ht="12" thickBot="1">
      <c r="P295" s="26"/>
      <c r="Q295" s="26"/>
      <c r="R295" s="26"/>
      <c r="S295" s="26"/>
      <c r="Z295" s="26"/>
      <c r="AA295" s="26"/>
      <c r="AB295" s="26"/>
      <c r="AC295" s="26"/>
      <c r="AJ295" s="26"/>
      <c r="AK295" s="26"/>
      <c r="AL295" s="26"/>
      <c r="AM295" s="26"/>
      <c r="AT295" s="26"/>
      <c r="AU295" s="26"/>
      <c r="AV295" s="26"/>
      <c r="AW295" s="26"/>
      <c r="BD295" s="26"/>
      <c r="BE295" s="26"/>
      <c r="BF295" s="26"/>
      <c r="BG295" s="26"/>
      <c r="BN295" s="26"/>
      <c r="BO295" s="26"/>
      <c r="BP295" s="26"/>
      <c r="BQ295" s="26"/>
    </row>
    <row r="296" spans="1:75" s="32" customFormat="1" ht="12.75" customHeight="1" thickBot="1">
      <c r="A296" s="12" t="s">
        <v>145</v>
      </c>
      <c r="B296" s="23"/>
      <c r="C296" s="23"/>
      <c r="D296" s="48"/>
      <c r="E296" s="11" t="s">
        <v>136</v>
      </c>
      <c r="F296" s="31"/>
      <c r="G296" s="31"/>
      <c r="H296" s="57"/>
      <c r="I296" s="57"/>
      <c r="J296" s="57"/>
      <c r="K296" s="33"/>
      <c r="L296" s="33"/>
      <c r="M296" s="33"/>
      <c r="N296" s="33"/>
      <c r="O296" s="34"/>
      <c r="P296" s="34"/>
      <c r="Q296" s="34"/>
      <c r="R296" s="34"/>
      <c r="S296" s="34"/>
      <c r="T296" s="34"/>
      <c r="U296" s="33"/>
      <c r="V296" s="33"/>
      <c r="W296" s="33"/>
      <c r="X296" s="33"/>
      <c r="Y296" s="34"/>
      <c r="Z296" s="34"/>
      <c r="AA296" s="34"/>
      <c r="AB296" s="34"/>
      <c r="AC296" s="34"/>
      <c r="AD296" s="34"/>
      <c r="AE296" s="33"/>
      <c r="AF296" s="33"/>
      <c r="AG296" s="33"/>
      <c r="AH296" s="33"/>
      <c r="AI296" s="34"/>
      <c r="AJ296" s="34"/>
      <c r="AK296" s="34"/>
      <c r="AL296" s="34"/>
      <c r="AM296" s="34"/>
      <c r="AN296" s="34"/>
      <c r="AO296" s="33"/>
      <c r="AP296" s="33"/>
      <c r="AQ296" s="33"/>
      <c r="AR296" s="33"/>
      <c r="AS296" s="34"/>
      <c r="AT296" s="34"/>
      <c r="AU296" s="34"/>
      <c r="AV296" s="34"/>
      <c r="AW296" s="34"/>
      <c r="AX296" s="34"/>
      <c r="AY296" s="33"/>
      <c r="AZ296" s="33"/>
      <c r="BA296" s="33"/>
      <c r="BB296" s="33"/>
      <c r="BC296" s="34"/>
      <c r="BD296" s="34"/>
      <c r="BE296" s="34"/>
      <c r="BF296" s="34"/>
      <c r="BG296" s="34"/>
      <c r="BH296" s="34"/>
      <c r="BI296" s="33"/>
      <c r="BJ296" s="33"/>
      <c r="BK296" s="33"/>
      <c r="BL296" s="33"/>
      <c r="BM296" s="34"/>
      <c r="BN296" s="34"/>
      <c r="BO296" s="34"/>
      <c r="BP296" s="34"/>
      <c r="BQ296" s="34"/>
      <c r="BR296" s="34"/>
      <c r="BS296" s="33"/>
      <c r="BT296" s="33"/>
      <c r="BU296" s="33"/>
      <c r="BV296" s="33"/>
      <c r="BW296" s="34"/>
    </row>
    <row r="297" spans="1:75" s="24" customFormat="1" ht="24.95" customHeight="1" thickBot="1">
      <c r="A297" s="85" t="s">
        <v>0</v>
      </c>
      <c r="B297" s="85" t="s">
        <v>157</v>
      </c>
      <c r="C297" s="85" t="s">
        <v>1</v>
      </c>
      <c r="D297" s="85" t="s">
        <v>229</v>
      </c>
      <c r="E297" s="85" t="s">
        <v>2</v>
      </c>
      <c r="F297" s="85" t="s">
        <v>3</v>
      </c>
      <c r="G297" s="85" t="s">
        <v>4</v>
      </c>
      <c r="H297" s="85" t="s">
        <v>114</v>
      </c>
      <c r="I297" s="13" t="s">
        <v>541</v>
      </c>
      <c r="J297" s="85" t="str">
        <f>J7</f>
        <v>Net</v>
      </c>
      <c r="K297" s="85" t="s">
        <v>140</v>
      </c>
      <c r="L297" s="85" t="str">
        <f>L7</f>
        <v>PMAP Less 10%</v>
      </c>
      <c r="M297" s="85" t="s">
        <v>130</v>
      </c>
      <c r="N297" s="85" t="str">
        <f>N7</f>
        <v>Promo
Net</v>
      </c>
      <c r="O297" s="85" t="str">
        <f>O7</f>
        <v>Margin Less 10%</v>
      </c>
      <c r="P297" s="85" t="s">
        <v>140</v>
      </c>
      <c r="Q297" s="85" t="str">
        <f>Q7</f>
        <v>PMAP Less 10%</v>
      </c>
      <c r="R297" s="85" t="s">
        <v>130</v>
      </c>
      <c r="S297" s="85" t="str">
        <f>S7</f>
        <v>Promo
Net</v>
      </c>
      <c r="T297" s="85" t="str">
        <f>T7</f>
        <v>Margin Less 10%</v>
      </c>
      <c r="U297" s="85" t="s">
        <v>140</v>
      </c>
      <c r="V297" s="85" t="str">
        <f>V7</f>
        <v>PMAP Less 10%</v>
      </c>
      <c r="W297" s="85" t="s">
        <v>130</v>
      </c>
      <c r="X297" s="85" t="str">
        <f>X7</f>
        <v>Promo
Net</v>
      </c>
      <c r="Y297" s="85" t="str">
        <f>Y7</f>
        <v>Margin Less 10%</v>
      </c>
      <c r="Z297" s="85" t="s">
        <v>140</v>
      </c>
      <c r="AA297" s="85" t="str">
        <f>AA7</f>
        <v>PMAP Less 10%</v>
      </c>
      <c r="AB297" s="85" t="s">
        <v>130</v>
      </c>
      <c r="AC297" s="85" t="str">
        <f>AC7</f>
        <v>Promo
Net</v>
      </c>
      <c r="AD297" s="85" t="str">
        <f>AD7</f>
        <v>Margin Less 10%</v>
      </c>
      <c r="AE297" s="85" t="s">
        <v>140</v>
      </c>
      <c r="AF297" s="85" t="str">
        <f>AF7</f>
        <v>PMAP Less 10%</v>
      </c>
      <c r="AG297" s="85" t="s">
        <v>130</v>
      </c>
      <c r="AH297" s="85" t="str">
        <f>AH7</f>
        <v>Promo
Net</v>
      </c>
      <c r="AI297" s="85" t="str">
        <f>AI7</f>
        <v>Margin Less 10%</v>
      </c>
      <c r="AJ297" s="85" t="s">
        <v>140</v>
      </c>
      <c r="AK297" s="85" t="str">
        <f>AK7</f>
        <v>PMAP Less 10%</v>
      </c>
      <c r="AL297" s="85" t="s">
        <v>130</v>
      </c>
      <c r="AM297" s="85" t="str">
        <f>AM7</f>
        <v>Promo
Net</v>
      </c>
      <c r="AN297" s="85" t="str">
        <f>AN7</f>
        <v>Margin Less 10%</v>
      </c>
      <c r="AO297" s="85" t="s">
        <v>140</v>
      </c>
      <c r="AP297" s="85" t="str">
        <f>AP7</f>
        <v>PMAP Less 10%</v>
      </c>
      <c r="AQ297" s="85" t="s">
        <v>130</v>
      </c>
      <c r="AR297" s="85" t="str">
        <f>AR7</f>
        <v>Promo
Net</v>
      </c>
      <c r="AS297" s="85" t="str">
        <f>AS7</f>
        <v>Margin Less 10%</v>
      </c>
      <c r="AT297" s="85" t="s">
        <v>140</v>
      </c>
      <c r="AU297" s="85" t="str">
        <f>AU7</f>
        <v>PMAP Less 10%</v>
      </c>
      <c r="AV297" s="85" t="s">
        <v>130</v>
      </c>
      <c r="AW297" s="85" t="str">
        <f>AW7</f>
        <v>Promo
Net</v>
      </c>
      <c r="AX297" s="85" t="str">
        <f>AX7</f>
        <v>Margin Less 10%</v>
      </c>
      <c r="AY297" s="85" t="s">
        <v>140</v>
      </c>
      <c r="AZ297" s="85" t="str">
        <f>AZ7</f>
        <v>PMAP Less 10%</v>
      </c>
      <c r="BA297" s="85" t="s">
        <v>130</v>
      </c>
      <c r="BB297" s="85" t="str">
        <f>BB7</f>
        <v>Promo
Net</v>
      </c>
      <c r="BC297" s="85" t="str">
        <f>BC7</f>
        <v>Margin Less 10%</v>
      </c>
      <c r="BD297" s="85" t="s">
        <v>140</v>
      </c>
      <c r="BE297" s="85" t="str">
        <f>BE7</f>
        <v>PMAP Less 10%</v>
      </c>
      <c r="BF297" s="85" t="s">
        <v>130</v>
      </c>
      <c r="BG297" s="85" t="str">
        <f>BG7</f>
        <v>Promo
Net</v>
      </c>
      <c r="BH297" s="85" t="str">
        <f>BH7</f>
        <v>Margin Less 10%</v>
      </c>
      <c r="BI297" s="85" t="s">
        <v>140</v>
      </c>
      <c r="BJ297" s="85" t="str">
        <f>BJ7</f>
        <v>PMAP Less 10%</v>
      </c>
      <c r="BK297" s="85" t="s">
        <v>130</v>
      </c>
      <c r="BL297" s="85" t="str">
        <f>BL7</f>
        <v>Promo
Net</v>
      </c>
      <c r="BM297" s="85" t="str">
        <f>BM7</f>
        <v>Margin Less 10%</v>
      </c>
      <c r="BN297" s="85" t="s">
        <v>140</v>
      </c>
      <c r="BO297" s="85" t="str">
        <f>BO7</f>
        <v>PMAP Less 10%</v>
      </c>
      <c r="BP297" s="85" t="s">
        <v>130</v>
      </c>
      <c r="BQ297" s="85" t="str">
        <f>BQ7</f>
        <v>Promo
Net</v>
      </c>
      <c r="BR297" s="85" t="str">
        <f>BR7</f>
        <v>Margin Less 10%</v>
      </c>
      <c r="BS297" s="85" t="s">
        <v>140</v>
      </c>
      <c r="BT297" s="85" t="str">
        <f>BT7</f>
        <v>PMAP Less 10%</v>
      </c>
      <c r="BU297" s="85" t="s">
        <v>130</v>
      </c>
      <c r="BV297" s="85" t="str">
        <f>BV7</f>
        <v>Promo
Net</v>
      </c>
      <c r="BW297" s="85" t="str">
        <f>BW7</f>
        <v>Margin Less 10%</v>
      </c>
    </row>
    <row r="298" spans="1:75" s="5" customFormat="1" ht="12.75" customHeight="1" thickBot="1">
      <c r="A298" s="43" t="s">
        <v>137</v>
      </c>
      <c r="B298" s="38" t="s">
        <v>147</v>
      </c>
      <c r="C298" s="9"/>
      <c r="D298" s="50">
        <v>2.08</v>
      </c>
      <c r="E298" s="2" t="s">
        <v>162</v>
      </c>
      <c r="F298" s="83">
        <v>1699.99</v>
      </c>
      <c r="G298" s="83">
        <v>0</v>
      </c>
      <c r="H298" s="134">
        <v>1048</v>
      </c>
      <c r="I298" s="134">
        <v>0</v>
      </c>
      <c r="J298" s="97">
        <f>IFERROR(H298-I298,H298)</f>
        <v>1048</v>
      </c>
      <c r="K298" s="121">
        <v>1221</v>
      </c>
      <c r="L298" s="122">
        <f>IFERROR(IF(K298&gt;1,K298*0.9,""),"")</f>
        <v>1098.9000000000001</v>
      </c>
      <c r="M298" s="122">
        <v>0</v>
      </c>
      <c r="N298" s="123" t="str">
        <f>IFERROR(IF(M298&gt;1,($J298-M298),""),"")</f>
        <v/>
      </c>
      <c r="O298" s="124" t="str">
        <f>IFERROR(IF((IFERROR(IF(M298&gt;1,(L298-N298)/L298,""),(($G298*0.9)-N298)/($G298*0.9)))&gt;1%,IFERROR(IF(M298&gt;1,(L298-N298)/L298,""),(($G298*0.9)-N298)/($G298*0.9)),""),"")</f>
        <v/>
      </c>
      <c r="P298" s="129">
        <v>0</v>
      </c>
      <c r="Q298" s="130" t="str">
        <f>IFERROR(IF(P298&gt;1,P298*0.9,""),"")</f>
        <v/>
      </c>
      <c r="R298" s="130">
        <v>0</v>
      </c>
      <c r="S298" s="131" t="str">
        <f>IFERROR(IF(R298&gt;1,($J298-R298),""),"")</f>
        <v/>
      </c>
      <c r="T298" s="132" t="str">
        <f>IFERROR(IF((IFERROR(IF(R298&gt;1,(Q298-S298)/Q298,""),(($G298*0.9)-S298)/($G298*0.9)))&gt;1%,IFERROR(IF(R298&gt;1,(Q298-S298)/Q298,""),(($G298*0.9)-S298)/($G298*0.9)),""),"")</f>
        <v/>
      </c>
      <c r="U298" s="121">
        <v>0</v>
      </c>
      <c r="V298" s="122" t="str">
        <f>IFERROR(IF(U298&gt;1,U298*0.9,""),"")</f>
        <v/>
      </c>
      <c r="W298" s="122">
        <v>0</v>
      </c>
      <c r="X298" s="123" t="str">
        <f>IFERROR(IF(W298&gt;1,($J298-W298),""),"")</f>
        <v/>
      </c>
      <c r="Y298" s="124" t="str">
        <f>IFERROR(IF((IFERROR(IF(W298&gt;1,(V298-X298)/V298,""),(($G298*0.9)-X298)/($G298*0.9)))&gt;1%,IFERROR(IF(W298&gt;1,(V298-X298)/V298,""),(($G298*0.9)-X298)/($G298*0.9)),""),"")</f>
        <v/>
      </c>
      <c r="Z298" s="129">
        <v>1221</v>
      </c>
      <c r="AA298" s="130">
        <f>IFERROR(IF(Z298&gt;1,Z298*0.9,""),"")</f>
        <v>1098.9000000000001</v>
      </c>
      <c r="AB298" s="130">
        <v>0</v>
      </c>
      <c r="AC298" s="131" t="str">
        <f>IFERROR(IF(AB298&gt;1,($J298-AB298),""),"")</f>
        <v/>
      </c>
      <c r="AD298" s="132" t="str">
        <f>IFERROR(IF((IFERROR(IF(AB298&gt;1,(AA298-AC298)/AA298,""),(($G298*0.9)-AC298)/($G298*0.9)))&gt;1%,IFERROR(IF(AB298&gt;1,(AA298-AC298)/AA298,""),(($G298*0.9)-AC298)/($G298*0.9)),""),"")</f>
        <v/>
      </c>
      <c r="AE298" s="121">
        <v>0</v>
      </c>
      <c r="AF298" s="122" t="str">
        <f>IFERROR(IF(AE298&gt;1,AE298*0.9,""),"")</f>
        <v/>
      </c>
      <c r="AG298" s="122">
        <v>0</v>
      </c>
      <c r="AH298" s="123" t="str">
        <f>IFERROR(IF(AG298&gt;1,($J298-AG298),""),"")</f>
        <v/>
      </c>
      <c r="AI298" s="124" t="str">
        <f>IFERROR(IF((IFERROR(IF(AG298&gt;1,(AF298-AH298)/AF298,""),(($G298*0.9)-AH298)/($G298*0.9)))&gt;1%,IFERROR(IF(AG298&gt;1,(AF298-AH298)/AF298,""),(($G298*0.9)-AH298)/($G298*0.9)),""),"")</f>
        <v/>
      </c>
      <c r="AJ298" s="129">
        <v>0</v>
      </c>
      <c r="AK298" s="130" t="str">
        <f>IFERROR(IF(AJ298&gt;1,AJ298*0.9,""),"")</f>
        <v/>
      </c>
      <c r="AL298" s="130">
        <v>0</v>
      </c>
      <c r="AM298" s="131" t="str">
        <f>IFERROR(IF(AL298&gt;1,($J298-AL298),""),"")</f>
        <v/>
      </c>
      <c r="AN298" s="132" t="str">
        <f>IFERROR(IF((IFERROR(IF(AL298&gt;1,(AK298-AM298)/AK298,""),(($G298*0.9)-AM298)/($G298*0.9)))&gt;1%,IFERROR(IF(AL298&gt;1,(AK298-AM298)/AK298,""),(($G298*0.9)-AM298)/($G298*0.9)),""),"")</f>
        <v/>
      </c>
      <c r="AO298" s="121">
        <v>0</v>
      </c>
      <c r="AP298" s="122" t="str">
        <f>IFERROR(IF(AO298&gt;1,AO298*0.9,""),"")</f>
        <v/>
      </c>
      <c r="AQ298" s="122">
        <v>0</v>
      </c>
      <c r="AR298" s="123" t="str">
        <f>IFERROR(IF(AQ298&gt;1,($J298-AQ298),""),"")</f>
        <v/>
      </c>
      <c r="AS298" s="124" t="str">
        <f>IFERROR(IF((IFERROR(IF(AQ298&gt;1,(AP298-AR298)/AP298,""),(($G298*0.9)-AR298)/($G298*0.9)))&gt;1%,IFERROR(IF(AQ298&gt;1,(AP298-AR298)/AP298,""),(($G298*0.9)-AR298)/($G298*0.9)),""),"")</f>
        <v/>
      </c>
      <c r="AT298" s="129">
        <v>0</v>
      </c>
      <c r="AU298" s="130" t="str">
        <f>IFERROR(IF(AT298&gt;1,AT298*0.9,""),"")</f>
        <v/>
      </c>
      <c r="AV298" s="130">
        <v>0</v>
      </c>
      <c r="AW298" s="131" t="str">
        <f>IFERROR(IF(AV298&gt;1,($J298-AV298),""),"")</f>
        <v/>
      </c>
      <c r="AX298" s="132" t="str">
        <f>IFERROR(IF((IFERROR(IF(AV298&gt;1,(AU298-AW298)/AU298,""),(($G298*0.9)-AW298)/($G298*0.9)))&gt;1%,IFERROR(IF(AV298&gt;1,(AU298-AW298)/AU298,""),(($G298*0.9)-AW298)/($G298*0.9)),""),"")</f>
        <v/>
      </c>
      <c r="AY298" s="121">
        <v>0</v>
      </c>
      <c r="AZ298" s="122" t="str">
        <f>IFERROR(IF(AY298&gt;1,AY298*0.9,""),"")</f>
        <v/>
      </c>
      <c r="BA298" s="122">
        <v>0</v>
      </c>
      <c r="BB298" s="123" t="str">
        <f>IFERROR(IF(BA298&gt;1,($J298-BA298),""),"")</f>
        <v/>
      </c>
      <c r="BC298" s="124" t="str">
        <f>IFERROR(IF((IFERROR(IF(BA298&gt;1,(AZ298-BB298)/AZ298,""),(($G298*0.9)-BB298)/($G298*0.9)))&gt;1%,IFERROR(IF(BA298&gt;1,(AZ298-BB298)/AZ298,""),(($G298*0.9)-BB298)/($G298*0.9)),""),"")</f>
        <v/>
      </c>
      <c r="BD298" s="129">
        <v>1221</v>
      </c>
      <c r="BE298" s="130">
        <f>IFERROR(IF(BD298&gt;1,BD298*0.9,""),"")</f>
        <v>1098.9000000000001</v>
      </c>
      <c r="BF298" s="130">
        <v>0</v>
      </c>
      <c r="BG298" s="131" t="str">
        <f>IFERROR(IF(BF298&gt;1,($J298-BF298),""),"")</f>
        <v/>
      </c>
      <c r="BH298" s="132" t="str">
        <f>IFERROR(IF((IFERROR(IF(BF298&gt;1,(BE298-BG298)/BE298,""),(($G298*0.9)-BG298)/($G298*0.9)))&gt;1%,IFERROR(IF(BF298&gt;1,(BE298-BG298)/BE298,""),(($G298*0.9)-BG298)/($G298*0.9)),""),"")</f>
        <v/>
      </c>
      <c r="BI298" s="121">
        <v>0</v>
      </c>
      <c r="BJ298" s="122" t="str">
        <f>IFERROR(IF(BI298&gt;1,BI298*0.9,""),"")</f>
        <v/>
      </c>
      <c r="BK298" s="122">
        <v>0</v>
      </c>
      <c r="BL298" s="123" t="str">
        <f>IFERROR(IF(BK298&gt;1,($J298-BK298),""),"")</f>
        <v/>
      </c>
      <c r="BM298" s="124" t="str">
        <f>IFERROR(IF((IFERROR(IF(BK298&gt;1,(BJ298-BL298)/BJ298,""),(($G298*0.9)-BL298)/($G298*0.9)))&gt;1%,IFERROR(IF(BK298&gt;1,(BJ298-BL298)/BJ298,""),(($G298*0.9)-BL298)/($G298*0.9)),""),"")</f>
        <v/>
      </c>
      <c r="BN298" s="129">
        <v>0</v>
      </c>
      <c r="BO298" s="130" t="str">
        <f>IFERROR(IF(BN298&gt;1,BN298*0.9,""),"")</f>
        <v/>
      </c>
      <c r="BP298" s="130">
        <v>0</v>
      </c>
      <c r="BQ298" s="131" t="str">
        <f>IFERROR(IF(BP298&gt;1,($J298-BP298),""),"")</f>
        <v/>
      </c>
      <c r="BR298" s="132" t="str">
        <f>IFERROR(IF((IFERROR(IF(BP298&gt;1,(BO298-BQ298)/BO298,""),(($G298*0.9)-BQ298)/($G298*0.9)))&gt;1%,IFERROR(IF(BP298&gt;1,(BO298-BQ298)/BO298,""),(($G298*0.9)-BQ298)/($G298*0.9)),""),"")</f>
        <v/>
      </c>
      <c r="BS298" s="121">
        <v>1221</v>
      </c>
      <c r="BT298" s="122">
        <f>IFERROR(IF(BS298&gt;1,BS298*0.9,""),"")</f>
        <v>1098.9000000000001</v>
      </c>
      <c r="BU298" s="122">
        <v>0</v>
      </c>
      <c r="BV298" s="123" t="str">
        <f>IFERROR(IF(BU298&gt;1,($J298-BU298),""),"")</f>
        <v/>
      </c>
      <c r="BW298" s="124" t="str">
        <f>IFERROR(IF((IFERROR(IF(BU298&gt;1,(BT298-BV298)/BT298,""),(($G298*0.9)-BV298)/($G298*0.9)))&gt;1%,IFERROR(IF(BU298&gt;1,(BT298-BV298)/BT298,""),(($G298*0.9)-BV298)/($G298*0.9)),""),"")</f>
        <v/>
      </c>
    </row>
  </sheetData>
  <sortState ref="A71:H84">
    <sortCondition ref="A71"/>
  </sortState>
  <mergeCells count="1">
    <mergeCell ref="F2:G2"/>
  </mergeCells>
  <conditionalFormatting sqref="F279:G279 F244:G244 F265:G273 F188:G201 F281:G286 F1:G1 I265:I273 I1:I6 I281:I286 I187:I201 F113:G113 I113 F179:G184 I179:I185 J163:J172 I288 F288:G288 F3:G6 F2 J72:J75 F158:G172 I158:I172 I275:I279 F275:G277 I229:I262 J229 F229:G230 F298 F210:G212 I210:I212 H163:H172 F72:I98 H229 F99:J112 F173:J178 F126:J157 F115:J124 F213:J213 F215:J228 F8:J71 F202:J209">
    <cfRule type="containsText" dxfId="575" priority="12177" operator="containsText" text="TBA">
      <formula>NOT(ISERROR(SEARCH("TBA",F1)))</formula>
    </cfRule>
  </conditionalFormatting>
  <conditionalFormatting sqref="I299:I1048576 I290:I291 I295:I296">
    <cfRule type="containsText" dxfId="574" priority="3950" operator="containsText" text="TBA">
      <formula>NOT(ISERROR(SEARCH("TBA",I290)))</formula>
    </cfRule>
  </conditionalFormatting>
  <conditionalFormatting sqref="I252">
    <cfRule type="containsText" dxfId="573" priority="3919" operator="containsText" text="TBA">
      <formula>NOT(ISERROR(SEARCH("TBA",I252)))</formula>
    </cfRule>
  </conditionalFormatting>
  <conditionalFormatting sqref="I217">
    <cfRule type="containsText" dxfId="572" priority="3922" operator="containsText" text="TBA">
      <formula>NOT(ISERROR(SEARCH("TBA",I217)))</formula>
    </cfRule>
  </conditionalFormatting>
  <conditionalFormatting sqref="I233 I1:I6 I290:I291 I251 I259:I260 I257 I189:I191 I194:I197 I126:I128">
    <cfRule type="containsText" dxfId="571" priority="3928" operator="containsText" text="TBA">
      <formula>NOT(ISERROR(SEARCH("TBA",I1)))</formula>
    </cfRule>
  </conditionalFormatting>
  <conditionalFormatting sqref="I284">
    <cfRule type="containsText" dxfId="570" priority="3927" operator="containsText" text="TBA">
      <formula>NOT(ISERROR(SEARCH("TBA",I284)))</formula>
    </cfRule>
  </conditionalFormatting>
  <conditionalFormatting sqref="I277">
    <cfRule type="containsText" dxfId="569" priority="3926" operator="containsText" text="TBA">
      <formula>NOT(ISERROR(SEARCH("TBA",I277)))</formula>
    </cfRule>
  </conditionalFormatting>
  <conditionalFormatting sqref="I130">
    <cfRule type="containsText" dxfId="568" priority="3923" operator="containsText" text="TBA">
      <formula>NOT(ISERROR(SEARCH("TBA",I130)))</formula>
    </cfRule>
  </conditionalFormatting>
  <conditionalFormatting sqref="I201">
    <cfRule type="containsText" dxfId="567" priority="3921" operator="containsText" text="TBA">
      <formula>NOT(ISERROR(SEARCH("TBA",I201)))</formula>
    </cfRule>
  </conditionalFormatting>
  <conditionalFormatting sqref="I286">
    <cfRule type="containsText" dxfId="566" priority="3915" operator="containsText" text="TBA">
      <formula>NOT(ISERROR(SEARCH("TBA",I286)))</formula>
    </cfRule>
  </conditionalFormatting>
  <conditionalFormatting sqref="I285">
    <cfRule type="containsText" dxfId="565" priority="3914" operator="containsText" text="TBA">
      <formula>NOT(ISERROR(SEARCH("TBA",I285)))</formula>
    </cfRule>
  </conditionalFormatting>
  <conditionalFormatting sqref="I85">
    <cfRule type="containsText" dxfId="564" priority="3887" operator="containsText" text="TBA">
      <formula>NOT(ISERROR(SEARCH("TBA",I85)))</formula>
    </cfRule>
  </conditionalFormatting>
  <conditionalFormatting sqref="I258">
    <cfRule type="containsText" dxfId="563" priority="3900" operator="containsText" text="TBA">
      <formula>NOT(ISERROR(SEARCH("TBA",I258)))</formula>
    </cfRule>
  </conditionalFormatting>
  <conditionalFormatting sqref="I98">
    <cfRule type="containsText" dxfId="562" priority="3888" operator="containsText" text="TBA">
      <formula>NOT(ISERROR(SEARCH("TBA",I98)))</formula>
    </cfRule>
  </conditionalFormatting>
  <conditionalFormatting sqref="I256">
    <cfRule type="containsText" dxfId="561" priority="3898" operator="containsText" text="TBA">
      <formula>NOT(ISERROR(SEARCH("TBA",I256)))</formula>
    </cfRule>
  </conditionalFormatting>
  <conditionalFormatting sqref="I18">
    <cfRule type="containsText" dxfId="560" priority="3897" operator="containsText" text="TBA">
      <formula>NOT(ISERROR(SEARCH("TBA",I18)))</formula>
    </cfRule>
  </conditionalFormatting>
  <conditionalFormatting sqref="I96">
    <cfRule type="containsText" dxfId="559" priority="3896" operator="containsText" text="TBA">
      <formula>NOT(ISERROR(SEARCH("TBA",I96)))</formula>
    </cfRule>
  </conditionalFormatting>
  <conditionalFormatting sqref="I97">
    <cfRule type="containsText" dxfId="558" priority="3889" operator="containsText" text="TBA">
      <formula>NOT(ISERROR(SEARCH("TBA",I97)))</formula>
    </cfRule>
  </conditionalFormatting>
  <conditionalFormatting sqref="I289">
    <cfRule type="containsText" dxfId="557" priority="3884" operator="containsText" text="TBA">
      <formula>NOT(ISERROR(SEARCH("TBA",I289)))</formula>
    </cfRule>
  </conditionalFormatting>
  <conditionalFormatting sqref="I280">
    <cfRule type="containsText" dxfId="556" priority="3882" operator="containsText" text="TBA">
      <formula>NOT(ISERROR(SEARCH("TBA",I280)))</formula>
    </cfRule>
  </conditionalFormatting>
  <conditionalFormatting sqref="F249">
    <cfRule type="containsText" dxfId="555" priority="3313" operator="containsText" text="TBA">
      <formula>NOT(ISERROR(SEARCH("TBA",F249)))</formula>
    </cfRule>
  </conditionalFormatting>
  <conditionalFormatting sqref="F261">
    <cfRule type="containsText" dxfId="554" priority="3312" operator="containsText" text="TBA">
      <formula>NOT(ISERROR(SEARCH("TBA",F261)))</formula>
    </cfRule>
  </conditionalFormatting>
  <conditionalFormatting sqref="I262">
    <cfRule type="containsText" dxfId="553" priority="3515" operator="containsText" text="TBA">
      <formula>NOT(ISERROR(SEARCH("TBA",I262)))</formula>
    </cfRule>
  </conditionalFormatting>
  <conditionalFormatting sqref="G187">
    <cfRule type="containsText" dxfId="552" priority="3269" operator="containsText" text="TBA">
      <formula>NOT(ISERROR(SEARCH("TBA",G187)))</formula>
    </cfRule>
  </conditionalFormatting>
  <conditionalFormatting sqref="G185">
    <cfRule type="containsText" dxfId="551" priority="3268" operator="containsText" text="TBA">
      <formula>NOT(ISERROR(SEARCH("TBA",G185)))</formula>
    </cfRule>
  </conditionalFormatting>
  <conditionalFormatting sqref="I242">
    <cfRule type="containsText" dxfId="550" priority="3465" operator="containsText" text="TBA">
      <formula>NOT(ISERROR(SEARCH("TBA",I242)))</formula>
    </cfRule>
  </conditionalFormatting>
  <conditionalFormatting sqref="I247">
    <cfRule type="containsText" dxfId="549" priority="3453" operator="containsText" text="TBA">
      <formula>NOT(ISERROR(SEARCH("TBA",I247)))</formula>
    </cfRule>
  </conditionalFormatting>
  <conditionalFormatting sqref="F236">
    <cfRule type="containsText" dxfId="548" priority="3308" operator="containsText" text="TBA">
      <formula>NOT(ISERROR(SEARCH("TBA",F236)))</formula>
    </cfRule>
  </conditionalFormatting>
  <conditionalFormatting sqref="I250">
    <cfRule type="containsText" dxfId="547" priority="3441" operator="containsText" text="TBA">
      <formula>NOT(ISERROR(SEARCH("TBA",I250)))</formula>
    </cfRule>
  </conditionalFormatting>
  <conditionalFormatting sqref="F245">
    <cfRule type="containsText" dxfId="546" priority="3307" operator="containsText" text="TBA">
      <formula>NOT(ISERROR(SEARCH("TBA",F245)))</formula>
    </cfRule>
  </conditionalFormatting>
  <conditionalFormatting sqref="I231">
    <cfRule type="containsText" dxfId="545" priority="3429" operator="containsText" text="TBA">
      <formula>NOT(ISERROR(SEARCH("TBA",I231)))</formula>
    </cfRule>
  </conditionalFormatting>
  <conditionalFormatting sqref="I185">
    <cfRule type="containsText" dxfId="544" priority="3404" operator="containsText" text="TBA">
      <formula>NOT(ISERROR(SEARCH("TBA",I185)))</formula>
    </cfRule>
  </conditionalFormatting>
  <conditionalFormatting sqref="I187">
    <cfRule type="containsText" dxfId="543" priority="3415" operator="containsText" text="TBA">
      <formula>NOT(ISERROR(SEARCH("TBA",I187)))</formula>
    </cfRule>
  </conditionalFormatting>
  <conditionalFormatting sqref="G249">
    <cfRule type="containsText" dxfId="542" priority="3284" operator="containsText" text="TBA">
      <formula>NOT(ISERROR(SEARCH("TBA",G249)))</formula>
    </cfRule>
  </conditionalFormatting>
  <conditionalFormatting sqref="G236">
    <cfRule type="containsText" dxfId="541" priority="3279" operator="containsText" text="TBA">
      <formula>NOT(ISERROR(SEARCH("TBA",G236)))</formula>
    </cfRule>
  </conditionalFormatting>
  <conditionalFormatting sqref="G245">
    <cfRule type="containsText" dxfId="540" priority="3278" operator="containsText" text="TBA">
      <formula>NOT(ISERROR(SEARCH("TBA",G245)))</formula>
    </cfRule>
  </conditionalFormatting>
  <conditionalFormatting sqref="G246">
    <cfRule type="containsText" dxfId="539" priority="3277" operator="containsText" text="TBA">
      <formula>NOT(ISERROR(SEARCH("TBA",G246)))</formula>
    </cfRule>
  </conditionalFormatting>
  <conditionalFormatting sqref="G232">
    <cfRule type="containsText" dxfId="538" priority="3276" operator="containsText" text="TBA">
      <formula>NOT(ISERROR(SEARCH("TBA",G232)))</formula>
    </cfRule>
  </conditionalFormatting>
  <conditionalFormatting sqref="G242">
    <cfRule type="containsText" dxfId="537" priority="3274" operator="containsText" text="TBA">
      <formula>NOT(ISERROR(SEARCH("TBA",G242)))</formula>
    </cfRule>
  </conditionalFormatting>
  <conditionalFormatting sqref="G247">
    <cfRule type="containsText" dxfId="536" priority="3273" operator="containsText" text="TBA">
      <formula>NOT(ISERROR(SEARCH("TBA",G247)))</formula>
    </cfRule>
  </conditionalFormatting>
  <conditionalFormatting sqref="G250">
    <cfRule type="containsText" dxfId="535" priority="3272" operator="containsText" text="TBA">
      <formula>NOT(ISERROR(SEARCH("TBA",G250)))</formula>
    </cfRule>
  </conditionalFormatting>
  <conditionalFormatting sqref="G231">
    <cfRule type="containsText" dxfId="534" priority="3271" operator="containsText" text="TBA">
      <formula>NOT(ISERROR(SEARCH("TBA",G231)))</formula>
    </cfRule>
  </conditionalFormatting>
  <conditionalFormatting sqref="I239">
    <cfRule type="containsText" dxfId="533" priority="3902" operator="containsText" text="TBA">
      <formula>NOT(ISERROR(SEARCH("TBA",I239)))</formula>
    </cfRule>
  </conditionalFormatting>
  <conditionalFormatting sqref="I289">
    <cfRule type="containsText" dxfId="532" priority="3883" operator="containsText" text="TBA">
      <formula>NOT(ISERROR(SEARCH("TBA",I289)))</formula>
    </cfRule>
  </conditionalFormatting>
  <conditionalFormatting sqref="I236">
    <cfRule type="containsText" dxfId="531" priority="3481" operator="containsText" text="TBA">
      <formula>NOT(ISERROR(SEARCH("TBA",I236)))</formula>
    </cfRule>
  </conditionalFormatting>
  <conditionalFormatting sqref="F299:F1048576 F251:F260 F290:F291 F237:F241 F248 F233 F295:F296">
    <cfRule type="containsText" dxfId="530" priority="3317" operator="containsText" text="TBA">
      <formula>NOT(ISERROR(SEARCH("TBA",F233)))</formula>
    </cfRule>
  </conditionalFormatting>
  <conditionalFormatting sqref="F289">
    <cfRule type="containsText" dxfId="529" priority="3316" operator="containsText" text="TBA">
      <formula>NOT(ISERROR(SEARCH("TBA",F289)))</formula>
    </cfRule>
  </conditionalFormatting>
  <conditionalFormatting sqref="F280">
    <cfRule type="containsText" dxfId="528" priority="3315" operator="containsText" text="TBA">
      <formula>NOT(ISERROR(SEARCH("TBA",F280)))</formula>
    </cfRule>
  </conditionalFormatting>
  <conditionalFormatting sqref="F262">
    <cfRule type="containsText" dxfId="527" priority="3311" operator="containsText" text="TBA">
      <formula>NOT(ISERROR(SEARCH("TBA",F262)))</formula>
    </cfRule>
  </conditionalFormatting>
  <conditionalFormatting sqref="F246">
    <cfRule type="containsText" dxfId="526" priority="3306" operator="containsText" text="TBA">
      <formula>NOT(ISERROR(SEARCH("TBA",F246)))</formula>
    </cfRule>
  </conditionalFormatting>
  <conditionalFormatting sqref="F232">
    <cfRule type="containsText" dxfId="525" priority="3305" operator="containsText" text="TBA">
      <formula>NOT(ISERROR(SEARCH("TBA",F232)))</formula>
    </cfRule>
  </conditionalFormatting>
  <conditionalFormatting sqref="G280">
    <cfRule type="containsText" dxfId="524" priority="3286" operator="containsText" text="TBA">
      <formula>NOT(ISERROR(SEARCH("TBA",G280)))</formula>
    </cfRule>
  </conditionalFormatting>
  <conditionalFormatting sqref="F242">
    <cfRule type="containsText" dxfId="523" priority="3303" operator="containsText" text="TBA">
      <formula>NOT(ISERROR(SEARCH("TBA",F242)))</formula>
    </cfRule>
  </conditionalFormatting>
  <conditionalFormatting sqref="F247">
    <cfRule type="containsText" dxfId="522" priority="3302" operator="containsText" text="TBA">
      <formula>NOT(ISERROR(SEARCH("TBA",F247)))</formula>
    </cfRule>
  </conditionalFormatting>
  <conditionalFormatting sqref="F250">
    <cfRule type="containsText" dxfId="521" priority="3301" operator="containsText" text="TBA">
      <formula>NOT(ISERROR(SEARCH("TBA",F250)))</formula>
    </cfRule>
  </conditionalFormatting>
  <conditionalFormatting sqref="F231">
    <cfRule type="containsText" dxfId="520" priority="3300" operator="containsText" text="TBA">
      <formula>NOT(ISERROR(SEARCH("TBA",F231)))</formula>
    </cfRule>
  </conditionalFormatting>
  <conditionalFormatting sqref="F187">
    <cfRule type="containsText" dxfId="519" priority="3298" operator="containsText" text="TBA">
      <formula>NOT(ISERROR(SEARCH("TBA",F187)))</formula>
    </cfRule>
  </conditionalFormatting>
  <conditionalFormatting sqref="F185">
    <cfRule type="containsText" dxfId="518" priority="3297" operator="containsText" text="TBA">
      <formula>NOT(ISERROR(SEARCH("TBA",F185)))</formula>
    </cfRule>
  </conditionalFormatting>
  <conditionalFormatting sqref="G299:G1048576 G251:G260 G290:G291 G237:G241 G248 G233 G295:G296">
    <cfRule type="containsText" dxfId="517" priority="3288" operator="containsText" text="TBA">
      <formula>NOT(ISERROR(SEARCH("TBA",G233)))</formula>
    </cfRule>
  </conditionalFormatting>
  <conditionalFormatting sqref="G289">
    <cfRule type="containsText" dxfId="516" priority="3287" operator="containsText" text="TBA">
      <formula>NOT(ISERROR(SEARCH("TBA",G289)))</formula>
    </cfRule>
  </conditionalFormatting>
  <conditionalFormatting sqref="G261">
    <cfRule type="containsText" dxfId="515" priority="3283" operator="containsText" text="TBA">
      <formula>NOT(ISERROR(SEARCH("TBA",G261)))</formula>
    </cfRule>
  </conditionalFormatting>
  <conditionalFormatting sqref="G262">
    <cfRule type="containsText" dxfId="514" priority="3282" operator="containsText" text="TBA">
      <formula>NOT(ISERROR(SEARCH("TBA",G262)))</formula>
    </cfRule>
  </conditionalFormatting>
  <conditionalFormatting sqref="I278">
    <cfRule type="containsText" dxfId="513" priority="3158" operator="containsText" text="TBA">
      <formula>NOT(ISERROR(SEARCH("TBA",I278)))</formula>
    </cfRule>
  </conditionalFormatting>
  <conditionalFormatting sqref="F278">
    <cfRule type="containsText" dxfId="512" priority="3157" operator="containsText" text="TBA">
      <formula>NOT(ISERROR(SEARCH("TBA",F278)))</formula>
    </cfRule>
  </conditionalFormatting>
  <conditionalFormatting sqref="G278">
    <cfRule type="containsText" dxfId="511" priority="3156" operator="containsText" text="TBA">
      <formula>NOT(ISERROR(SEARCH("TBA",G278)))</formula>
    </cfRule>
  </conditionalFormatting>
  <conditionalFormatting sqref="I234">
    <cfRule type="containsText" dxfId="510" priority="2392" operator="containsText" text="TBA">
      <formula>NOT(ISERROR(SEARCH("TBA",I234)))</formula>
    </cfRule>
  </conditionalFormatting>
  <conditionalFormatting sqref="F234">
    <cfRule type="containsText" dxfId="509" priority="2391" operator="containsText" text="TBA">
      <formula>NOT(ISERROR(SEARCH("TBA",F234)))</formula>
    </cfRule>
  </conditionalFormatting>
  <conditionalFormatting sqref="G234">
    <cfRule type="containsText" dxfId="508" priority="2390" operator="containsText" text="TBA">
      <formula>NOT(ISERROR(SEARCH("TBA",G234)))</formula>
    </cfRule>
  </conditionalFormatting>
  <conditionalFormatting sqref="I235">
    <cfRule type="containsText" dxfId="507" priority="2374" operator="containsText" text="TBA">
      <formula>NOT(ISERROR(SEARCH("TBA",I235)))</formula>
    </cfRule>
  </conditionalFormatting>
  <conditionalFormatting sqref="F235">
    <cfRule type="containsText" dxfId="506" priority="2373" operator="containsText" text="TBA">
      <formula>NOT(ISERROR(SEARCH("TBA",F235)))</formula>
    </cfRule>
  </conditionalFormatting>
  <conditionalFormatting sqref="G235">
    <cfRule type="containsText" dxfId="505" priority="2372" operator="containsText" text="TBA">
      <formula>NOT(ISERROR(SEARCH("TBA",G235)))</formula>
    </cfRule>
  </conditionalFormatting>
  <conditionalFormatting sqref="F125">
    <cfRule type="containsText" dxfId="504" priority="1914" operator="containsText" text="TBA">
      <formula>NOT(ISERROR(SEARCH("TBA",F125)))</formula>
    </cfRule>
  </conditionalFormatting>
  <conditionalFormatting sqref="G125">
    <cfRule type="containsText" dxfId="503" priority="1913" operator="containsText" text="TBA">
      <formula>NOT(ISERROR(SEARCH("TBA",G125)))</formula>
    </cfRule>
  </conditionalFormatting>
  <conditionalFormatting sqref="I125">
    <cfRule type="containsText" dxfId="502" priority="1929" operator="containsText" text="TBA">
      <formula>NOT(ISERROR(SEARCH("TBA",I125)))</formula>
    </cfRule>
  </conditionalFormatting>
  <conditionalFormatting sqref="I125">
    <cfRule type="containsText" dxfId="501" priority="1930" operator="containsText" text="TBA">
      <formula>NOT(ISERROR(SEARCH("TBA",I125)))</formula>
    </cfRule>
  </conditionalFormatting>
  <conditionalFormatting sqref="C185 C295:C297 C60:C61 C32 C299:C1048576 C113 C103:C105 C107:C110 C189:C191 C30 C34:C35 C1:C6 C173:C181 C288:C291 C14:C19 C21:C25 C222 C72:C74 C85:C90 C129:C131 C158:C167 C187 C215:C218 C140:C154 C115:C118 C206 C211 C213 C224 C226:C227 C194:C197 C244:C262 C8:C12 C92:C101 C38:C51 C208:C209 C122:C126 C199:C204 C229:C242 C265:C273 C275:C286">
    <cfRule type="containsText" dxfId="500" priority="1899" operator="containsText" text="Phasing">
      <formula>NOT(ISERROR(SEARCH("Phasing",C1)))</formula>
    </cfRule>
    <cfRule type="containsText" dxfId="499" priority="1900" operator="containsText" text="Disc">
      <formula>NOT(ISERROR(SEARCH("Disc",C1)))</formula>
    </cfRule>
    <cfRule type="containsText" dxfId="498" priority="1901" operator="containsText" text="EOL">
      <formula>NOT(ISERROR(SEARCH("EOL",C1)))</formula>
    </cfRule>
    <cfRule type="containsText" dxfId="497" priority="1902" operator="containsText" text="NEW">
      <formula>NOT(ISERROR(SEARCH("NEW",C1)))</formula>
    </cfRule>
  </conditionalFormatting>
  <conditionalFormatting sqref="C13">
    <cfRule type="containsText" dxfId="496" priority="1878" operator="containsText" text="Phasing">
      <formula>NOT(ISERROR(SEARCH("Phasing",C13)))</formula>
    </cfRule>
    <cfRule type="containsText" dxfId="495" priority="1879" operator="containsText" text="Disc">
      <formula>NOT(ISERROR(SEARCH("Disc",C13)))</formula>
    </cfRule>
    <cfRule type="containsText" dxfId="494" priority="1880" operator="containsText" text="EOL">
      <formula>NOT(ISERROR(SEARCH("EOL",C13)))</formula>
    </cfRule>
    <cfRule type="containsText" dxfId="493" priority="1881" operator="containsText" text="NEW">
      <formula>NOT(ISERROR(SEARCH("NEW",C13)))</formula>
    </cfRule>
  </conditionalFormatting>
  <conditionalFormatting sqref="I13">
    <cfRule type="containsText" dxfId="492" priority="1870" operator="containsText" text="TBA">
      <formula>NOT(ISERROR(SEARCH("TBA",I13)))</formula>
    </cfRule>
  </conditionalFormatting>
  <conditionalFormatting sqref="C220">
    <cfRule type="containsText" dxfId="491" priority="1850" operator="containsText" text="Phasing">
      <formula>NOT(ISERROR(SEARCH("Phasing",C220)))</formula>
    </cfRule>
    <cfRule type="containsText" dxfId="490" priority="1851" operator="containsText" text="Disc">
      <formula>NOT(ISERROR(SEARCH("Disc",C220)))</formula>
    </cfRule>
    <cfRule type="containsText" dxfId="489" priority="1852" operator="containsText" text="EOL">
      <formula>NOT(ISERROR(SEARCH("EOL",C220)))</formula>
    </cfRule>
    <cfRule type="containsText" dxfId="488" priority="1853" operator="containsText" text="NEW">
      <formula>NOT(ISERROR(SEARCH("NEW",C220)))</formula>
    </cfRule>
  </conditionalFormatting>
  <conditionalFormatting sqref="C52">
    <cfRule type="containsText" dxfId="487" priority="1814" operator="containsText" text="Phasing">
      <formula>NOT(ISERROR(SEARCH("Phasing",C52)))</formula>
    </cfRule>
    <cfRule type="containsText" dxfId="486" priority="1815" operator="containsText" text="Disc">
      <formula>NOT(ISERROR(SEARCH("Disc",C52)))</formula>
    </cfRule>
    <cfRule type="containsText" dxfId="485" priority="1816" operator="containsText" text="EOL">
      <formula>NOT(ISERROR(SEARCH("EOL",C52)))</formula>
    </cfRule>
    <cfRule type="containsText" dxfId="484" priority="1817" operator="containsText" text="NEW">
      <formula>NOT(ISERROR(SEARCH("NEW",C52)))</formula>
    </cfRule>
  </conditionalFormatting>
  <conditionalFormatting sqref="C102">
    <cfRule type="containsText" dxfId="483" priority="1732" operator="containsText" text="Phasing">
      <formula>NOT(ISERROR(SEARCH("Phasing",C102)))</formula>
    </cfRule>
    <cfRule type="containsText" dxfId="482" priority="1733" operator="containsText" text="Disc">
      <formula>NOT(ISERROR(SEARCH("Disc",C102)))</formula>
    </cfRule>
    <cfRule type="containsText" dxfId="481" priority="1734" operator="containsText" text="EOL">
      <formula>NOT(ISERROR(SEARCH("EOL",C102)))</formula>
    </cfRule>
    <cfRule type="containsText" dxfId="480" priority="1735" operator="containsText" text="NEW">
      <formula>NOT(ISERROR(SEARCH("NEW",C102)))</formula>
    </cfRule>
  </conditionalFormatting>
  <conditionalFormatting sqref="C112">
    <cfRule type="containsText" dxfId="479" priority="1752" operator="containsText" text="Phasing">
      <formula>NOT(ISERROR(SEARCH("Phasing",C112)))</formula>
    </cfRule>
    <cfRule type="containsText" dxfId="478" priority="1753" operator="containsText" text="Disc">
      <formula>NOT(ISERROR(SEARCH("Disc",C112)))</formula>
    </cfRule>
    <cfRule type="containsText" dxfId="477" priority="1754" operator="containsText" text="EOL">
      <formula>NOT(ISERROR(SEARCH("EOL",C112)))</formula>
    </cfRule>
    <cfRule type="containsText" dxfId="476" priority="1755" operator="containsText" text="NEW">
      <formula>NOT(ISERROR(SEARCH("NEW",C112)))</formula>
    </cfRule>
  </conditionalFormatting>
  <conditionalFormatting sqref="C243">
    <cfRule type="containsText" dxfId="475" priority="1669" operator="containsText" text="Phasing">
      <formula>NOT(ISERROR(SEARCH("Phasing",C243)))</formula>
    </cfRule>
    <cfRule type="containsText" dxfId="474" priority="1670" operator="containsText" text="Disc">
      <formula>NOT(ISERROR(SEARCH("Disc",C243)))</formula>
    </cfRule>
    <cfRule type="containsText" dxfId="473" priority="1671" operator="containsText" text="EOL">
      <formula>NOT(ISERROR(SEARCH("EOL",C243)))</formula>
    </cfRule>
    <cfRule type="containsText" dxfId="472" priority="1672" operator="containsText" text="NEW">
      <formula>NOT(ISERROR(SEARCH("NEW",C243)))</formula>
    </cfRule>
  </conditionalFormatting>
  <conditionalFormatting sqref="F243">
    <cfRule type="containsText" dxfId="471" priority="1666" operator="containsText" text="TBA">
      <formula>NOT(ISERROR(SEARCH("TBA",F243)))</formula>
    </cfRule>
  </conditionalFormatting>
  <conditionalFormatting sqref="G243">
    <cfRule type="containsText" dxfId="470" priority="1665" operator="containsText" text="TBA">
      <formula>NOT(ISERROR(SEARCH("TBA",G243)))</formula>
    </cfRule>
  </conditionalFormatting>
  <conditionalFormatting sqref="C79">
    <cfRule type="containsText" dxfId="469" priority="1659" operator="containsText" text="Phasing">
      <formula>NOT(ISERROR(SEARCH("Phasing",C79)))</formula>
    </cfRule>
    <cfRule type="containsText" dxfId="468" priority="1660" operator="containsText" text="Disc">
      <formula>NOT(ISERROR(SEARCH("Disc",C79)))</formula>
    </cfRule>
    <cfRule type="containsText" dxfId="467" priority="1661" operator="containsText" text="EOL">
      <formula>NOT(ISERROR(SEARCH("EOL",C79)))</formula>
    </cfRule>
    <cfRule type="containsText" dxfId="466" priority="1662" operator="containsText" text="NEW">
      <formula>NOT(ISERROR(SEARCH("NEW",C79)))</formula>
    </cfRule>
  </conditionalFormatting>
  <conditionalFormatting sqref="C188">
    <cfRule type="containsText" dxfId="465" priority="1653" operator="containsText" text="Phasing">
      <formula>NOT(ISERROR(SEARCH("Phasing",C188)))</formula>
    </cfRule>
    <cfRule type="containsText" dxfId="464" priority="1654" operator="containsText" text="Disc">
      <formula>NOT(ISERROR(SEARCH("Disc",C188)))</formula>
    </cfRule>
    <cfRule type="containsText" dxfId="463" priority="1655" operator="containsText" text="EOL">
      <formula>NOT(ISERROR(SEARCH("EOL",C188)))</formula>
    </cfRule>
    <cfRule type="containsText" dxfId="462" priority="1656" operator="containsText" text="NEW">
      <formula>NOT(ISERROR(SEARCH("NEW",C188)))</formula>
    </cfRule>
  </conditionalFormatting>
  <conditionalFormatting sqref="I188">
    <cfRule type="containsText" dxfId="461" priority="1650" operator="containsText" text="TBA">
      <formula>NOT(ISERROR(SEARCH("TBA",I188)))</formula>
    </cfRule>
  </conditionalFormatting>
  <conditionalFormatting sqref="C193">
    <cfRule type="containsText" dxfId="460" priority="1645" operator="containsText" text="Phasing">
      <formula>NOT(ISERROR(SEARCH("Phasing",C193)))</formula>
    </cfRule>
    <cfRule type="containsText" dxfId="459" priority="1646" operator="containsText" text="Disc">
      <formula>NOT(ISERROR(SEARCH("Disc",C193)))</formula>
    </cfRule>
    <cfRule type="containsText" dxfId="458" priority="1647" operator="containsText" text="EOL">
      <formula>NOT(ISERROR(SEARCH("EOL",C193)))</formula>
    </cfRule>
    <cfRule type="containsText" dxfId="457" priority="1648" operator="containsText" text="NEW">
      <formula>NOT(ISERROR(SEARCH("NEW",C193)))</formula>
    </cfRule>
  </conditionalFormatting>
  <conditionalFormatting sqref="I193">
    <cfRule type="containsText" dxfId="456" priority="1640" operator="containsText" text="TBA">
      <formula>NOT(ISERROR(SEARCH("TBA",I193)))</formula>
    </cfRule>
  </conditionalFormatting>
  <conditionalFormatting sqref="I59">
    <cfRule type="containsText" dxfId="455" priority="1592" operator="containsText" text="TBA">
      <formula>NOT(ISERROR(SEARCH("TBA",I59)))</formula>
    </cfRule>
  </conditionalFormatting>
  <conditionalFormatting sqref="C59">
    <cfRule type="containsText" dxfId="454" priority="1594" operator="containsText" text="Phasing">
      <formula>NOT(ISERROR(SEARCH("Phasing",C59)))</formula>
    </cfRule>
    <cfRule type="containsText" dxfId="453" priority="1595" operator="containsText" text="Disc">
      <formula>NOT(ISERROR(SEARCH("Disc",C59)))</formula>
    </cfRule>
    <cfRule type="containsText" dxfId="452" priority="1596" operator="containsText" text="EOL">
      <formula>NOT(ISERROR(SEARCH("EOL",C59)))</formula>
    </cfRule>
    <cfRule type="containsText" dxfId="451" priority="1597" operator="containsText" text="NEW">
      <formula>NOT(ISERROR(SEARCH("NEW",C59)))</formula>
    </cfRule>
  </conditionalFormatting>
  <conditionalFormatting sqref="C168">
    <cfRule type="containsText" dxfId="450" priority="1575" operator="containsText" text="Phasing">
      <formula>NOT(ISERROR(SEARCH("Phasing",C168)))</formula>
    </cfRule>
    <cfRule type="containsText" dxfId="449" priority="1576" operator="containsText" text="Disc">
      <formula>NOT(ISERROR(SEARCH("Disc",C168)))</formula>
    </cfRule>
    <cfRule type="containsText" dxfId="448" priority="1577" operator="containsText" text="EOL">
      <formula>NOT(ISERROR(SEARCH("EOL",C168)))</formula>
    </cfRule>
    <cfRule type="containsText" dxfId="447" priority="1578" operator="containsText" text="NEW">
      <formula>NOT(ISERROR(SEARCH("NEW",C168)))</formula>
    </cfRule>
  </conditionalFormatting>
  <conditionalFormatting sqref="C169">
    <cfRule type="containsText" dxfId="446" priority="1571" operator="containsText" text="Phasing">
      <formula>NOT(ISERROR(SEARCH("Phasing",C169)))</formula>
    </cfRule>
    <cfRule type="containsText" dxfId="445" priority="1572" operator="containsText" text="Disc">
      <formula>NOT(ISERROR(SEARCH("Disc",C169)))</formula>
    </cfRule>
    <cfRule type="containsText" dxfId="444" priority="1573" operator="containsText" text="EOL">
      <formula>NOT(ISERROR(SEARCH("EOL",C169)))</formula>
    </cfRule>
    <cfRule type="containsText" dxfId="443" priority="1574" operator="containsText" text="NEW">
      <formula>NOT(ISERROR(SEARCH("NEW",C169)))</formula>
    </cfRule>
  </conditionalFormatting>
  <conditionalFormatting sqref="C170">
    <cfRule type="containsText" dxfId="442" priority="1567" operator="containsText" text="Phasing">
      <formula>NOT(ISERROR(SEARCH("Phasing",C170)))</formula>
    </cfRule>
    <cfRule type="containsText" dxfId="441" priority="1568" operator="containsText" text="Disc">
      <formula>NOT(ISERROR(SEARCH("Disc",C170)))</formula>
    </cfRule>
    <cfRule type="containsText" dxfId="440" priority="1569" operator="containsText" text="EOL">
      <formula>NOT(ISERROR(SEARCH("EOL",C170)))</formula>
    </cfRule>
    <cfRule type="containsText" dxfId="439" priority="1570" operator="containsText" text="NEW">
      <formula>NOT(ISERROR(SEARCH("NEW",C170)))</formula>
    </cfRule>
  </conditionalFormatting>
  <conditionalFormatting sqref="C171">
    <cfRule type="containsText" dxfId="438" priority="1563" operator="containsText" text="Phasing">
      <formula>NOT(ISERROR(SEARCH("Phasing",C171)))</formula>
    </cfRule>
    <cfRule type="containsText" dxfId="437" priority="1564" operator="containsText" text="Disc">
      <formula>NOT(ISERROR(SEARCH("Disc",C171)))</formula>
    </cfRule>
    <cfRule type="containsText" dxfId="436" priority="1565" operator="containsText" text="EOL">
      <formula>NOT(ISERROR(SEARCH("EOL",C171)))</formula>
    </cfRule>
    <cfRule type="containsText" dxfId="435" priority="1566" operator="containsText" text="NEW">
      <formula>NOT(ISERROR(SEARCH("NEW",C171)))</formula>
    </cfRule>
  </conditionalFormatting>
  <conditionalFormatting sqref="C172">
    <cfRule type="containsText" dxfId="434" priority="1559" operator="containsText" text="Phasing">
      <formula>NOT(ISERROR(SEARCH("Phasing",C172)))</formula>
    </cfRule>
    <cfRule type="containsText" dxfId="433" priority="1560" operator="containsText" text="Disc">
      <formula>NOT(ISERROR(SEARCH("Disc",C172)))</formula>
    </cfRule>
    <cfRule type="containsText" dxfId="432" priority="1561" operator="containsText" text="EOL">
      <formula>NOT(ISERROR(SEARCH("EOL",C172)))</formula>
    </cfRule>
    <cfRule type="containsText" dxfId="431" priority="1562" operator="containsText" text="NEW">
      <formula>NOT(ISERROR(SEARCH("NEW",C172)))</formula>
    </cfRule>
  </conditionalFormatting>
  <conditionalFormatting sqref="I192">
    <cfRule type="containsText" dxfId="430" priority="1544" operator="containsText" text="TBA">
      <formula>NOT(ISERROR(SEARCH("TBA",I192)))</formula>
    </cfRule>
  </conditionalFormatting>
  <conditionalFormatting sqref="C192">
    <cfRule type="containsText" dxfId="429" priority="1540" operator="containsText" text="Phasing">
      <formula>NOT(ISERROR(SEARCH("Phasing",C192)))</formula>
    </cfRule>
    <cfRule type="containsText" dxfId="428" priority="1541" operator="containsText" text="Disc">
      <formula>NOT(ISERROR(SEARCH("Disc",C192)))</formula>
    </cfRule>
    <cfRule type="containsText" dxfId="427" priority="1542" operator="containsText" text="EOL">
      <formula>NOT(ISERROR(SEARCH("EOL",C192)))</formula>
    </cfRule>
    <cfRule type="containsText" dxfId="426" priority="1543" operator="containsText" text="NEW">
      <formula>NOT(ISERROR(SEARCH("NEW",C192)))</formula>
    </cfRule>
  </conditionalFormatting>
  <conditionalFormatting sqref="I198">
    <cfRule type="containsText" dxfId="425" priority="1538" operator="containsText" text="TBA">
      <formula>NOT(ISERROR(SEARCH("TBA",I198)))</formula>
    </cfRule>
  </conditionalFormatting>
  <conditionalFormatting sqref="C198">
    <cfRule type="containsText" dxfId="424" priority="1534" operator="containsText" text="Phasing">
      <formula>NOT(ISERROR(SEARCH("Phasing",C198)))</formula>
    </cfRule>
    <cfRule type="containsText" dxfId="423" priority="1535" operator="containsText" text="Disc">
      <formula>NOT(ISERROR(SEARCH("Disc",C198)))</formula>
    </cfRule>
    <cfRule type="containsText" dxfId="422" priority="1536" operator="containsText" text="EOL">
      <formula>NOT(ISERROR(SEARCH("EOL",C198)))</formula>
    </cfRule>
    <cfRule type="containsText" dxfId="421" priority="1537" operator="containsText" text="NEW">
      <formula>NOT(ISERROR(SEARCH("NEW",C198)))</formula>
    </cfRule>
  </conditionalFormatting>
  <conditionalFormatting sqref="C26">
    <cfRule type="containsText" dxfId="420" priority="1486" operator="containsText" text="Phasing">
      <formula>NOT(ISERROR(SEARCH("Phasing",C26)))</formula>
    </cfRule>
    <cfRule type="containsText" dxfId="419" priority="1487" operator="containsText" text="Disc">
      <formula>NOT(ISERROR(SEARCH("Disc",C26)))</formula>
    </cfRule>
    <cfRule type="containsText" dxfId="418" priority="1488" operator="containsText" text="EOL">
      <formula>NOT(ISERROR(SEARCH("EOL",C26)))</formula>
    </cfRule>
    <cfRule type="containsText" dxfId="417" priority="1489" operator="containsText" text="NEW">
      <formula>NOT(ISERROR(SEARCH("NEW",C26)))</formula>
    </cfRule>
  </conditionalFormatting>
  <conditionalFormatting sqref="C294">
    <cfRule type="containsText" dxfId="416" priority="1426" operator="containsText" text="Phasing">
      <formula>NOT(ISERROR(SEARCH("Phasing",C294)))</formula>
    </cfRule>
    <cfRule type="containsText" dxfId="415" priority="1427" operator="containsText" text="Disc">
      <formula>NOT(ISERROR(SEARCH("Disc",C294)))</formula>
    </cfRule>
    <cfRule type="containsText" dxfId="414" priority="1428" operator="containsText" text="EOL">
      <formula>NOT(ISERROR(SEARCH("EOL",C294)))</formula>
    </cfRule>
    <cfRule type="containsText" dxfId="413" priority="1429" operator="containsText" text="NEW">
      <formula>NOT(ISERROR(SEARCH("NEW",C294)))</formula>
    </cfRule>
  </conditionalFormatting>
  <conditionalFormatting sqref="G294">
    <cfRule type="containsText" dxfId="412" priority="1430" operator="containsText" text="TBA">
      <formula>NOT(ISERROR(SEARCH("TBA",G294)))</formula>
    </cfRule>
  </conditionalFormatting>
  <conditionalFormatting sqref="I294">
    <cfRule type="containsText" dxfId="411" priority="1449" operator="containsText" text="TBA">
      <formula>NOT(ISERROR(SEARCH("TBA",I294)))</formula>
    </cfRule>
  </conditionalFormatting>
  <conditionalFormatting sqref="I292">
    <cfRule type="containsText" dxfId="410" priority="1424" operator="containsText" text="TBA">
      <formula>NOT(ISERROR(SEARCH("TBA",I292)))</formula>
    </cfRule>
  </conditionalFormatting>
  <conditionalFormatting sqref="I294">
    <cfRule type="containsText" dxfId="409" priority="1446" operator="containsText" text="TBA">
      <formula>NOT(ISERROR(SEARCH("TBA",I294)))</formula>
    </cfRule>
  </conditionalFormatting>
  <conditionalFormatting sqref="F294">
    <cfRule type="containsText" dxfId="408" priority="1431" operator="containsText" text="TBA">
      <formula>NOT(ISERROR(SEARCH("TBA",F294)))</formula>
    </cfRule>
  </conditionalFormatting>
  <conditionalFormatting sqref="I292">
    <cfRule type="containsText" dxfId="407" priority="1423" operator="containsText" text="TBA">
      <formula>NOT(ISERROR(SEARCH("TBA",I292)))</formula>
    </cfRule>
  </conditionalFormatting>
  <conditionalFormatting sqref="F292">
    <cfRule type="containsText" dxfId="406" priority="1415" operator="containsText" text="TBA">
      <formula>NOT(ISERROR(SEARCH("TBA",F292)))</formula>
    </cfRule>
  </conditionalFormatting>
  <conditionalFormatting sqref="G292">
    <cfRule type="containsText" dxfId="405" priority="1414" operator="containsText" text="TBA">
      <formula>NOT(ISERROR(SEARCH("TBA",G292)))</formula>
    </cfRule>
  </conditionalFormatting>
  <conditionalFormatting sqref="C292">
    <cfRule type="containsText" dxfId="404" priority="1410" operator="containsText" text="Phasing">
      <formula>NOT(ISERROR(SEARCH("Phasing",C292)))</formula>
    </cfRule>
    <cfRule type="containsText" dxfId="403" priority="1411" operator="containsText" text="Disc">
      <formula>NOT(ISERROR(SEARCH("Disc",C292)))</formula>
    </cfRule>
    <cfRule type="containsText" dxfId="402" priority="1412" operator="containsText" text="EOL">
      <formula>NOT(ISERROR(SEARCH("EOL",C292)))</formula>
    </cfRule>
    <cfRule type="containsText" dxfId="401" priority="1413" operator="containsText" text="NEW">
      <formula>NOT(ISERROR(SEARCH("NEW",C292)))</formula>
    </cfRule>
  </conditionalFormatting>
  <conditionalFormatting sqref="I293">
    <cfRule type="containsText" dxfId="400" priority="1408" operator="containsText" text="TBA">
      <formula>NOT(ISERROR(SEARCH("TBA",I293)))</formula>
    </cfRule>
  </conditionalFormatting>
  <conditionalFormatting sqref="H159:H160 H290:H291 H295:H296 H265:H273 H1:H6 H187:H201 H179:H185 H210:H212">
    <cfRule type="containsText" dxfId="399" priority="1261" operator="containsText" text="TBA">
      <formula>NOT(ISERROR(SEARCH("TBA",H1)))</formula>
    </cfRule>
  </conditionalFormatting>
  <conditionalFormatting sqref="G293">
    <cfRule type="containsText" dxfId="398" priority="1391" operator="containsText" text="TBA">
      <formula>NOT(ISERROR(SEARCH("TBA",G293)))</formula>
    </cfRule>
  </conditionalFormatting>
  <conditionalFormatting sqref="F293">
    <cfRule type="containsText" dxfId="397" priority="1392" operator="containsText" text="TBA">
      <formula>NOT(ISERROR(SEARCH("TBA",F293)))</formula>
    </cfRule>
  </conditionalFormatting>
  <conditionalFormatting sqref="H322:H325 H327:H329 H158 H276 H286 H279:H280">
    <cfRule type="containsText" dxfId="396" priority="1257" operator="containsText" text="TBA">
      <formula>NOT(ISERROR(SEARCH("TBA",H158)))</formula>
    </cfRule>
  </conditionalFormatting>
  <conditionalFormatting sqref="I293">
    <cfRule type="containsText" dxfId="395" priority="1407" operator="containsText" text="TBA">
      <formula>NOT(ISERROR(SEARCH("TBA",I293)))</formula>
    </cfRule>
  </conditionalFormatting>
  <conditionalFormatting sqref="C293">
    <cfRule type="containsText" dxfId="394" priority="1387" operator="containsText" text="Phasing">
      <formula>NOT(ISERROR(SEARCH("Phasing",C293)))</formula>
    </cfRule>
    <cfRule type="containsText" dxfId="393" priority="1388" operator="containsText" text="Disc">
      <formula>NOT(ISERROR(SEARCH("Disc",C293)))</formula>
    </cfRule>
    <cfRule type="containsText" dxfId="392" priority="1389" operator="containsText" text="EOL">
      <formula>NOT(ISERROR(SEARCH("EOL",C293)))</formula>
    </cfRule>
    <cfRule type="containsText" dxfId="391" priority="1390" operator="containsText" text="NEW">
      <formula>NOT(ISERROR(SEARCH("NEW",C293)))</formula>
    </cfRule>
  </conditionalFormatting>
  <conditionalFormatting sqref="C76">
    <cfRule type="containsText" dxfId="390" priority="1371" operator="containsText" text="Phasing">
      <formula>NOT(ISERROR(SEARCH("Phasing",C76)))</formula>
    </cfRule>
    <cfRule type="containsText" dxfId="389" priority="1372" operator="containsText" text="Disc">
      <formula>NOT(ISERROR(SEARCH("Disc",C76)))</formula>
    </cfRule>
    <cfRule type="containsText" dxfId="388" priority="1373" operator="containsText" text="EOL">
      <formula>NOT(ISERROR(SEARCH("EOL",C76)))</formula>
    </cfRule>
    <cfRule type="containsText" dxfId="387" priority="1374" operator="containsText" text="NEW">
      <formula>NOT(ISERROR(SEARCH("NEW",C76)))</formula>
    </cfRule>
  </conditionalFormatting>
  <conditionalFormatting sqref="C75">
    <cfRule type="containsText" dxfId="386" priority="1375" operator="containsText" text="Phasing">
      <formula>NOT(ISERROR(SEARCH("Phasing",C75)))</formula>
    </cfRule>
    <cfRule type="containsText" dxfId="385" priority="1376" operator="containsText" text="Disc">
      <formula>NOT(ISERROR(SEARCH("Disc",C75)))</formula>
    </cfRule>
    <cfRule type="containsText" dxfId="384" priority="1377" operator="containsText" text="EOL">
      <formula>NOT(ISERROR(SEARCH("EOL",C75)))</formula>
    </cfRule>
    <cfRule type="containsText" dxfId="383" priority="1378" operator="containsText" text="NEW">
      <formula>NOT(ISERROR(SEARCH("NEW",C75)))</formula>
    </cfRule>
  </conditionalFormatting>
  <conditionalFormatting sqref="C111">
    <cfRule type="containsText" dxfId="382" priority="1367" operator="containsText" text="Phasing">
      <formula>NOT(ISERROR(SEARCH("Phasing",C111)))</formula>
    </cfRule>
    <cfRule type="containsText" dxfId="381" priority="1368" operator="containsText" text="Disc">
      <formula>NOT(ISERROR(SEARCH("Disc",C111)))</formula>
    </cfRule>
    <cfRule type="containsText" dxfId="380" priority="1369" operator="containsText" text="EOL">
      <formula>NOT(ISERROR(SEARCH("EOL",C111)))</formula>
    </cfRule>
    <cfRule type="containsText" dxfId="379" priority="1370" operator="containsText" text="NEW">
      <formula>NOT(ISERROR(SEARCH("NEW",C111)))</formula>
    </cfRule>
  </conditionalFormatting>
  <conditionalFormatting sqref="C120">
    <cfRule type="containsText" dxfId="378" priority="1363" operator="containsText" text="Phasing">
      <formula>NOT(ISERROR(SEARCH("Phasing",C120)))</formula>
    </cfRule>
    <cfRule type="containsText" dxfId="377" priority="1364" operator="containsText" text="Disc">
      <formula>NOT(ISERROR(SEARCH("Disc",C120)))</formula>
    </cfRule>
    <cfRule type="containsText" dxfId="376" priority="1365" operator="containsText" text="EOL">
      <formula>NOT(ISERROR(SEARCH("EOL",C120)))</formula>
    </cfRule>
    <cfRule type="containsText" dxfId="375" priority="1366" operator="containsText" text="NEW">
      <formula>NOT(ISERROR(SEARCH("NEW",C120)))</formula>
    </cfRule>
  </conditionalFormatting>
  <conditionalFormatting sqref="C121">
    <cfRule type="containsText" dxfId="374" priority="1359" operator="containsText" text="Phasing">
      <formula>NOT(ISERROR(SEARCH("Phasing",C121)))</formula>
    </cfRule>
    <cfRule type="containsText" dxfId="373" priority="1360" operator="containsText" text="Disc">
      <formula>NOT(ISERROR(SEARCH("Disc",C121)))</formula>
    </cfRule>
    <cfRule type="containsText" dxfId="372" priority="1361" operator="containsText" text="EOL">
      <formula>NOT(ISERROR(SEARCH("EOL",C121)))</formula>
    </cfRule>
    <cfRule type="containsText" dxfId="371" priority="1362" operator="containsText" text="NEW">
      <formula>NOT(ISERROR(SEARCH("NEW",C121)))</formula>
    </cfRule>
  </conditionalFormatting>
  <conditionalFormatting sqref="C182:C183">
    <cfRule type="containsText" dxfId="370" priority="1346" operator="containsText" text="Phasing">
      <formula>NOT(ISERROR(SEARCH("Phasing",C182)))</formula>
    </cfRule>
    <cfRule type="containsText" dxfId="369" priority="1347" operator="containsText" text="Disc">
      <formula>NOT(ISERROR(SEARCH("Disc",C182)))</formula>
    </cfRule>
    <cfRule type="containsText" dxfId="368" priority="1348" operator="containsText" text="EOL">
      <formula>NOT(ISERROR(SEARCH("EOL",C182)))</formula>
    </cfRule>
    <cfRule type="containsText" dxfId="367" priority="1349" operator="containsText" text="NEW">
      <formula>NOT(ISERROR(SEARCH("NEW",C182)))</formula>
    </cfRule>
  </conditionalFormatting>
  <conditionalFormatting sqref="C33">
    <cfRule type="containsText" dxfId="366" priority="1318" operator="containsText" text="Phasing">
      <formula>NOT(ISERROR(SEARCH("Phasing",C33)))</formula>
    </cfRule>
    <cfRule type="containsText" dxfId="365" priority="1319" operator="containsText" text="Disc">
      <formula>NOT(ISERROR(SEARCH("Disc",C33)))</formula>
    </cfRule>
    <cfRule type="containsText" dxfId="364" priority="1320" operator="containsText" text="EOL">
      <formula>NOT(ISERROR(SEARCH("EOL",C33)))</formula>
    </cfRule>
    <cfRule type="containsText" dxfId="363" priority="1321" operator="containsText" text="NEW">
      <formula>NOT(ISERROR(SEARCH("NEW",C33)))</formula>
    </cfRule>
  </conditionalFormatting>
  <conditionalFormatting sqref="C184">
    <cfRule type="containsText" dxfId="362" priority="1302" operator="containsText" text="Phasing">
      <formula>NOT(ISERROR(SEARCH("Phasing",C184)))</formula>
    </cfRule>
    <cfRule type="containsText" dxfId="361" priority="1303" operator="containsText" text="Disc">
      <formula>NOT(ISERROR(SEARCH("Disc",C184)))</formula>
    </cfRule>
    <cfRule type="containsText" dxfId="360" priority="1304" operator="containsText" text="EOL">
      <formula>NOT(ISERROR(SEARCH("EOL",C184)))</formula>
    </cfRule>
    <cfRule type="containsText" dxfId="359" priority="1305" operator="containsText" text="NEW">
      <formula>NOT(ISERROR(SEARCH("NEW",C184)))</formula>
    </cfRule>
  </conditionalFormatting>
  <conditionalFormatting sqref="C20">
    <cfRule type="containsText" dxfId="358" priority="1294" operator="containsText" text="Phasing">
      <formula>NOT(ISERROR(SEARCH("Phasing",C20)))</formula>
    </cfRule>
    <cfRule type="containsText" dxfId="357" priority="1295" operator="containsText" text="Disc">
      <formula>NOT(ISERROR(SEARCH("Disc",C20)))</formula>
    </cfRule>
    <cfRule type="containsText" dxfId="356" priority="1296" operator="containsText" text="EOL">
      <formula>NOT(ISERROR(SEARCH("EOL",C20)))</formula>
    </cfRule>
    <cfRule type="containsText" dxfId="355" priority="1297" operator="containsText" text="NEW">
      <formula>NOT(ISERROR(SEARCH("NEW",C20)))</formula>
    </cfRule>
  </conditionalFormatting>
  <conditionalFormatting sqref="C58">
    <cfRule type="containsText" dxfId="354" priority="1306" operator="containsText" text="Phasing">
      <formula>NOT(ISERROR(SEARCH("Phasing",C58)))</formula>
    </cfRule>
    <cfRule type="containsText" dxfId="353" priority="1307" operator="containsText" text="Disc">
      <formula>NOT(ISERROR(SEARCH("Disc",C58)))</formula>
    </cfRule>
    <cfRule type="containsText" dxfId="352" priority="1308" operator="containsText" text="EOL">
      <formula>NOT(ISERROR(SEARCH("EOL",C58)))</formula>
    </cfRule>
    <cfRule type="containsText" dxfId="351" priority="1309" operator="containsText" text="NEW">
      <formula>NOT(ISERROR(SEARCH("NEW",C58)))</formula>
    </cfRule>
  </conditionalFormatting>
  <conditionalFormatting sqref="C36">
    <cfRule type="containsText" dxfId="350" priority="1298" operator="containsText" text="Phasing">
      <formula>NOT(ISERROR(SEARCH("Phasing",C36)))</formula>
    </cfRule>
    <cfRule type="containsText" dxfId="349" priority="1299" operator="containsText" text="Disc">
      <formula>NOT(ISERROR(SEARCH("Disc",C36)))</formula>
    </cfRule>
    <cfRule type="containsText" dxfId="348" priority="1300" operator="containsText" text="EOL">
      <formula>NOT(ISERROR(SEARCH("EOL",C36)))</formula>
    </cfRule>
    <cfRule type="containsText" dxfId="347" priority="1301" operator="containsText" text="NEW">
      <formula>NOT(ISERROR(SEARCH("NEW",C36)))</formula>
    </cfRule>
  </conditionalFormatting>
  <conditionalFormatting sqref="C37">
    <cfRule type="containsText" dxfId="346" priority="1290" operator="containsText" text="Phasing">
      <formula>NOT(ISERROR(SEARCH("Phasing",C37)))</formula>
    </cfRule>
    <cfRule type="containsText" dxfId="345" priority="1291" operator="containsText" text="Disc">
      <formula>NOT(ISERROR(SEARCH("Disc",C37)))</formula>
    </cfRule>
    <cfRule type="containsText" dxfId="344" priority="1292" operator="containsText" text="EOL">
      <formula>NOT(ISERROR(SEARCH("EOL",C37)))</formula>
    </cfRule>
    <cfRule type="containsText" dxfId="343" priority="1293" operator="containsText" text="NEW">
      <formula>NOT(ISERROR(SEARCH("NEW",C37)))</formula>
    </cfRule>
  </conditionalFormatting>
  <conditionalFormatting sqref="H1:H6">
    <cfRule type="containsText" dxfId="342" priority="1260" operator="containsText" text="TBA">
      <formula>NOT(ISERROR(SEARCH("TBA",H1)))</formula>
    </cfRule>
  </conditionalFormatting>
  <conditionalFormatting sqref="H13">
    <cfRule type="containsText" dxfId="341" priority="1253" operator="containsText" text="TBA">
      <formula>NOT(ISERROR(SEARCH("TBA",H13)))</formula>
    </cfRule>
  </conditionalFormatting>
  <conditionalFormatting sqref="H18">
    <cfRule type="containsText" dxfId="340" priority="1259" operator="containsText" text="TBA">
      <formula>NOT(ISERROR(SEARCH("TBA",H18)))</formula>
    </cfRule>
  </conditionalFormatting>
  <conditionalFormatting sqref="H311:H320 H299:H307 H282 H309 H230:H242 H244:H262">
    <cfRule type="containsText" dxfId="339" priority="1258" operator="containsText" text="TBA">
      <formula>NOT(ISERROR(SEARCH("TBA",H230)))</formula>
    </cfRule>
  </conditionalFormatting>
  <conditionalFormatting sqref="H310">
    <cfRule type="containsText" dxfId="338" priority="1256" operator="containsText" text="TBA">
      <formula>NOT(ISERROR(SEARCH("TBA",H310)))</formula>
    </cfRule>
  </conditionalFormatting>
  <conditionalFormatting sqref="H288">
    <cfRule type="containsText" dxfId="337" priority="1255" operator="containsText" text="TBA">
      <formula>NOT(ISERROR(SEARCH("TBA",H288)))</formula>
    </cfRule>
  </conditionalFormatting>
  <conditionalFormatting sqref="H125">
    <cfRule type="containsText" dxfId="336" priority="1254" operator="containsText" text="TBA">
      <formula>NOT(ISERROR(SEARCH("TBA",H125)))</formula>
    </cfRule>
  </conditionalFormatting>
  <conditionalFormatting sqref="H243">
    <cfRule type="containsText" dxfId="335" priority="1252" operator="containsText" text="TBA">
      <formula>NOT(ISERROR(SEARCH("TBA",H243)))</formula>
    </cfRule>
  </conditionalFormatting>
  <conditionalFormatting sqref="H294">
    <cfRule type="containsText" dxfId="334" priority="1251" operator="containsText" text="TBA">
      <formula>NOT(ISERROR(SEARCH("TBA",H294)))</formula>
    </cfRule>
  </conditionalFormatting>
  <conditionalFormatting sqref="H292">
    <cfRule type="containsText" dxfId="333" priority="1250" operator="containsText" text="TBA">
      <formula>NOT(ISERROR(SEARCH("TBA",H292)))</formula>
    </cfRule>
  </conditionalFormatting>
  <conditionalFormatting sqref="C57">
    <cfRule type="containsText" dxfId="332" priority="1122" operator="containsText" text="Phasing">
      <formula>NOT(ISERROR(SEARCH("Phasing",C57)))</formula>
    </cfRule>
    <cfRule type="containsText" dxfId="331" priority="1123" operator="containsText" text="Disc">
      <formula>NOT(ISERROR(SEARCH("Disc",C57)))</formula>
    </cfRule>
    <cfRule type="containsText" dxfId="330" priority="1124" operator="containsText" text="EOL">
      <formula>NOT(ISERROR(SEARCH("EOL",C57)))</formula>
    </cfRule>
    <cfRule type="containsText" dxfId="329" priority="1125" operator="containsText" text="NEW">
      <formula>NOT(ISERROR(SEARCH("NEW",C57)))</formula>
    </cfRule>
  </conditionalFormatting>
  <conditionalFormatting sqref="C31">
    <cfRule type="containsText" dxfId="328" priority="1114" operator="containsText" text="Phasing">
      <formula>NOT(ISERROR(SEARCH("Phasing",C31)))</formula>
    </cfRule>
    <cfRule type="containsText" dxfId="327" priority="1115" operator="containsText" text="Disc">
      <formula>NOT(ISERROR(SEARCH("Disc",C31)))</formula>
    </cfRule>
    <cfRule type="containsText" dxfId="326" priority="1116" operator="containsText" text="EOL">
      <formula>NOT(ISERROR(SEARCH("EOL",C31)))</formula>
    </cfRule>
    <cfRule type="containsText" dxfId="325" priority="1117" operator="containsText" text="NEW">
      <formula>NOT(ISERROR(SEARCH("NEW",C31)))</formula>
    </cfRule>
  </conditionalFormatting>
  <conditionalFormatting sqref="J125">
    <cfRule type="containsText" dxfId="324" priority="1020" operator="containsText" text="TBA">
      <formula>NOT(ISERROR(SEARCH("TBA",J125)))</formula>
    </cfRule>
  </conditionalFormatting>
  <conditionalFormatting sqref="J13">
    <cfRule type="containsText" dxfId="323" priority="1019" operator="containsText" text="TBA">
      <formula>NOT(ISERROR(SEARCH("TBA",J13)))</formula>
    </cfRule>
  </conditionalFormatting>
  <conditionalFormatting sqref="J243">
    <cfRule type="containsText" dxfId="322" priority="1018" operator="containsText" text="TBA">
      <formula>NOT(ISERROR(SEARCH("TBA",J243)))</formula>
    </cfRule>
  </conditionalFormatting>
  <conditionalFormatting sqref="J294">
    <cfRule type="containsText" dxfId="321" priority="1017" operator="containsText" text="TBA">
      <formula>NOT(ISERROR(SEARCH("TBA",J294)))</formula>
    </cfRule>
  </conditionalFormatting>
  <conditionalFormatting sqref="J292">
    <cfRule type="containsText" dxfId="320" priority="1016" operator="containsText" text="TBA">
      <formula>NOT(ISERROR(SEARCH("TBA",J292)))</formula>
    </cfRule>
  </conditionalFormatting>
  <conditionalFormatting sqref="J159:J160 J290:J291 J295:J296 J265:J273 J1:J6 J187:J201 J179:J185 J76:J98 J210:J212">
    <cfRule type="containsText" dxfId="319" priority="1026" operator="containsText" text="TBA">
      <formula>NOT(ISERROR(SEARCH("TBA",J1)))</formula>
    </cfRule>
  </conditionalFormatting>
  <conditionalFormatting sqref="J18">
    <cfRule type="containsText" dxfId="318" priority="1025" operator="containsText" text="TBA">
      <formula>NOT(ISERROR(SEARCH("TBA",J18)))</formula>
    </cfRule>
  </conditionalFormatting>
  <conditionalFormatting sqref="J311:J320 J299:J307 J282 J309 J230:J242 J244:J262">
    <cfRule type="containsText" dxfId="317" priority="1024" operator="containsText" text="TBA">
      <formula>NOT(ISERROR(SEARCH("TBA",J230)))</formula>
    </cfRule>
  </conditionalFormatting>
  <conditionalFormatting sqref="J322:J325 J327:J329 J158 J276 J286 J279:J280">
    <cfRule type="containsText" dxfId="316" priority="1023" operator="containsText" text="TBA">
      <formula>NOT(ISERROR(SEARCH("TBA",J158)))</formula>
    </cfRule>
  </conditionalFormatting>
  <conditionalFormatting sqref="J310">
    <cfRule type="containsText" dxfId="315" priority="1022" operator="containsText" text="TBA">
      <formula>NOT(ISERROR(SEARCH("TBA",J310)))</formula>
    </cfRule>
  </conditionalFormatting>
  <conditionalFormatting sqref="J288">
    <cfRule type="containsText" dxfId="314" priority="1021" operator="containsText" text="TBA">
      <formula>NOT(ISERROR(SEARCH("TBA",J288)))</formula>
    </cfRule>
  </conditionalFormatting>
  <conditionalFormatting sqref="I298">
    <cfRule type="containsText" dxfId="313" priority="888" operator="containsText" text="TBA">
      <formula>NOT(ISERROR(SEARCH("TBA",I298)))</formula>
    </cfRule>
  </conditionalFormatting>
  <conditionalFormatting sqref="I298">
    <cfRule type="containsText" dxfId="312" priority="887" operator="containsText" text="TBA">
      <formula>NOT(ISERROR(SEARCH("TBA",I298)))</formula>
    </cfRule>
  </conditionalFormatting>
  <conditionalFormatting sqref="G298">
    <cfRule type="containsText" dxfId="311" priority="877" operator="containsText" text="TBA">
      <formula>NOT(ISERROR(SEARCH("TBA",G298)))</formula>
    </cfRule>
  </conditionalFormatting>
  <conditionalFormatting sqref="C298">
    <cfRule type="containsText" dxfId="310" priority="873" operator="containsText" text="Phasing">
      <formula>NOT(ISERROR(SEARCH("Phasing",C298)))</formula>
    </cfRule>
    <cfRule type="containsText" dxfId="309" priority="874" operator="containsText" text="Disc">
      <formula>NOT(ISERROR(SEARCH("Disc",C298)))</formula>
    </cfRule>
    <cfRule type="containsText" dxfId="308" priority="875" operator="containsText" text="EOL">
      <formula>NOT(ISERROR(SEARCH("EOL",C298)))</formula>
    </cfRule>
    <cfRule type="containsText" dxfId="307" priority="876" operator="containsText" text="NEW">
      <formula>NOT(ISERROR(SEARCH("NEW",C298)))</formula>
    </cfRule>
  </conditionalFormatting>
  <conditionalFormatting sqref="I106 F106:G106">
    <cfRule type="containsText" dxfId="306" priority="851" operator="containsText" text="TBA">
      <formula>NOT(ISERROR(SEARCH("TBA",F106)))</formula>
    </cfRule>
  </conditionalFormatting>
  <conditionalFormatting sqref="H106">
    <cfRule type="containsText" dxfId="305" priority="849" operator="containsText" text="TBA">
      <formula>NOT(ISERROR(SEARCH("TBA",H106)))</formula>
    </cfRule>
  </conditionalFormatting>
  <conditionalFormatting sqref="J106">
    <cfRule type="containsText" dxfId="304" priority="848" operator="containsText" text="TBA">
      <formula>NOT(ISERROR(SEARCH("TBA",J106)))</formula>
    </cfRule>
  </conditionalFormatting>
  <conditionalFormatting sqref="C114">
    <cfRule type="containsText" dxfId="303" priority="843" operator="containsText" text="Phasing">
      <formula>NOT(ISERROR(SEARCH("Phasing",C114)))</formula>
    </cfRule>
    <cfRule type="containsText" dxfId="302" priority="844" operator="containsText" text="Disc">
      <formula>NOT(ISERROR(SEARCH("Disc",C114)))</formula>
    </cfRule>
    <cfRule type="containsText" dxfId="301" priority="845" operator="containsText" text="EOL">
      <formula>NOT(ISERROR(SEARCH("EOL",C114)))</formula>
    </cfRule>
    <cfRule type="containsText" dxfId="300" priority="846" operator="containsText" text="NEW">
      <formula>NOT(ISERROR(SEARCH("NEW",C114)))</formula>
    </cfRule>
  </conditionalFormatting>
  <conditionalFormatting sqref="I114 F114:G114">
    <cfRule type="containsText" dxfId="299" priority="842" operator="containsText" text="TBA">
      <formula>NOT(ISERROR(SEARCH("TBA",F114)))</formula>
    </cfRule>
  </conditionalFormatting>
  <conditionalFormatting sqref="C106">
    <cfRule type="containsText" dxfId="298" priority="820" operator="containsText" text="Phasing">
      <formula>NOT(ISERROR(SEARCH("Phasing",C106)))</formula>
    </cfRule>
    <cfRule type="containsText" dxfId="297" priority="821" operator="containsText" text="Disc">
      <formula>NOT(ISERROR(SEARCH("Disc",C106)))</formula>
    </cfRule>
    <cfRule type="containsText" dxfId="296" priority="822" operator="containsText" text="EOL">
      <formula>NOT(ISERROR(SEARCH("EOL",C106)))</formula>
    </cfRule>
    <cfRule type="containsText" dxfId="295" priority="823" operator="containsText" text="NEW">
      <formula>NOT(ISERROR(SEARCH("NEW",C106)))</formula>
    </cfRule>
  </conditionalFormatting>
  <conditionalFormatting sqref="C119">
    <cfRule type="containsText" dxfId="294" priority="828" operator="containsText" text="Phasing">
      <formula>NOT(ISERROR(SEARCH("Phasing",C119)))</formula>
    </cfRule>
    <cfRule type="containsText" dxfId="293" priority="829" operator="containsText" text="Disc">
      <formula>NOT(ISERROR(SEARCH("Disc",C119)))</formula>
    </cfRule>
    <cfRule type="containsText" dxfId="292" priority="830" operator="containsText" text="EOL">
      <formula>NOT(ISERROR(SEARCH("EOL",C119)))</formula>
    </cfRule>
    <cfRule type="containsText" dxfId="291" priority="831" operator="containsText" text="NEW">
      <formula>NOT(ISERROR(SEARCH("NEW",C119)))</formula>
    </cfRule>
  </conditionalFormatting>
  <conditionalFormatting sqref="C56">
    <cfRule type="containsText" dxfId="290" priority="607" operator="containsText" text="Phasing">
      <formula>NOT(ISERROR(SEARCH("Phasing",C56)))</formula>
    </cfRule>
    <cfRule type="containsText" dxfId="289" priority="608" operator="containsText" text="Disc">
      <formula>NOT(ISERROR(SEARCH("Disc",C56)))</formula>
    </cfRule>
    <cfRule type="containsText" dxfId="288" priority="609" operator="containsText" text="EOL">
      <formula>NOT(ISERROR(SEARCH("EOL",C56)))</formula>
    </cfRule>
    <cfRule type="containsText" dxfId="287" priority="610" operator="containsText" text="NEW">
      <formula>NOT(ISERROR(SEARCH("NEW",C56)))</formula>
    </cfRule>
  </conditionalFormatting>
  <conditionalFormatting sqref="C287">
    <cfRule type="containsText" dxfId="286" priority="588" operator="containsText" text="Phasing">
      <formula>NOT(ISERROR(SEARCH("Phasing",C287)))</formula>
    </cfRule>
    <cfRule type="containsText" dxfId="285" priority="589" operator="containsText" text="Disc">
      <formula>NOT(ISERROR(SEARCH("Disc",C287)))</formula>
    </cfRule>
    <cfRule type="containsText" dxfId="284" priority="590" operator="containsText" text="EOL">
      <formula>NOT(ISERROR(SEARCH("EOL",C287)))</formula>
    </cfRule>
    <cfRule type="containsText" dxfId="283" priority="591" operator="containsText" text="NEW">
      <formula>NOT(ISERROR(SEARCH("NEW",C287)))</formula>
    </cfRule>
  </conditionalFormatting>
  <conditionalFormatting sqref="F287:G287 I287">
    <cfRule type="containsText" dxfId="282" priority="582" operator="containsText" text="TBA">
      <formula>NOT(ISERROR(SEARCH("TBA",F287)))</formula>
    </cfRule>
  </conditionalFormatting>
  <conditionalFormatting sqref="I287">
    <cfRule type="containsText" dxfId="281" priority="580" operator="containsText" text="TBA">
      <formula>NOT(ISERROR(SEARCH("TBA",I287)))</formula>
    </cfRule>
  </conditionalFormatting>
  <conditionalFormatting sqref="H287">
    <cfRule type="containsText" dxfId="280" priority="574" operator="containsText" text="TBA">
      <formula>NOT(ISERROR(SEARCH("TBA",H287)))</formula>
    </cfRule>
  </conditionalFormatting>
  <conditionalFormatting sqref="J287">
    <cfRule type="containsText" dxfId="279" priority="572" operator="containsText" text="TBA">
      <formula>NOT(ISERROR(SEARCH("TBA",J287)))</formula>
    </cfRule>
  </conditionalFormatting>
  <conditionalFormatting sqref="I214 F214:G214">
    <cfRule type="containsText" dxfId="278" priority="570" operator="containsText" text="TBA">
      <formula>NOT(ISERROR(SEARCH("TBA",F214)))</formula>
    </cfRule>
  </conditionalFormatting>
  <conditionalFormatting sqref="I214">
    <cfRule type="containsText" dxfId="277" priority="568" operator="containsText" text="TBA">
      <formula>NOT(ISERROR(SEARCH("TBA",I214)))</formula>
    </cfRule>
  </conditionalFormatting>
  <conditionalFormatting sqref="C214">
    <cfRule type="containsText" dxfId="276" priority="560" operator="containsText" text="Phasing">
      <formula>NOT(ISERROR(SEARCH("Phasing",C214)))</formula>
    </cfRule>
    <cfRule type="containsText" dxfId="275" priority="561" operator="containsText" text="Disc">
      <formula>NOT(ISERROR(SEARCH("Disc",C214)))</formula>
    </cfRule>
    <cfRule type="containsText" dxfId="274" priority="562" operator="containsText" text="EOL">
      <formula>NOT(ISERROR(SEARCH("EOL",C214)))</formula>
    </cfRule>
    <cfRule type="containsText" dxfId="273" priority="563" operator="containsText" text="NEW">
      <formula>NOT(ISERROR(SEARCH("NEW",C214)))</formula>
    </cfRule>
  </conditionalFormatting>
  <conditionalFormatting sqref="H214">
    <cfRule type="containsText" dxfId="272" priority="558" operator="containsText" text="TBA">
      <formula>NOT(ISERROR(SEARCH("TBA",H214)))</formula>
    </cfRule>
  </conditionalFormatting>
  <conditionalFormatting sqref="J214">
    <cfRule type="containsText" dxfId="271" priority="556" operator="containsText" text="TBA">
      <formula>NOT(ISERROR(SEARCH("TBA",J214)))</formula>
    </cfRule>
  </conditionalFormatting>
  <conditionalFormatting sqref="C54">
    <cfRule type="containsText" dxfId="270" priority="549" operator="containsText" text="Phasing">
      <formula>NOT(ISERROR(SEARCH("Phasing",C54)))</formula>
    </cfRule>
    <cfRule type="containsText" dxfId="269" priority="550" operator="containsText" text="Disc">
      <formula>NOT(ISERROR(SEARCH("Disc",C54)))</formula>
    </cfRule>
    <cfRule type="containsText" dxfId="268" priority="551" operator="containsText" text="EOL">
      <formula>NOT(ISERROR(SEARCH("EOL",C54)))</formula>
    </cfRule>
    <cfRule type="containsText" dxfId="267" priority="552" operator="containsText" text="NEW">
      <formula>NOT(ISERROR(SEARCH("NEW",C54)))</formula>
    </cfRule>
  </conditionalFormatting>
  <conditionalFormatting sqref="C28">
    <cfRule type="containsText" dxfId="266" priority="545" operator="containsText" text="Phasing">
      <formula>NOT(ISERROR(SEARCH("Phasing",C28)))</formula>
    </cfRule>
    <cfRule type="containsText" dxfId="265" priority="546" operator="containsText" text="Disc">
      <formula>NOT(ISERROR(SEARCH("Disc",C28)))</formula>
    </cfRule>
    <cfRule type="containsText" dxfId="264" priority="547" operator="containsText" text="EOL">
      <formula>NOT(ISERROR(SEARCH("EOL",C28)))</formula>
    </cfRule>
    <cfRule type="containsText" dxfId="263" priority="548" operator="containsText" text="NEW">
      <formula>NOT(ISERROR(SEARCH("NEW",C28)))</formula>
    </cfRule>
  </conditionalFormatting>
  <conditionalFormatting sqref="C27">
    <cfRule type="containsText" dxfId="262" priority="541" operator="containsText" text="Phasing">
      <formula>NOT(ISERROR(SEARCH("Phasing",C27)))</formula>
    </cfRule>
    <cfRule type="containsText" dxfId="261" priority="542" operator="containsText" text="Disc">
      <formula>NOT(ISERROR(SEARCH("Disc",C27)))</formula>
    </cfRule>
    <cfRule type="containsText" dxfId="260" priority="543" operator="containsText" text="EOL">
      <formula>NOT(ISERROR(SEARCH("EOL",C27)))</formula>
    </cfRule>
    <cfRule type="containsText" dxfId="259" priority="544" operator="containsText" text="NEW">
      <formula>NOT(ISERROR(SEARCH("NEW",C27)))</formula>
    </cfRule>
  </conditionalFormatting>
  <conditionalFormatting sqref="C91">
    <cfRule type="containsText" dxfId="258" priority="477" operator="containsText" text="Phasing">
      <formula>NOT(ISERROR(SEARCH("Phasing",C91)))</formula>
    </cfRule>
    <cfRule type="containsText" dxfId="257" priority="478" operator="containsText" text="Disc">
      <formula>NOT(ISERROR(SEARCH("Disc",C91)))</formula>
    </cfRule>
    <cfRule type="containsText" dxfId="256" priority="479" operator="containsText" text="EOL">
      <formula>NOT(ISERROR(SEARCH("EOL",C91)))</formula>
    </cfRule>
    <cfRule type="containsText" dxfId="255" priority="480" operator="containsText" text="NEW">
      <formula>NOT(ISERROR(SEARCH("NEW",C91)))</formula>
    </cfRule>
  </conditionalFormatting>
  <conditionalFormatting sqref="C132">
    <cfRule type="containsText" dxfId="254" priority="407" operator="containsText" text="Phasing">
      <formula>NOT(ISERROR(SEARCH("Phasing",C132)))</formula>
    </cfRule>
    <cfRule type="containsText" dxfId="253" priority="408" operator="containsText" text="Disc">
      <formula>NOT(ISERROR(SEARCH("Disc",C132)))</formula>
    </cfRule>
    <cfRule type="containsText" dxfId="252" priority="409" operator="containsText" text="EOL">
      <formula>NOT(ISERROR(SEARCH("EOL",C132)))</formula>
    </cfRule>
    <cfRule type="containsText" dxfId="251" priority="410" operator="containsText" text="NEW">
      <formula>NOT(ISERROR(SEARCH("NEW",C132)))</formula>
    </cfRule>
  </conditionalFormatting>
  <conditionalFormatting sqref="J263:J264">
    <cfRule type="containsText" dxfId="250" priority="428" operator="containsText" text="TBA">
      <formula>NOT(ISERROR(SEARCH("TBA",J263)))</formula>
    </cfRule>
  </conditionalFormatting>
  <conditionalFormatting sqref="H263:H264">
    <cfRule type="containsText" dxfId="249" priority="431" operator="containsText" text="TBA">
      <formula>NOT(ISERROR(SEARCH("TBA",H263)))</formula>
    </cfRule>
  </conditionalFormatting>
  <conditionalFormatting sqref="I263:I264">
    <cfRule type="containsText" dxfId="248" priority="447" operator="containsText" text="TBA">
      <formula>NOT(ISERROR(SEARCH("TBA",I263)))</formula>
    </cfRule>
  </conditionalFormatting>
  <conditionalFormatting sqref="I264">
    <cfRule type="containsText" dxfId="247" priority="445" operator="containsText" text="TBA">
      <formula>NOT(ISERROR(SEARCH("TBA",I264)))</formula>
    </cfRule>
  </conditionalFormatting>
  <conditionalFormatting sqref="C135">
    <cfRule type="containsText" dxfId="246" priority="417" operator="containsText" text="Phasing">
      <formula>NOT(ISERROR(SEARCH("Phasing",C135)))</formula>
    </cfRule>
    <cfRule type="containsText" dxfId="245" priority="418" operator="containsText" text="Disc">
      <formula>NOT(ISERROR(SEARCH("Disc",C135)))</formula>
    </cfRule>
    <cfRule type="containsText" dxfId="244" priority="419" operator="containsText" text="EOL">
      <formula>NOT(ISERROR(SEARCH("EOL",C135)))</formula>
    </cfRule>
    <cfRule type="containsText" dxfId="243" priority="420" operator="containsText" text="NEW">
      <formula>NOT(ISERROR(SEARCH("NEW",C135)))</formula>
    </cfRule>
  </conditionalFormatting>
  <conditionalFormatting sqref="F263">
    <cfRule type="containsText" dxfId="242" priority="440" operator="containsText" text="TBA">
      <formula>NOT(ISERROR(SEARCH("TBA",F263)))</formula>
    </cfRule>
  </conditionalFormatting>
  <conditionalFormatting sqref="F264">
    <cfRule type="containsText" dxfId="241" priority="439" operator="containsText" text="TBA">
      <formula>NOT(ISERROR(SEARCH("TBA",F264)))</formula>
    </cfRule>
  </conditionalFormatting>
  <conditionalFormatting sqref="G263">
    <cfRule type="containsText" dxfId="240" priority="438" operator="containsText" text="TBA">
      <formula>NOT(ISERROR(SEARCH("TBA",G263)))</formula>
    </cfRule>
  </conditionalFormatting>
  <conditionalFormatting sqref="G264">
    <cfRule type="containsText" dxfId="239" priority="437" operator="containsText" text="TBA">
      <formula>NOT(ISERROR(SEARCH("TBA",G264)))</formula>
    </cfRule>
  </conditionalFormatting>
  <conditionalFormatting sqref="C127">
    <cfRule type="containsText" dxfId="238" priority="403" operator="containsText" text="Phasing">
      <formula>NOT(ISERROR(SEARCH("Phasing",C127)))</formula>
    </cfRule>
    <cfRule type="containsText" dxfId="237" priority="404" operator="containsText" text="Disc">
      <formula>NOT(ISERROR(SEARCH("Disc",C127)))</formula>
    </cfRule>
    <cfRule type="containsText" dxfId="236" priority="405" operator="containsText" text="EOL">
      <formula>NOT(ISERROR(SEARCH("EOL",C127)))</formula>
    </cfRule>
    <cfRule type="containsText" dxfId="235" priority="406" operator="containsText" text="NEW">
      <formula>NOT(ISERROR(SEARCH("NEW",C127)))</formula>
    </cfRule>
  </conditionalFormatting>
  <conditionalFormatting sqref="C128">
    <cfRule type="containsText" dxfId="234" priority="399" operator="containsText" text="Phasing">
      <formula>NOT(ISERROR(SEARCH("Phasing",C128)))</formula>
    </cfRule>
    <cfRule type="containsText" dxfId="233" priority="400" operator="containsText" text="Disc">
      <formula>NOT(ISERROR(SEARCH("Disc",C128)))</formula>
    </cfRule>
    <cfRule type="containsText" dxfId="232" priority="401" operator="containsText" text="EOL">
      <formula>NOT(ISERROR(SEARCH("EOL",C128)))</formula>
    </cfRule>
    <cfRule type="containsText" dxfId="231" priority="402" operator="containsText" text="NEW">
      <formula>NOT(ISERROR(SEARCH("NEW",C128)))</formula>
    </cfRule>
  </conditionalFormatting>
  <conditionalFormatting sqref="C263:C264">
    <cfRule type="containsText" dxfId="230" priority="433" operator="containsText" text="Phasing">
      <formula>NOT(ISERROR(SEARCH("Phasing",C263)))</formula>
    </cfRule>
    <cfRule type="containsText" dxfId="229" priority="434" operator="containsText" text="Disc">
      <formula>NOT(ISERROR(SEARCH("Disc",C263)))</formula>
    </cfRule>
    <cfRule type="containsText" dxfId="228" priority="435" operator="containsText" text="EOL">
      <formula>NOT(ISERROR(SEARCH("EOL",C263)))</formula>
    </cfRule>
    <cfRule type="containsText" dxfId="227" priority="436" operator="containsText" text="NEW">
      <formula>NOT(ISERROR(SEARCH("NEW",C263)))</formula>
    </cfRule>
  </conditionalFormatting>
  <conditionalFormatting sqref="C133:C134">
    <cfRule type="containsText" dxfId="226" priority="422" operator="containsText" text="Phasing">
      <formula>NOT(ISERROR(SEARCH("Phasing",C133)))</formula>
    </cfRule>
    <cfRule type="containsText" dxfId="225" priority="423" operator="containsText" text="Disc">
      <formula>NOT(ISERROR(SEARCH("Disc",C133)))</formula>
    </cfRule>
    <cfRule type="containsText" dxfId="224" priority="424" operator="containsText" text="EOL">
      <formula>NOT(ISERROR(SEARCH("EOL",C133)))</formula>
    </cfRule>
    <cfRule type="containsText" dxfId="223" priority="425" operator="containsText" text="NEW">
      <formula>NOT(ISERROR(SEARCH("NEW",C133)))</formula>
    </cfRule>
  </conditionalFormatting>
  <conditionalFormatting sqref="C136">
    <cfRule type="containsText" dxfId="222" priority="412" operator="containsText" text="Phasing">
      <formula>NOT(ISERROR(SEARCH("Phasing",C136)))</formula>
    </cfRule>
    <cfRule type="containsText" dxfId="221" priority="413" operator="containsText" text="Disc">
      <formula>NOT(ISERROR(SEARCH("Disc",C136)))</formula>
    </cfRule>
    <cfRule type="containsText" dxfId="220" priority="414" operator="containsText" text="EOL">
      <formula>NOT(ISERROR(SEARCH("EOL",C136)))</formula>
    </cfRule>
    <cfRule type="containsText" dxfId="219" priority="415" operator="containsText" text="NEW">
      <formula>NOT(ISERROR(SEARCH("NEW",C136)))</formula>
    </cfRule>
  </conditionalFormatting>
  <conditionalFormatting sqref="C137:C139">
    <cfRule type="containsText" dxfId="218" priority="382" operator="containsText" text="Phasing">
      <formula>NOT(ISERROR(SEARCH("Phasing",C137)))</formula>
    </cfRule>
    <cfRule type="containsText" dxfId="217" priority="383" operator="containsText" text="Disc">
      <formula>NOT(ISERROR(SEARCH("Disc",C137)))</formula>
    </cfRule>
    <cfRule type="containsText" dxfId="216" priority="384" operator="containsText" text="EOL">
      <formula>NOT(ISERROR(SEARCH("EOL",C137)))</formula>
    </cfRule>
    <cfRule type="containsText" dxfId="215" priority="385" operator="containsText" text="NEW">
      <formula>NOT(ISERROR(SEARCH("NEW",C137)))</formula>
    </cfRule>
  </conditionalFormatting>
  <conditionalFormatting sqref="F274:G274 I274">
    <cfRule type="containsText" dxfId="214" priority="369" operator="containsText" text="TBA">
      <formula>NOT(ISERROR(SEARCH("TBA",F274)))</formula>
    </cfRule>
  </conditionalFormatting>
  <conditionalFormatting sqref="C274">
    <cfRule type="containsText" dxfId="213" priority="365" operator="containsText" text="Phasing">
      <formula>NOT(ISERROR(SEARCH("Phasing",C274)))</formula>
    </cfRule>
    <cfRule type="containsText" dxfId="212" priority="366" operator="containsText" text="Disc">
      <formula>NOT(ISERROR(SEARCH("Disc",C274)))</formula>
    </cfRule>
    <cfRule type="containsText" dxfId="211" priority="367" operator="containsText" text="EOL">
      <formula>NOT(ISERROR(SEARCH("EOL",C274)))</formula>
    </cfRule>
    <cfRule type="containsText" dxfId="210" priority="368" operator="containsText" text="NEW">
      <formula>NOT(ISERROR(SEARCH("NEW",C274)))</formula>
    </cfRule>
  </conditionalFormatting>
  <conditionalFormatting sqref="H274">
    <cfRule type="containsText" dxfId="209" priority="363" operator="containsText" text="TBA">
      <formula>NOT(ISERROR(SEARCH("TBA",H274)))</formula>
    </cfRule>
  </conditionalFormatting>
  <conditionalFormatting sqref="J274">
    <cfRule type="containsText" dxfId="208" priority="361" operator="containsText" text="TBA">
      <formula>NOT(ISERROR(SEARCH("TBA",J274)))</formula>
    </cfRule>
  </conditionalFormatting>
  <conditionalFormatting sqref="I186">
    <cfRule type="containsText" dxfId="207" priority="359" operator="containsText" text="TBA">
      <formula>NOT(ISERROR(SEARCH("TBA",I186)))</formula>
    </cfRule>
  </conditionalFormatting>
  <conditionalFormatting sqref="G186">
    <cfRule type="containsText" dxfId="206" priority="356" operator="containsText" text="TBA">
      <formula>NOT(ISERROR(SEARCH("TBA",G186)))</formula>
    </cfRule>
  </conditionalFormatting>
  <conditionalFormatting sqref="I186">
    <cfRule type="containsText" dxfId="205" priority="358" operator="containsText" text="TBA">
      <formula>NOT(ISERROR(SEARCH("TBA",I186)))</formula>
    </cfRule>
  </conditionalFormatting>
  <conditionalFormatting sqref="F186">
    <cfRule type="containsText" dxfId="204" priority="357" operator="containsText" text="TBA">
      <formula>NOT(ISERROR(SEARCH("TBA",F186)))</formula>
    </cfRule>
  </conditionalFormatting>
  <conditionalFormatting sqref="C186">
    <cfRule type="containsText" dxfId="203" priority="352" operator="containsText" text="Phasing">
      <formula>NOT(ISERROR(SEARCH("Phasing",C186)))</formula>
    </cfRule>
    <cfRule type="containsText" dxfId="202" priority="353" operator="containsText" text="Disc">
      <formula>NOT(ISERROR(SEARCH("Disc",C186)))</formula>
    </cfRule>
    <cfRule type="containsText" dxfId="201" priority="354" operator="containsText" text="EOL">
      <formula>NOT(ISERROR(SEARCH("EOL",C186)))</formula>
    </cfRule>
    <cfRule type="containsText" dxfId="200" priority="355" operator="containsText" text="NEW">
      <formula>NOT(ISERROR(SEARCH("NEW",C186)))</formula>
    </cfRule>
  </conditionalFormatting>
  <conditionalFormatting sqref="H186">
    <cfRule type="containsText" dxfId="199" priority="350" operator="containsText" text="TBA">
      <formula>NOT(ISERROR(SEARCH("TBA",H186)))</formula>
    </cfRule>
  </conditionalFormatting>
  <conditionalFormatting sqref="J186">
    <cfRule type="containsText" dxfId="198" priority="348" operator="containsText" text="TBA">
      <formula>NOT(ISERROR(SEARCH("TBA",J186)))</formula>
    </cfRule>
  </conditionalFormatting>
  <conditionalFormatting sqref="C207">
    <cfRule type="containsText" dxfId="197" priority="343" operator="containsText" text="Phasing">
      <formula>NOT(ISERROR(SEARCH("Phasing",C207)))</formula>
    </cfRule>
    <cfRule type="containsText" dxfId="196" priority="344" operator="containsText" text="Disc">
      <formula>NOT(ISERROR(SEARCH("Disc",C207)))</formula>
    </cfRule>
    <cfRule type="containsText" dxfId="195" priority="345" operator="containsText" text="EOL">
      <formula>NOT(ISERROR(SEARCH("EOL",C207)))</formula>
    </cfRule>
    <cfRule type="containsText" dxfId="194" priority="346" operator="containsText" text="NEW">
      <formula>NOT(ISERROR(SEARCH("NEW",C207)))</formula>
    </cfRule>
  </conditionalFormatting>
  <conditionalFormatting sqref="C205">
    <cfRule type="containsText" dxfId="193" priority="339" operator="containsText" text="Phasing">
      <formula>NOT(ISERROR(SEARCH("Phasing",C205)))</formula>
    </cfRule>
    <cfRule type="containsText" dxfId="192" priority="340" operator="containsText" text="Disc">
      <formula>NOT(ISERROR(SEARCH("Disc",C205)))</formula>
    </cfRule>
    <cfRule type="containsText" dxfId="191" priority="341" operator="containsText" text="EOL">
      <formula>NOT(ISERROR(SEARCH("EOL",C205)))</formula>
    </cfRule>
    <cfRule type="containsText" dxfId="190" priority="342" operator="containsText" text="NEW">
      <formula>NOT(ISERROR(SEARCH("NEW",C205)))</formula>
    </cfRule>
  </conditionalFormatting>
  <conditionalFormatting sqref="C210">
    <cfRule type="containsText" dxfId="189" priority="335" operator="containsText" text="Phasing">
      <formula>NOT(ISERROR(SEARCH("Phasing",C210)))</formula>
    </cfRule>
    <cfRule type="containsText" dxfId="188" priority="336" operator="containsText" text="Disc">
      <formula>NOT(ISERROR(SEARCH("Disc",C210)))</formula>
    </cfRule>
    <cfRule type="containsText" dxfId="187" priority="337" operator="containsText" text="EOL">
      <formula>NOT(ISERROR(SEARCH("EOL",C210)))</formula>
    </cfRule>
    <cfRule type="containsText" dxfId="186" priority="338" operator="containsText" text="NEW">
      <formula>NOT(ISERROR(SEARCH("NEW",C210)))</formula>
    </cfRule>
  </conditionalFormatting>
  <conditionalFormatting sqref="C212">
    <cfRule type="containsText" dxfId="185" priority="331" operator="containsText" text="Phasing">
      <formula>NOT(ISERROR(SEARCH("Phasing",C212)))</formula>
    </cfRule>
    <cfRule type="containsText" dxfId="184" priority="332" operator="containsText" text="Disc">
      <formula>NOT(ISERROR(SEARCH("Disc",C212)))</formula>
    </cfRule>
    <cfRule type="containsText" dxfId="183" priority="333" operator="containsText" text="EOL">
      <formula>NOT(ISERROR(SEARCH("EOL",C212)))</formula>
    </cfRule>
    <cfRule type="containsText" dxfId="182" priority="334" operator="containsText" text="NEW">
      <formula>NOT(ISERROR(SEARCH("NEW",C212)))</formula>
    </cfRule>
  </conditionalFormatting>
  <conditionalFormatting sqref="C219">
    <cfRule type="containsText" dxfId="181" priority="327" operator="containsText" text="Phasing">
      <formula>NOT(ISERROR(SEARCH("Phasing",C219)))</formula>
    </cfRule>
    <cfRule type="containsText" dxfId="180" priority="328" operator="containsText" text="Disc">
      <formula>NOT(ISERROR(SEARCH("Disc",C219)))</formula>
    </cfRule>
    <cfRule type="containsText" dxfId="179" priority="329" operator="containsText" text="EOL">
      <formula>NOT(ISERROR(SEARCH("EOL",C219)))</formula>
    </cfRule>
    <cfRule type="containsText" dxfId="178" priority="330" operator="containsText" text="NEW">
      <formula>NOT(ISERROR(SEARCH("NEW",C219)))</formula>
    </cfRule>
  </conditionalFormatting>
  <conditionalFormatting sqref="C223">
    <cfRule type="containsText" dxfId="177" priority="323" operator="containsText" text="Phasing">
      <formula>NOT(ISERROR(SEARCH("Phasing",C223)))</formula>
    </cfRule>
    <cfRule type="containsText" dxfId="176" priority="324" operator="containsText" text="Disc">
      <formula>NOT(ISERROR(SEARCH("Disc",C223)))</formula>
    </cfRule>
    <cfRule type="containsText" dxfId="175" priority="325" operator="containsText" text="EOL">
      <formula>NOT(ISERROR(SEARCH("EOL",C223)))</formula>
    </cfRule>
    <cfRule type="containsText" dxfId="174" priority="326" operator="containsText" text="NEW">
      <formula>NOT(ISERROR(SEARCH("NEW",C223)))</formula>
    </cfRule>
  </conditionalFormatting>
  <conditionalFormatting sqref="C228">
    <cfRule type="containsText" dxfId="173" priority="319" operator="containsText" text="Phasing">
      <formula>NOT(ISERROR(SEARCH("Phasing",C228)))</formula>
    </cfRule>
    <cfRule type="containsText" dxfId="172" priority="320" operator="containsText" text="Disc">
      <formula>NOT(ISERROR(SEARCH("Disc",C228)))</formula>
    </cfRule>
    <cfRule type="containsText" dxfId="171" priority="321" operator="containsText" text="EOL">
      <formula>NOT(ISERROR(SEARCH("EOL",C228)))</formula>
    </cfRule>
    <cfRule type="containsText" dxfId="170" priority="322" operator="containsText" text="NEW">
      <formula>NOT(ISERROR(SEARCH("NEW",C228)))</formula>
    </cfRule>
  </conditionalFormatting>
  <conditionalFormatting sqref="C225">
    <cfRule type="containsText" dxfId="169" priority="315" operator="containsText" text="Phasing">
      <formula>NOT(ISERROR(SEARCH("Phasing",C225)))</formula>
    </cfRule>
    <cfRule type="containsText" dxfId="168" priority="316" operator="containsText" text="Disc">
      <formula>NOT(ISERROR(SEARCH("Disc",C225)))</formula>
    </cfRule>
    <cfRule type="containsText" dxfId="167" priority="317" operator="containsText" text="EOL">
      <formula>NOT(ISERROR(SEARCH("EOL",C225)))</formula>
    </cfRule>
    <cfRule type="containsText" dxfId="166" priority="318" operator="containsText" text="NEW">
      <formula>NOT(ISERROR(SEARCH("NEW",C225)))</formula>
    </cfRule>
  </conditionalFormatting>
  <conditionalFormatting sqref="C221">
    <cfRule type="containsText" dxfId="165" priority="311" operator="containsText" text="Phasing">
      <formula>NOT(ISERROR(SEARCH("Phasing",C221)))</formula>
    </cfRule>
    <cfRule type="containsText" dxfId="164" priority="312" operator="containsText" text="Disc">
      <formula>NOT(ISERROR(SEARCH("Disc",C221)))</formula>
    </cfRule>
    <cfRule type="containsText" dxfId="163" priority="313" operator="containsText" text="EOL">
      <formula>NOT(ISERROR(SEARCH("EOL",C221)))</formula>
    </cfRule>
    <cfRule type="containsText" dxfId="162" priority="314" operator="containsText" text="NEW">
      <formula>NOT(ISERROR(SEARCH("NEW",C221)))</formula>
    </cfRule>
  </conditionalFormatting>
  <conditionalFormatting sqref="C7">
    <cfRule type="containsText" dxfId="161" priority="283" operator="containsText" text="Phasing">
      <formula>NOT(ISERROR(SEARCH("Phasing",C7)))</formula>
    </cfRule>
    <cfRule type="containsText" dxfId="160" priority="284" operator="containsText" text="Disc">
      <formula>NOT(ISERROR(SEARCH("Disc",C7)))</formula>
    </cfRule>
    <cfRule type="containsText" dxfId="159" priority="285" operator="containsText" text="EOL">
      <formula>NOT(ISERROR(SEARCH("EOL",C7)))</formula>
    </cfRule>
    <cfRule type="containsText" dxfId="158" priority="286" operator="containsText" text="NEW">
      <formula>NOT(ISERROR(SEARCH("NEW",C7)))</formula>
    </cfRule>
  </conditionalFormatting>
  <conditionalFormatting sqref="C29">
    <cfRule type="containsText" dxfId="157" priority="263" operator="containsText" text="Phasing">
      <formula>NOT(ISERROR(SEARCH("Phasing",C29)))</formula>
    </cfRule>
    <cfRule type="containsText" dxfId="156" priority="264" operator="containsText" text="Disc">
      <formula>NOT(ISERROR(SEARCH("Disc",C29)))</formula>
    </cfRule>
    <cfRule type="containsText" dxfId="155" priority="265" operator="containsText" text="EOL">
      <formula>NOT(ISERROR(SEARCH("EOL",C29)))</formula>
    </cfRule>
    <cfRule type="containsText" dxfId="154" priority="266" operator="containsText" text="NEW">
      <formula>NOT(ISERROR(SEARCH("NEW",C29)))</formula>
    </cfRule>
  </conditionalFormatting>
  <conditionalFormatting sqref="C53">
    <cfRule type="containsText" dxfId="153" priority="259" operator="containsText" text="Phasing">
      <formula>NOT(ISERROR(SEARCH("Phasing",C53)))</formula>
    </cfRule>
    <cfRule type="containsText" dxfId="152" priority="260" operator="containsText" text="Disc">
      <formula>NOT(ISERROR(SEARCH("Disc",C53)))</formula>
    </cfRule>
    <cfRule type="containsText" dxfId="151" priority="261" operator="containsText" text="EOL">
      <formula>NOT(ISERROR(SEARCH("EOL",C53)))</formula>
    </cfRule>
    <cfRule type="containsText" dxfId="150" priority="262" operator="containsText" text="NEW">
      <formula>NOT(ISERROR(SEARCH("NEW",C53)))</formula>
    </cfRule>
  </conditionalFormatting>
  <conditionalFormatting sqref="C55">
    <cfRule type="containsText" dxfId="149" priority="255" operator="containsText" text="Phasing">
      <formula>NOT(ISERROR(SEARCH("Phasing",C55)))</formula>
    </cfRule>
    <cfRule type="containsText" dxfId="148" priority="256" operator="containsText" text="Disc">
      <formula>NOT(ISERROR(SEARCH("Disc",C55)))</formula>
    </cfRule>
    <cfRule type="containsText" dxfId="147" priority="257" operator="containsText" text="EOL">
      <formula>NOT(ISERROR(SEARCH("EOL",C55)))</formula>
    </cfRule>
    <cfRule type="containsText" dxfId="146" priority="258" operator="containsText" text="NEW">
      <formula>NOT(ISERROR(SEARCH("NEW",C55)))</formula>
    </cfRule>
  </conditionalFormatting>
  <conditionalFormatting sqref="C63">
    <cfRule type="containsText" dxfId="145" priority="251" operator="containsText" text="Phasing">
      <formula>NOT(ISERROR(SEARCH("Phasing",C63)))</formula>
    </cfRule>
    <cfRule type="containsText" dxfId="144" priority="252" operator="containsText" text="Disc">
      <formula>NOT(ISERROR(SEARCH("Disc",C63)))</formula>
    </cfRule>
    <cfRule type="containsText" dxfId="143" priority="253" operator="containsText" text="EOL">
      <formula>NOT(ISERROR(SEARCH("EOL",C63)))</formula>
    </cfRule>
    <cfRule type="containsText" dxfId="142" priority="254" operator="containsText" text="NEW">
      <formula>NOT(ISERROR(SEARCH("NEW",C63)))</formula>
    </cfRule>
  </conditionalFormatting>
  <conditionalFormatting sqref="C66:C71">
    <cfRule type="containsText" dxfId="141" priority="247" operator="containsText" text="Phasing">
      <formula>NOT(ISERROR(SEARCH("Phasing",C66)))</formula>
    </cfRule>
    <cfRule type="containsText" dxfId="140" priority="248" operator="containsText" text="Disc">
      <formula>NOT(ISERROR(SEARCH("Disc",C66)))</formula>
    </cfRule>
    <cfRule type="containsText" dxfId="139" priority="249" operator="containsText" text="EOL">
      <formula>NOT(ISERROR(SEARCH("EOL",C66)))</formula>
    </cfRule>
    <cfRule type="containsText" dxfId="138" priority="250" operator="containsText" text="NEW">
      <formula>NOT(ISERROR(SEARCH("NEW",C66)))</formula>
    </cfRule>
  </conditionalFormatting>
  <conditionalFormatting sqref="C84">
    <cfRule type="containsText" dxfId="137" priority="243" operator="containsText" text="Phasing">
      <formula>NOT(ISERROR(SEARCH("Phasing",C84)))</formula>
    </cfRule>
    <cfRule type="containsText" dxfId="136" priority="244" operator="containsText" text="Disc">
      <formula>NOT(ISERROR(SEARCH("Disc",C84)))</formula>
    </cfRule>
    <cfRule type="containsText" dxfId="135" priority="245" operator="containsText" text="EOL">
      <formula>NOT(ISERROR(SEARCH("EOL",C84)))</formula>
    </cfRule>
    <cfRule type="containsText" dxfId="134" priority="246" operator="containsText" text="NEW">
      <formula>NOT(ISERROR(SEARCH("NEW",C84)))</formula>
    </cfRule>
  </conditionalFormatting>
  <conditionalFormatting sqref="C82">
    <cfRule type="containsText" dxfId="133" priority="239" operator="containsText" text="Phasing">
      <formula>NOT(ISERROR(SEARCH("Phasing",C82)))</formula>
    </cfRule>
    <cfRule type="containsText" dxfId="132" priority="240" operator="containsText" text="Disc">
      <formula>NOT(ISERROR(SEARCH("Disc",C82)))</formula>
    </cfRule>
    <cfRule type="containsText" dxfId="131" priority="241" operator="containsText" text="EOL">
      <formula>NOT(ISERROR(SEARCH("EOL",C82)))</formula>
    </cfRule>
    <cfRule type="containsText" dxfId="130" priority="242" operator="containsText" text="NEW">
      <formula>NOT(ISERROR(SEARCH("NEW",C82)))</formula>
    </cfRule>
  </conditionalFormatting>
  <conditionalFormatting sqref="C80">
    <cfRule type="containsText" dxfId="129" priority="235" operator="containsText" text="Phasing">
      <formula>NOT(ISERROR(SEARCH("Phasing",C80)))</formula>
    </cfRule>
    <cfRule type="containsText" dxfId="128" priority="236" operator="containsText" text="Disc">
      <formula>NOT(ISERROR(SEARCH("Disc",C80)))</formula>
    </cfRule>
    <cfRule type="containsText" dxfId="127" priority="237" operator="containsText" text="EOL">
      <formula>NOT(ISERROR(SEARCH("EOL",C80)))</formula>
    </cfRule>
    <cfRule type="containsText" dxfId="126" priority="238" operator="containsText" text="NEW">
      <formula>NOT(ISERROR(SEARCH("NEW",C80)))</formula>
    </cfRule>
  </conditionalFormatting>
  <conditionalFormatting sqref="C78">
    <cfRule type="containsText" dxfId="125" priority="231" operator="containsText" text="Phasing">
      <formula>NOT(ISERROR(SEARCH("Phasing",C78)))</formula>
    </cfRule>
    <cfRule type="containsText" dxfId="124" priority="232" operator="containsText" text="Disc">
      <formula>NOT(ISERROR(SEARCH("Disc",C78)))</formula>
    </cfRule>
    <cfRule type="containsText" dxfId="123" priority="233" operator="containsText" text="EOL">
      <formula>NOT(ISERROR(SEARCH("EOL",C78)))</formula>
    </cfRule>
    <cfRule type="containsText" dxfId="122" priority="234" operator="containsText" text="NEW">
      <formula>NOT(ISERROR(SEARCH("NEW",C78)))</formula>
    </cfRule>
  </conditionalFormatting>
  <conditionalFormatting sqref="C155:C157">
    <cfRule type="containsText" dxfId="121" priority="227" operator="containsText" text="Phasing">
      <formula>NOT(ISERROR(SEARCH("Phasing",C155)))</formula>
    </cfRule>
    <cfRule type="containsText" dxfId="120" priority="228" operator="containsText" text="Disc">
      <formula>NOT(ISERROR(SEARCH("Disc",C155)))</formula>
    </cfRule>
    <cfRule type="containsText" dxfId="119" priority="229" operator="containsText" text="EOL">
      <formula>NOT(ISERROR(SEARCH("EOL",C155)))</formula>
    </cfRule>
    <cfRule type="containsText" dxfId="118" priority="230" operator="containsText" text="NEW">
      <formula>NOT(ISERROR(SEARCH("NEW",C155)))</formula>
    </cfRule>
  </conditionalFormatting>
  <conditionalFormatting sqref="C77">
    <cfRule type="containsText" dxfId="117" priority="223" operator="containsText" text="Phasing">
      <formula>NOT(ISERROR(SEARCH("Phasing",C77)))</formula>
    </cfRule>
    <cfRule type="containsText" dxfId="116" priority="224" operator="containsText" text="Disc">
      <formula>NOT(ISERROR(SEARCH("Disc",C77)))</formula>
    </cfRule>
    <cfRule type="containsText" dxfId="115" priority="225" operator="containsText" text="EOL">
      <formula>NOT(ISERROR(SEARCH("EOL",C77)))</formula>
    </cfRule>
    <cfRule type="containsText" dxfId="114" priority="226" operator="containsText" text="NEW">
      <formula>NOT(ISERROR(SEARCH("NEW",C77)))</formula>
    </cfRule>
  </conditionalFormatting>
  <conditionalFormatting sqref="C62">
    <cfRule type="containsText" dxfId="113" priority="219" operator="containsText" text="Phasing">
      <formula>NOT(ISERROR(SEARCH("Phasing",C62)))</formula>
    </cfRule>
    <cfRule type="containsText" dxfId="112" priority="220" operator="containsText" text="Disc">
      <formula>NOT(ISERROR(SEARCH("Disc",C62)))</formula>
    </cfRule>
    <cfRule type="containsText" dxfId="111" priority="221" operator="containsText" text="EOL">
      <formula>NOT(ISERROR(SEARCH("EOL",C62)))</formula>
    </cfRule>
    <cfRule type="containsText" dxfId="110" priority="222" operator="containsText" text="NEW">
      <formula>NOT(ISERROR(SEARCH("NEW",C62)))</formula>
    </cfRule>
  </conditionalFormatting>
  <conditionalFormatting sqref="C64">
    <cfRule type="containsText" dxfId="109" priority="215" operator="containsText" text="Phasing">
      <formula>NOT(ISERROR(SEARCH("Phasing",C64)))</formula>
    </cfRule>
    <cfRule type="containsText" dxfId="108" priority="216" operator="containsText" text="Disc">
      <formula>NOT(ISERROR(SEARCH("Disc",C64)))</formula>
    </cfRule>
    <cfRule type="containsText" dxfId="107" priority="217" operator="containsText" text="EOL">
      <formula>NOT(ISERROR(SEARCH("EOL",C64)))</formula>
    </cfRule>
    <cfRule type="containsText" dxfId="106" priority="218" operator="containsText" text="NEW">
      <formula>NOT(ISERROR(SEARCH("NEW",C64)))</formula>
    </cfRule>
  </conditionalFormatting>
  <conditionalFormatting sqref="C65">
    <cfRule type="containsText" dxfId="105" priority="211" operator="containsText" text="Phasing">
      <formula>NOT(ISERROR(SEARCH("Phasing",C65)))</formula>
    </cfRule>
    <cfRule type="containsText" dxfId="104" priority="212" operator="containsText" text="Disc">
      <formula>NOT(ISERROR(SEARCH("Disc",C65)))</formula>
    </cfRule>
    <cfRule type="containsText" dxfId="103" priority="213" operator="containsText" text="EOL">
      <formula>NOT(ISERROR(SEARCH("EOL",C65)))</formula>
    </cfRule>
    <cfRule type="containsText" dxfId="102" priority="214" operator="containsText" text="NEW">
      <formula>NOT(ISERROR(SEARCH("NEW",C65)))</formula>
    </cfRule>
  </conditionalFormatting>
  <conditionalFormatting sqref="C81">
    <cfRule type="containsText" dxfId="101" priority="207" operator="containsText" text="Phasing">
      <formula>NOT(ISERROR(SEARCH("Phasing",C81)))</formula>
    </cfRule>
    <cfRule type="containsText" dxfId="100" priority="208" operator="containsText" text="Disc">
      <formula>NOT(ISERROR(SEARCH("Disc",C81)))</formula>
    </cfRule>
    <cfRule type="containsText" dxfId="99" priority="209" operator="containsText" text="EOL">
      <formula>NOT(ISERROR(SEARCH("EOL",C81)))</formula>
    </cfRule>
    <cfRule type="containsText" dxfId="98" priority="210" operator="containsText" text="NEW">
      <formula>NOT(ISERROR(SEARCH("NEW",C81)))</formula>
    </cfRule>
  </conditionalFormatting>
  <conditionalFormatting sqref="C83">
    <cfRule type="containsText" dxfId="97" priority="203" operator="containsText" text="Phasing">
      <formula>NOT(ISERROR(SEARCH("Phasing",C83)))</formula>
    </cfRule>
    <cfRule type="containsText" dxfId="96" priority="204" operator="containsText" text="Disc">
      <formula>NOT(ISERROR(SEARCH("Disc",C83)))</formula>
    </cfRule>
    <cfRule type="containsText" dxfId="95" priority="205" operator="containsText" text="EOL">
      <formula>NOT(ISERROR(SEARCH("EOL",C83)))</formula>
    </cfRule>
    <cfRule type="containsText" dxfId="94" priority="206" operator="containsText" text="NEW">
      <formula>NOT(ISERROR(SEARCH("NEW",C83)))</formula>
    </cfRule>
  </conditionalFormatting>
  <conditionalFormatting sqref="I7">
    <cfRule type="containsText" dxfId="93" priority="3" operator="containsText" text="TBA">
      <formula>NOT(ISERROR(SEARCH("TBA",I7)))</formula>
    </cfRule>
  </conditionalFormatting>
  <conditionalFormatting sqref="I297">
    <cfRule type="containsText" dxfId="92" priority="1" operator="containsText" text="TBA">
      <formula>NOT(ISERROR(SEARCH("TBA",I297)))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W38"/>
  <sheetViews>
    <sheetView zoomScaleNormal="100" zoomScaleSheetLayoutView="100" zoomScalePageLayoutView="20" workbookViewId="0">
      <pane xSplit="10" ySplit="7" topLeftCell="K8" activePane="bottomRight" state="frozen"/>
      <selection pane="topRight" activeCell="L1" sqref="L1"/>
      <selection pane="bottomLeft" activeCell="A8" sqref="A8"/>
      <selection pane="bottomRight" activeCell="CB25" sqref="CB2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8" width="9.42578125" style="99" customWidth="1"/>
    <col min="59" max="59" width="9.42578125" style="98" customWidth="1"/>
    <col min="60" max="60" width="9.42578125" style="99" customWidth="1"/>
    <col min="61" max="64" width="9.42578125" style="98" customWidth="1"/>
    <col min="65" max="68" width="9.42578125" style="99" customWidth="1"/>
    <col min="69" max="69" width="9.42578125" style="98" customWidth="1"/>
    <col min="70" max="70" width="9.42578125" style="99" customWidth="1"/>
    <col min="71" max="74" width="9.42578125" style="98" customWidth="1"/>
    <col min="75" max="75" width="9.42578125" style="99" customWidth="1"/>
    <col min="76" max="16384" width="9.140625" style="28"/>
  </cols>
  <sheetData>
    <row r="2" spans="1:75" ht="12">
      <c r="F2" s="197">
        <v>43850</v>
      </c>
      <c r="G2" s="197"/>
      <c r="H2" s="90"/>
      <c r="I2" s="90"/>
    </row>
    <row r="3" spans="1:7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  <c r="BS3" s="29"/>
      <c r="BT3" s="29"/>
      <c r="BU3" s="29"/>
    </row>
    <row r="4" spans="1:75" ht="15" customHeight="1" thickBot="1">
      <c r="A4" s="21"/>
      <c r="K4" s="58" t="s">
        <v>404</v>
      </c>
      <c r="L4" s="100"/>
      <c r="M4" s="100"/>
      <c r="N4" s="100"/>
      <c r="O4" s="101"/>
      <c r="P4" s="65" t="s">
        <v>532</v>
      </c>
      <c r="Q4" s="102"/>
      <c r="R4" s="102"/>
      <c r="S4" s="102"/>
      <c r="T4" s="102"/>
      <c r="U4" s="58" t="s">
        <v>405</v>
      </c>
      <c r="V4" s="100"/>
      <c r="W4" s="100"/>
      <c r="X4" s="100"/>
      <c r="Y4" s="101"/>
      <c r="Z4" s="65" t="s">
        <v>406</v>
      </c>
      <c r="AA4" s="102"/>
      <c r="AB4" s="102"/>
      <c r="AC4" s="102"/>
      <c r="AD4" s="102"/>
      <c r="AE4" s="58" t="s">
        <v>533</v>
      </c>
      <c r="AF4" s="100"/>
      <c r="AG4" s="100"/>
      <c r="AH4" s="100"/>
      <c r="AI4" s="101"/>
      <c r="AJ4" s="65" t="s">
        <v>502</v>
      </c>
      <c r="AK4" s="102"/>
      <c r="AL4" s="102"/>
      <c r="AM4" s="102"/>
      <c r="AN4" s="102"/>
      <c r="AO4" s="58" t="s">
        <v>503</v>
      </c>
      <c r="AP4" s="100"/>
      <c r="AQ4" s="100"/>
      <c r="AR4" s="100"/>
      <c r="AS4" s="101"/>
      <c r="AT4" s="65" t="s">
        <v>504</v>
      </c>
      <c r="AU4" s="102"/>
      <c r="AV4" s="102"/>
      <c r="AW4" s="102"/>
      <c r="AX4" s="102"/>
      <c r="AY4" s="58" t="s">
        <v>505</v>
      </c>
      <c r="AZ4" s="100"/>
      <c r="BA4" s="100"/>
      <c r="BB4" s="100"/>
      <c r="BC4" s="101"/>
      <c r="BD4" s="65" t="s">
        <v>525</v>
      </c>
      <c r="BE4" s="102"/>
      <c r="BF4" s="102"/>
      <c r="BG4" s="102"/>
      <c r="BH4" s="102"/>
      <c r="BI4" s="58" t="s">
        <v>535</v>
      </c>
      <c r="BJ4" s="100"/>
      <c r="BK4" s="100"/>
      <c r="BL4" s="100"/>
      <c r="BM4" s="101"/>
      <c r="BN4" s="65" t="s">
        <v>536</v>
      </c>
      <c r="BO4" s="102"/>
      <c r="BP4" s="102"/>
      <c r="BQ4" s="102"/>
      <c r="BR4" s="102"/>
      <c r="BS4" s="58" t="s">
        <v>537</v>
      </c>
      <c r="BT4" s="100"/>
      <c r="BU4" s="100"/>
      <c r="BV4" s="100"/>
      <c r="BW4" s="101"/>
    </row>
    <row r="5" spans="1:75" s="30" customFormat="1" ht="15" customHeight="1" thickBot="1">
      <c r="A5" s="22"/>
      <c r="B5" s="35"/>
      <c r="C5" s="22"/>
      <c r="D5" s="47"/>
      <c r="E5" s="8"/>
      <c r="F5" s="89"/>
      <c r="G5" s="89"/>
      <c r="H5" s="89"/>
      <c r="I5" s="89"/>
      <c r="J5" s="89"/>
      <c r="K5" s="103" t="s">
        <v>131</v>
      </c>
      <c r="L5" s="103">
        <v>43832</v>
      </c>
      <c r="M5" s="103"/>
      <c r="N5" s="103"/>
      <c r="O5" s="104"/>
      <c r="P5" s="105" t="s">
        <v>131</v>
      </c>
      <c r="Q5" s="105">
        <v>43853</v>
      </c>
      <c r="R5" s="105"/>
      <c r="S5" s="105"/>
      <c r="T5" s="105"/>
      <c r="U5" s="103" t="s">
        <v>131</v>
      </c>
      <c r="V5" s="103">
        <v>43853</v>
      </c>
      <c r="W5" s="103"/>
      <c r="X5" s="103"/>
      <c r="Y5" s="104"/>
      <c r="Z5" s="105" t="s">
        <v>131</v>
      </c>
      <c r="AA5" s="105">
        <v>43867</v>
      </c>
      <c r="AB5" s="105"/>
      <c r="AC5" s="105"/>
      <c r="AD5" s="105"/>
      <c r="AE5" s="103" t="s">
        <v>131</v>
      </c>
      <c r="AF5" s="103">
        <v>43888</v>
      </c>
      <c r="AG5" s="103"/>
      <c r="AH5" s="103"/>
      <c r="AI5" s="104"/>
      <c r="AJ5" s="105" t="s">
        <v>131</v>
      </c>
      <c r="AK5" s="105">
        <v>43888</v>
      </c>
      <c r="AL5" s="105"/>
      <c r="AM5" s="105"/>
      <c r="AN5" s="105"/>
      <c r="AO5" s="103" t="s">
        <v>131</v>
      </c>
      <c r="AP5" s="103">
        <v>43902</v>
      </c>
      <c r="AQ5" s="103"/>
      <c r="AR5" s="103"/>
      <c r="AS5" s="104"/>
      <c r="AT5" s="105" t="s">
        <v>131</v>
      </c>
      <c r="AU5" s="105">
        <v>43916</v>
      </c>
      <c r="AV5" s="105"/>
      <c r="AW5" s="105"/>
      <c r="AX5" s="105"/>
      <c r="AY5" s="103" t="s">
        <v>131</v>
      </c>
      <c r="AZ5" s="103">
        <v>43923</v>
      </c>
      <c r="BA5" s="103"/>
      <c r="BB5" s="103"/>
      <c r="BC5" s="104"/>
      <c r="BD5" s="105" t="s">
        <v>131</v>
      </c>
      <c r="BE5" s="105">
        <v>43937</v>
      </c>
      <c r="BF5" s="105"/>
      <c r="BG5" s="105"/>
      <c r="BH5" s="105"/>
      <c r="BI5" s="103" t="s">
        <v>131</v>
      </c>
      <c r="BJ5" s="103">
        <v>43951</v>
      </c>
      <c r="BK5" s="103"/>
      <c r="BL5" s="103"/>
      <c r="BM5" s="104"/>
      <c r="BN5" s="105" t="s">
        <v>131</v>
      </c>
      <c r="BO5" s="105">
        <v>43958</v>
      </c>
      <c r="BP5" s="105"/>
      <c r="BQ5" s="105"/>
      <c r="BR5" s="105"/>
      <c r="BS5" s="103" t="s">
        <v>131</v>
      </c>
      <c r="BT5" s="103">
        <v>43965</v>
      </c>
      <c r="BU5" s="103"/>
      <c r="BV5" s="103"/>
      <c r="BW5" s="104"/>
    </row>
    <row r="6" spans="1:75" s="32" customFormat="1" ht="15" customHeight="1" thickBot="1">
      <c r="A6" s="23"/>
      <c r="B6" s="23"/>
      <c r="C6" s="23"/>
      <c r="D6" s="48"/>
      <c r="E6" s="11"/>
      <c r="F6" s="91"/>
      <c r="G6" s="91"/>
      <c r="H6" s="91"/>
      <c r="I6" s="91"/>
      <c r="J6" s="91"/>
      <c r="K6" s="103" t="s">
        <v>132</v>
      </c>
      <c r="L6" s="103">
        <v>43852</v>
      </c>
      <c r="M6" s="103"/>
      <c r="N6" s="103"/>
      <c r="O6" s="104"/>
      <c r="P6" s="105" t="s">
        <v>132</v>
      </c>
      <c r="Q6" s="105">
        <v>43859</v>
      </c>
      <c r="R6" s="105"/>
      <c r="S6" s="105"/>
      <c r="T6" s="105"/>
      <c r="U6" s="103" t="s">
        <v>132</v>
      </c>
      <c r="V6" s="103">
        <v>43866</v>
      </c>
      <c r="W6" s="103"/>
      <c r="X6" s="103"/>
      <c r="Y6" s="104"/>
      <c r="Z6" s="105" t="s">
        <v>132</v>
      </c>
      <c r="AA6" s="105">
        <v>43887</v>
      </c>
      <c r="AB6" s="105"/>
      <c r="AC6" s="105"/>
      <c r="AD6" s="105"/>
      <c r="AE6" s="103" t="s">
        <v>132</v>
      </c>
      <c r="AF6" s="103">
        <v>43894</v>
      </c>
      <c r="AG6" s="103"/>
      <c r="AH6" s="103"/>
      <c r="AI6" s="104"/>
      <c r="AJ6" s="105" t="s">
        <v>132</v>
      </c>
      <c r="AK6" s="105">
        <v>43901</v>
      </c>
      <c r="AL6" s="105"/>
      <c r="AM6" s="105"/>
      <c r="AN6" s="105"/>
      <c r="AO6" s="103" t="s">
        <v>132</v>
      </c>
      <c r="AP6" s="103">
        <v>43922</v>
      </c>
      <c r="AQ6" s="103"/>
      <c r="AR6" s="103"/>
      <c r="AS6" s="104"/>
      <c r="AT6" s="105" t="s">
        <v>132</v>
      </c>
      <c r="AU6" s="105">
        <v>43929</v>
      </c>
      <c r="AV6" s="105"/>
      <c r="AW6" s="105"/>
      <c r="AX6" s="105"/>
      <c r="AY6" s="103" t="s">
        <v>132</v>
      </c>
      <c r="AZ6" s="103">
        <v>43936</v>
      </c>
      <c r="BA6" s="103"/>
      <c r="BB6" s="103"/>
      <c r="BC6" s="104"/>
      <c r="BD6" s="105" t="s">
        <v>132</v>
      </c>
      <c r="BE6" s="105">
        <v>43957</v>
      </c>
      <c r="BF6" s="105"/>
      <c r="BG6" s="105"/>
      <c r="BH6" s="105"/>
      <c r="BI6" s="103" t="s">
        <v>132</v>
      </c>
      <c r="BJ6" s="103">
        <v>43964</v>
      </c>
      <c r="BK6" s="103"/>
      <c r="BL6" s="103"/>
      <c r="BM6" s="104"/>
      <c r="BN6" s="105" t="s">
        <v>132</v>
      </c>
      <c r="BO6" s="105">
        <v>43964</v>
      </c>
      <c r="BP6" s="105"/>
      <c r="BQ6" s="105"/>
      <c r="BR6" s="105"/>
      <c r="BS6" s="103" t="s">
        <v>132</v>
      </c>
      <c r="BT6" s="103">
        <v>43985</v>
      </c>
      <c r="BU6" s="103"/>
      <c r="BV6" s="103"/>
      <c r="BW6" s="104"/>
    </row>
    <row r="7" spans="1:75" s="24" customFormat="1" ht="24.95" customHeight="1" thickBot="1">
      <c r="A7" s="85" t="s">
        <v>0</v>
      </c>
      <c r="B7" s="85" t="s">
        <v>157</v>
      </c>
      <c r="C7" s="85" t="s">
        <v>1</v>
      </c>
      <c r="D7" s="85" t="s">
        <v>229</v>
      </c>
      <c r="E7" s="85" t="s">
        <v>2</v>
      </c>
      <c r="F7" s="85" t="s">
        <v>3</v>
      </c>
      <c r="G7" s="85" t="s">
        <v>4</v>
      </c>
      <c r="H7" s="13" t="s">
        <v>114</v>
      </c>
      <c r="I7" s="13" t="s">
        <v>541</v>
      </c>
      <c r="J7" s="85" t="s">
        <v>393</v>
      </c>
      <c r="K7" s="160" t="s">
        <v>140</v>
      </c>
      <c r="L7" s="85" t="s">
        <v>138</v>
      </c>
      <c r="M7" s="85" t="s">
        <v>130</v>
      </c>
      <c r="N7" s="85" t="s">
        <v>139</v>
      </c>
      <c r="O7" s="161" t="s">
        <v>141</v>
      </c>
      <c r="P7" s="160" t="s">
        <v>140</v>
      </c>
      <c r="Q7" s="85" t="s">
        <v>138</v>
      </c>
      <c r="R7" s="85" t="s">
        <v>130</v>
      </c>
      <c r="S7" s="85" t="s">
        <v>139</v>
      </c>
      <c r="T7" s="85" t="s">
        <v>141</v>
      </c>
      <c r="U7" s="160" t="s">
        <v>140</v>
      </c>
      <c r="V7" s="85" t="s">
        <v>138</v>
      </c>
      <c r="W7" s="85" t="s">
        <v>130</v>
      </c>
      <c r="X7" s="85" t="s">
        <v>139</v>
      </c>
      <c r="Y7" s="161" t="s">
        <v>141</v>
      </c>
      <c r="Z7" s="160" t="s">
        <v>140</v>
      </c>
      <c r="AA7" s="85" t="s">
        <v>138</v>
      </c>
      <c r="AB7" s="85" t="s">
        <v>130</v>
      </c>
      <c r="AC7" s="85" t="s">
        <v>139</v>
      </c>
      <c r="AD7" s="85" t="s">
        <v>141</v>
      </c>
      <c r="AE7" s="160" t="s">
        <v>140</v>
      </c>
      <c r="AF7" s="85" t="s">
        <v>138</v>
      </c>
      <c r="AG7" s="85" t="s">
        <v>130</v>
      </c>
      <c r="AH7" s="85" t="s">
        <v>139</v>
      </c>
      <c r="AI7" s="161" t="s">
        <v>141</v>
      </c>
      <c r="AJ7" s="160" t="s">
        <v>140</v>
      </c>
      <c r="AK7" s="85" t="s">
        <v>138</v>
      </c>
      <c r="AL7" s="85" t="s">
        <v>130</v>
      </c>
      <c r="AM7" s="85" t="s">
        <v>139</v>
      </c>
      <c r="AN7" s="85" t="s">
        <v>141</v>
      </c>
      <c r="AO7" s="160" t="s">
        <v>140</v>
      </c>
      <c r="AP7" s="85" t="s">
        <v>138</v>
      </c>
      <c r="AQ7" s="85" t="s">
        <v>130</v>
      </c>
      <c r="AR7" s="85" t="s">
        <v>139</v>
      </c>
      <c r="AS7" s="161" t="s">
        <v>141</v>
      </c>
      <c r="AT7" s="160" t="s">
        <v>140</v>
      </c>
      <c r="AU7" s="85" t="s">
        <v>138</v>
      </c>
      <c r="AV7" s="85" t="s">
        <v>130</v>
      </c>
      <c r="AW7" s="85" t="s">
        <v>139</v>
      </c>
      <c r="AX7" s="85" t="s">
        <v>141</v>
      </c>
      <c r="AY7" s="160" t="s">
        <v>140</v>
      </c>
      <c r="AZ7" s="85" t="s">
        <v>138</v>
      </c>
      <c r="BA7" s="85" t="s">
        <v>130</v>
      </c>
      <c r="BB7" s="85" t="s">
        <v>139</v>
      </c>
      <c r="BC7" s="161" t="s">
        <v>141</v>
      </c>
      <c r="BD7" s="160" t="s">
        <v>140</v>
      </c>
      <c r="BE7" s="85" t="s">
        <v>138</v>
      </c>
      <c r="BF7" s="85" t="s">
        <v>130</v>
      </c>
      <c r="BG7" s="85" t="s">
        <v>139</v>
      </c>
      <c r="BH7" s="85" t="s">
        <v>141</v>
      </c>
      <c r="BI7" s="160" t="s">
        <v>140</v>
      </c>
      <c r="BJ7" s="85" t="s">
        <v>138</v>
      </c>
      <c r="BK7" s="85" t="s">
        <v>130</v>
      </c>
      <c r="BL7" s="85" t="s">
        <v>139</v>
      </c>
      <c r="BM7" s="161" t="s">
        <v>141</v>
      </c>
      <c r="BN7" s="160" t="s">
        <v>140</v>
      </c>
      <c r="BO7" s="85" t="s">
        <v>138</v>
      </c>
      <c r="BP7" s="85" t="s">
        <v>130</v>
      </c>
      <c r="BQ7" s="85" t="s">
        <v>139</v>
      </c>
      <c r="BR7" s="85" t="s">
        <v>141</v>
      </c>
      <c r="BS7" s="160" t="s">
        <v>140</v>
      </c>
      <c r="BT7" s="85" t="s">
        <v>138</v>
      </c>
      <c r="BU7" s="85" t="s">
        <v>130</v>
      </c>
      <c r="BV7" s="85" t="s">
        <v>139</v>
      </c>
      <c r="BW7" s="161" t="s">
        <v>141</v>
      </c>
    </row>
    <row r="8" spans="1:75" s="5" customFormat="1" ht="12.75" customHeight="1">
      <c r="A8" s="42" t="s">
        <v>115</v>
      </c>
      <c r="B8" s="39" t="s">
        <v>156</v>
      </c>
      <c r="C8" s="4" t="s">
        <v>458</v>
      </c>
      <c r="D8" s="49">
        <v>3.57</v>
      </c>
      <c r="E8" s="40" t="s">
        <v>163</v>
      </c>
      <c r="F8" s="82">
        <v>4289</v>
      </c>
      <c r="G8" s="82">
        <v>3899</v>
      </c>
      <c r="H8" s="94">
        <v>2692</v>
      </c>
      <c r="I8" s="94">
        <v>0</v>
      </c>
      <c r="J8" s="95">
        <f>IFERROR(H8-I8,H8)</f>
        <v>2692</v>
      </c>
      <c r="K8" s="186">
        <v>2999</v>
      </c>
      <c r="L8" s="187">
        <f t="shared" ref="L8:L17" si="0">IFERROR(IF(K8&gt;1,K8*0.9,""),"")</f>
        <v>2699.1</v>
      </c>
      <c r="M8" s="187">
        <v>616</v>
      </c>
      <c r="N8" s="188">
        <f t="shared" ref="N8:N38" si="1">IFERROR(IF(M8&gt;1,($J8-M8),""),"")</f>
        <v>2076</v>
      </c>
      <c r="O8" s="189">
        <f t="shared" ref="O8:O17" si="2">IFERROR(IF((IFERROR(IF(M8&gt;1,(L8-N8)/L8,""),(($G8*0.9)-N8)/($G8*0.9)))&gt;1%,IFERROR(IF(M8&gt;1,(L8-N8)/L8,""),(($G8*0.9)-N8)/($G8*0.9)),""),"")</f>
        <v>0.23085472935422915</v>
      </c>
      <c r="P8" s="191">
        <v>0</v>
      </c>
      <c r="Q8" s="192" t="str">
        <f t="shared" ref="Q8:Q17" si="3">IFERROR(IF(P8&gt;1,P8*0.9,""),"")</f>
        <v/>
      </c>
      <c r="R8" s="192">
        <v>0</v>
      </c>
      <c r="S8" s="193" t="str">
        <f t="shared" ref="S8:S38" si="4">IFERROR(IF(R8&gt;1,($J8-R8),""),"")</f>
        <v/>
      </c>
      <c r="T8" s="194" t="str">
        <f t="shared" ref="T8:T17" si="5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17" si="6">IFERROR(IF(U8&gt;1,U8*0.9,""),"")</f>
        <v/>
      </c>
      <c r="W8" s="187">
        <v>0</v>
      </c>
      <c r="X8" s="188" t="str">
        <f t="shared" ref="X8:X38" si="7">IFERROR(IF(W8&gt;1,($J8-W8),""),"")</f>
        <v/>
      </c>
      <c r="Y8" s="189" t="str">
        <f t="shared" ref="Y8:Y17" si="8">IFERROR(IF((IFERROR(IF(W8&gt;1,(V8-X8)/V8,""),(($G8*0.9)-X8)/($G8*0.9)))&gt;1%,IFERROR(IF(W8&gt;1,(V8-X8)/V8,""),(($G8*0.9)-X8)/($G8*0.9)),""),"")</f>
        <v/>
      </c>
      <c r="Z8" s="191">
        <v>2999</v>
      </c>
      <c r="AA8" s="192">
        <f t="shared" ref="AA8:AA17" si="9">IFERROR(IF(Z8&gt;1,Z8*0.9,""),"")</f>
        <v>2699.1</v>
      </c>
      <c r="AB8" s="192">
        <v>616</v>
      </c>
      <c r="AC8" s="193">
        <f t="shared" ref="AC8:AC38" si="10">IFERROR(IF(AB8&gt;1,($J8-AB8),""),"")</f>
        <v>2076</v>
      </c>
      <c r="AD8" s="194">
        <f t="shared" ref="AD8:AD17" si="11">IFERROR(IF((IFERROR(IF(AB8&gt;1,(AA8-AC8)/AA8,""),(($G8*0.9)-AC8)/($G8*0.9)))&gt;1%,IFERROR(IF(AB8&gt;1,(AA8-AC8)/AA8,""),(($G8*0.9)-AC8)/($G8*0.9)),""),"")</f>
        <v>0.23085472935422915</v>
      </c>
      <c r="AE8" s="186">
        <v>0</v>
      </c>
      <c r="AF8" s="187" t="str">
        <f t="shared" ref="AF8:AF17" si="12">IFERROR(IF(AE8&gt;1,AE8*0.9,""),"")</f>
        <v/>
      </c>
      <c r="AG8" s="187">
        <v>0</v>
      </c>
      <c r="AH8" s="188" t="str">
        <f t="shared" ref="AH8:AH38" si="13">IFERROR(IF(AG8&gt;1,($J8-AG8),""),"")</f>
        <v/>
      </c>
      <c r="AI8" s="189" t="str">
        <f t="shared" ref="AI8:AI17" si="14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17" si="15">IFERROR(IF(AJ8&gt;1,AJ8*0.9,""),"")</f>
        <v/>
      </c>
      <c r="AL8" s="192">
        <v>0</v>
      </c>
      <c r="AM8" s="193" t="str">
        <f t="shared" ref="AM8:AM38" si="16">IFERROR(IF(AL8&gt;1,($J8-AL8),""),"")</f>
        <v/>
      </c>
      <c r="AN8" s="194" t="str">
        <f t="shared" ref="AN8:AN17" si="17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17" si="18">IFERROR(IF(AO8&gt;1,AO8*0.9,""),"")</f>
        <v/>
      </c>
      <c r="AQ8" s="187">
        <v>0</v>
      </c>
      <c r="AR8" s="188" t="str">
        <f t="shared" ref="AR8:AR38" si="19">IFERROR(IF(AQ8&gt;1,($J8-AQ8),""),"")</f>
        <v/>
      </c>
      <c r="AS8" s="189" t="str">
        <f t="shared" ref="AS8:AS17" si="20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17" si="21">IFERROR(IF(AT8&gt;1,AT8*0.9,""),"")</f>
        <v/>
      </c>
      <c r="AV8" s="192">
        <v>0</v>
      </c>
      <c r="AW8" s="193" t="str">
        <f t="shared" ref="AW8:AW38" si="22">IFERROR(IF(AV8&gt;1,($J8-AV8),""),"")</f>
        <v/>
      </c>
      <c r="AX8" s="194" t="str">
        <f t="shared" ref="AX8:AX17" si="23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17" si="24">IFERROR(IF(AY8&gt;1,AY8*0.9,""),"")</f>
        <v/>
      </c>
      <c r="BA8" s="187">
        <v>0</v>
      </c>
      <c r="BB8" s="188" t="str">
        <f t="shared" ref="BB8:BB38" si="25">IFERROR(IF(BA8&gt;1,($J8-BA8),""),"")</f>
        <v/>
      </c>
      <c r="BC8" s="189" t="str">
        <f t="shared" ref="BC8:BC17" si="26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 t="shared" ref="BE8:BE17" si="27">IFERROR(IF(BD8&gt;1,BD8*0.9,""),"")</f>
        <v/>
      </c>
      <c r="BF8" s="192">
        <v>0</v>
      </c>
      <c r="BG8" s="193" t="str">
        <f t="shared" ref="BG8:BG38" si="28">IFERROR(IF(BF8&gt;1,($J8-BF8),""),"")</f>
        <v/>
      </c>
      <c r="BH8" s="194" t="str">
        <f t="shared" ref="BH8:BH17" si="29">IFERROR(IF((IFERROR(IF(BF8&gt;1,(BE8-BG8)/BE8,""),(($G8*0.9)-BG8)/($G8*0.9)))&gt;1%,IFERROR(IF(BF8&gt;1,(BE8-BG8)/BE8,""),(($G8*0.9)-BG8)/($G8*0.9)),""),"")</f>
        <v/>
      </c>
      <c r="BI8" s="186">
        <v>0</v>
      </c>
      <c r="BJ8" s="187" t="str">
        <f t="shared" ref="BJ8:BJ17" si="30">IFERROR(IF(BI8&gt;1,BI8*0.9,""),"")</f>
        <v/>
      </c>
      <c r="BK8" s="187">
        <v>0</v>
      </c>
      <c r="BL8" s="188" t="str">
        <f t="shared" ref="BL8:BL38" si="31">IFERROR(IF(BK8&gt;1,($J8-BK8),""),"")</f>
        <v/>
      </c>
      <c r="BM8" s="189" t="str">
        <f t="shared" ref="BM8:BM17" si="32">IFERROR(IF((IFERROR(IF(BK8&gt;1,(BJ8-BL8)/BJ8,""),(($G8*0.9)-BL8)/($G8*0.9)))&gt;1%,IFERROR(IF(BK8&gt;1,(BJ8-BL8)/BJ8,""),(($G8*0.9)-BL8)/($G8*0.9)),""),"")</f>
        <v/>
      </c>
      <c r="BN8" s="191">
        <v>0</v>
      </c>
      <c r="BO8" s="192" t="str">
        <f t="shared" ref="BO8:BO17" si="33">IFERROR(IF(BN8&gt;1,BN8*0.9,""),"")</f>
        <v/>
      </c>
      <c r="BP8" s="192">
        <v>0</v>
      </c>
      <c r="BQ8" s="193" t="str">
        <f t="shared" ref="BQ8:BQ38" si="34">IFERROR(IF(BP8&gt;1,($J8-BP8),""),"")</f>
        <v/>
      </c>
      <c r="BR8" s="194" t="str">
        <f t="shared" ref="BR8:BR17" si="35">IFERROR(IF((IFERROR(IF(BP8&gt;1,(BO8-BQ8)/BO8,""),(($G8*0.9)-BQ8)/($G8*0.9)))&gt;1%,IFERROR(IF(BP8&gt;1,(BO8-BQ8)/BO8,""),(($G8*0.9)-BQ8)/($G8*0.9)),""),"")</f>
        <v/>
      </c>
      <c r="BS8" s="186">
        <v>0</v>
      </c>
      <c r="BT8" s="187" t="str">
        <f t="shared" ref="BT8:BT17" si="36">IFERROR(IF(BS8&gt;1,BS8*0.9,""),"")</f>
        <v/>
      </c>
      <c r="BU8" s="187">
        <v>0</v>
      </c>
      <c r="BV8" s="188" t="str">
        <f t="shared" ref="BV8:BV38" si="37">IFERROR(IF(BU8&gt;1,($J8-BU8),""),"")</f>
        <v/>
      </c>
      <c r="BW8" s="189" t="str">
        <f t="shared" ref="BW8:BW17" si="38">IFERROR(IF((IFERROR(IF(BU8&gt;1,(BT8-BV8)/BT8,""),(($G8*0.9)-BV8)/($G8*0.9)))&gt;1%,IFERROR(IF(BU8&gt;1,(BT8-BV8)/BT8,""),(($G8*0.9)-BV8)/($G8*0.9)),""),"")</f>
        <v/>
      </c>
    </row>
    <row r="9" spans="1:75" s="5" customFormat="1" ht="12.75" customHeight="1">
      <c r="A9" s="42" t="s">
        <v>116</v>
      </c>
      <c r="B9" s="39" t="s">
        <v>156</v>
      </c>
      <c r="C9" s="4" t="s">
        <v>531</v>
      </c>
      <c r="D9" s="49">
        <v>3.57</v>
      </c>
      <c r="E9" s="40" t="s">
        <v>164</v>
      </c>
      <c r="F9" s="82">
        <v>4729</v>
      </c>
      <c r="G9" s="82">
        <v>4299</v>
      </c>
      <c r="H9" s="94">
        <v>3029</v>
      </c>
      <c r="I9" s="94">
        <v>0</v>
      </c>
      <c r="J9" s="95">
        <f t="shared" ref="J9:J12" si="39">IFERROR(H9-I9,H9)</f>
        <v>3029</v>
      </c>
      <c r="K9" s="69">
        <v>3332</v>
      </c>
      <c r="L9" s="70">
        <f t="shared" si="0"/>
        <v>2998.8</v>
      </c>
      <c r="M9" s="70">
        <v>675</v>
      </c>
      <c r="N9" s="71">
        <f t="shared" si="1"/>
        <v>2354</v>
      </c>
      <c r="O9" s="16">
        <f t="shared" si="2"/>
        <v>0.21501934106976128</v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 t="s">
        <v>148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0</v>
      </c>
      <c r="AF9" s="70" t="str">
        <f t="shared" si="12"/>
        <v/>
      </c>
      <c r="AG9" s="70">
        <v>0</v>
      </c>
      <c r="AH9" s="71" t="str">
        <f t="shared" si="13"/>
        <v/>
      </c>
      <c r="AI9" s="16" t="str">
        <f t="shared" si="14"/>
        <v/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  <c r="BD9" s="72">
        <v>0</v>
      </c>
      <c r="BE9" s="73" t="str">
        <f t="shared" si="27"/>
        <v/>
      </c>
      <c r="BF9" s="73">
        <v>0</v>
      </c>
      <c r="BG9" s="74" t="str">
        <f t="shared" si="28"/>
        <v/>
      </c>
      <c r="BH9" s="18" t="str">
        <f t="shared" si="29"/>
        <v/>
      </c>
      <c r="BI9" s="69">
        <v>0</v>
      </c>
      <c r="BJ9" s="70" t="str">
        <f t="shared" si="30"/>
        <v/>
      </c>
      <c r="BK9" s="70">
        <v>0</v>
      </c>
      <c r="BL9" s="71" t="str">
        <f t="shared" si="31"/>
        <v/>
      </c>
      <c r="BM9" s="16" t="str">
        <f t="shared" si="32"/>
        <v/>
      </c>
      <c r="BN9" s="72">
        <v>0</v>
      </c>
      <c r="BO9" s="73" t="str">
        <f t="shared" si="33"/>
        <v/>
      </c>
      <c r="BP9" s="73">
        <v>0</v>
      </c>
      <c r="BQ9" s="74" t="str">
        <f t="shared" si="34"/>
        <v/>
      </c>
      <c r="BR9" s="18" t="str">
        <f t="shared" si="35"/>
        <v/>
      </c>
      <c r="BS9" s="69">
        <v>0</v>
      </c>
      <c r="BT9" s="70" t="str">
        <f t="shared" si="36"/>
        <v/>
      </c>
      <c r="BU9" s="70">
        <v>0</v>
      </c>
      <c r="BV9" s="71" t="str">
        <f t="shared" si="37"/>
        <v/>
      </c>
      <c r="BW9" s="16" t="str">
        <f t="shared" si="38"/>
        <v/>
      </c>
    </row>
    <row r="10" spans="1:75" s="5" customFormat="1" ht="12.75" customHeight="1">
      <c r="A10" s="42" t="s">
        <v>146</v>
      </c>
      <c r="B10" s="39" t="s">
        <v>156</v>
      </c>
      <c r="C10" s="4" t="s">
        <v>392</v>
      </c>
      <c r="D10" s="49">
        <v>3.57</v>
      </c>
      <c r="E10" s="40" t="s">
        <v>164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39"/>
        <v>2888</v>
      </c>
      <c r="K10" s="69">
        <v>3332</v>
      </c>
      <c r="L10" s="70">
        <f t="shared" si="0"/>
        <v>2998.8</v>
      </c>
      <c r="M10" s="70">
        <v>534</v>
      </c>
      <c r="N10" s="71">
        <f t="shared" si="1"/>
        <v>2354</v>
      </c>
      <c r="O10" s="16">
        <f t="shared" si="2"/>
        <v>0.21501934106976128</v>
      </c>
      <c r="P10" s="72">
        <v>0</v>
      </c>
      <c r="Q10" s="73" t="str">
        <f t="shared" si="3"/>
        <v/>
      </c>
      <c r="R10" s="73">
        <v>0</v>
      </c>
      <c r="S10" s="74" t="str">
        <f t="shared" si="4"/>
        <v/>
      </c>
      <c r="T10" s="18" t="str">
        <f t="shared" si="5"/>
        <v/>
      </c>
      <c r="U10" s="69">
        <v>0</v>
      </c>
      <c r="V10" s="70" t="str">
        <f t="shared" si="6"/>
        <v/>
      </c>
      <c r="W10" s="70">
        <v>0</v>
      </c>
      <c r="X10" s="71" t="str">
        <f t="shared" si="7"/>
        <v/>
      </c>
      <c r="Y10" s="16" t="str">
        <f t="shared" si="8"/>
        <v/>
      </c>
      <c r="Z10" s="72">
        <v>3332</v>
      </c>
      <c r="AA10" s="73">
        <f t="shared" si="9"/>
        <v>2998.8</v>
      </c>
      <c r="AB10" s="73">
        <v>534</v>
      </c>
      <c r="AC10" s="74">
        <f t="shared" si="10"/>
        <v>2354</v>
      </c>
      <c r="AD10" s="18">
        <f t="shared" si="11"/>
        <v>0.21501934106976128</v>
      </c>
      <c r="AE10" s="69">
        <v>0</v>
      </c>
      <c r="AF10" s="70" t="str">
        <f t="shared" si="12"/>
        <v/>
      </c>
      <c r="AG10" s="70">
        <v>0</v>
      </c>
      <c r="AH10" s="71" t="str">
        <f t="shared" si="13"/>
        <v/>
      </c>
      <c r="AI10" s="16" t="str">
        <f t="shared" si="14"/>
        <v/>
      </c>
      <c r="AJ10" s="72">
        <v>0</v>
      </c>
      <c r="AK10" s="73" t="str">
        <f t="shared" si="15"/>
        <v/>
      </c>
      <c r="AL10" s="73">
        <v>0</v>
      </c>
      <c r="AM10" s="74" t="str">
        <f t="shared" si="16"/>
        <v/>
      </c>
      <c r="AN10" s="18" t="str">
        <f t="shared" si="17"/>
        <v/>
      </c>
      <c r="AO10" s="69">
        <v>3332</v>
      </c>
      <c r="AP10" s="70">
        <f t="shared" si="18"/>
        <v>2998.8</v>
      </c>
      <c r="AQ10" s="70">
        <v>534</v>
      </c>
      <c r="AR10" s="71">
        <f t="shared" si="19"/>
        <v>2354</v>
      </c>
      <c r="AS10" s="16">
        <f t="shared" si="20"/>
        <v>0.21501934106976128</v>
      </c>
      <c r="AT10" s="72">
        <v>0</v>
      </c>
      <c r="AU10" s="73" t="str">
        <f t="shared" si="21"/>
        <v/>
      </c>
      <c r="AV10" s="73">
        <v>0</v>
      </c>
      <c r="AW10" s="74" t="str">
        <f t="shared" si="22"/>
        <v/>
      </c>
      <c r="AX10" s="18" t="str">
        <f t="shared" si="23"/>
        <v/>
      </c>
      <c r="AY10" s="69">
        <v>0</v>
      </c>
      <c r="AZ10" s="70" t="str">
        <f t="shared" si="24"/>
        <v/>
      </c>
      <c r="BA10" s="70">
        <v>0</v>
      </c>
      <c r="BB10" s="71" t="str">
        <f t="shared" si="25"/>
        <v/>
      </c>
      <c r="BC10" s="16" t="str">
        <f t="shared" si="26"/>
        <v/>
      </c>
      <c r="BD10" s="72">
        <v>0</v>
      </c>
      <c r="BE10" s="73" t="str">
        <f t="shared" si="27"/>
        <v/>
      </c>
      <c r="BF10" s="73">
        <v>0</v>
      </c>
      <c r="BG10" s="74" t="str">
        <f t="shared" si="28"/>
        <v/>
      </c>
      <c r="BH10" s="18" t="str">
        <f t="shared" si="29"/>
        <v/>
      </c>
      <c r="BI10" s="69">
        <v>0</v>
      </c>
      <c r="BJ10" s="70" t="str">
        <f t="shared" si="30"/>
        <v/>
      </c>
      <c r="BK10" s="70">
        <v>0</v>
      </c>
      <c r="BL10" s="71" t="str">
        <f t="shared" si="31"/>
        <v/>
      </c>
      <c r="BM10" s="16" t="str">
        <f t="shared" si="32"/>
        <v/>
      </c>
      <c r="BN10" s="72">
        <v>0</v>
      </c>
      <c r="BO10" s="73" t="str">
        <f t="shared" si="33"/>
        <v/>
      </c>
      <c r="BP10" s="73">
        <v>0</v>
      </c>
      <c r="BQ10" s="74" t="str">
        <f t="shared" si="34"/>
        <v/>
      </c>
      <c r="BR10" s="18" t="str">
        <f t="shared" si="35"/>
        <v/>
      </c>
      <c r="BS10" s="69">
        <v>0</v>
      </c>
      <c r="BT10" s="70" t="str">
        <f t="shared" si="36"/>
        <v/>
      </c>
      <c r="BU10" s="70">
        <v>0</v>
      </c>
      <c r="BV10" s="71" t="str">
        <f t="shared" si="37"/>
        <v/>
      </c>
      <c r="BW10" s="16" t="str">
        <f t="shared" si="38"/>
        <v/>
      </c>
    </row>
    <row r="11" spans="1:75" s="5" customFormat="1" ht="12.75" customHeight="1" thickBot="1">
      <c r="A11" s="150" t="s">
        <v>534</v>
      </c>
      <c r="B11" s="38" t="s">
        <v>156</v>
      </c>
      <c r="C11" s="112" t="s">
        <v>506</v>
      </c>
      <c r="D11" s="50" t="s">
        <v>540</v>
      </c>
      <c r="E11" s="115" t="s">
        <v>164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39"/>
        <v>3069</v>
      </c>
      <c r="K11" s="76">
        <v>0</v>
      </c>
      <c r="L11" s="77" t="str">
        <f t="shared" si="0"/>
        <v/>
      </c>
      <c r="M11" s="77">
        <v>0</v>
      </c>
      <c r="N11" s="78" t="str">
        <f t="shared" si="1"/>
        <v/>
      </c>
      <c r="O11" s="17" t="str">
        <f t="shared" si="2"/>
        <v/>
      </c>
      <c r="P11" s="79">
        <v>0</v>
      </c>
      <c r="Q11" s="80" t="str">
        <f t="shared" si="3"/>
        <v/>
      </c>
      <c r="R11" s="80">
        <v>0</v>
      </c>
      <c r="S11" s="81" t="str">
        <f t="shared" si="4"/>
        <v/>
      </c>
      <c r="T11" s="19" t="str">
        <f t="shared" si="5"/>
        <v/>
      </c>
      <c r="U11" s="76">
        <v>0</v>
      </c>
      <c r="V11" s="77" t="str">
        <f t="shared" si="6"/>
        <v/>
      </c>
      <c r="W11" s="77">
        <v>0</v>
      </c>
      <c r="X11" s="78" t="str">
        <f t="shared" si="7"/>
        <v/>
      </c>
      <c r="Y11" s="17" t="str">
        <f t="shared" si="8"/>
        <v/>
      </c>
      <c r="Z11" s="79">
        <v>0</v>
      </c>
      <c r="AA11" s="80" t="str">
        <f t="shared" si="9"/>
        <v/>
      </c>
      <c r="AB11" s="80">
        <v>0</v>
      </c>
      <c r="AC11" s="81" t="str">
        <f t="shared" si="10"/>
        <v/>
      </c>
      <c r="AD11" s="19" t="str">
        <f t="shared" si="11"/>
        <v/>
      </c>
      <c r="AE11" s="76">
        <v>0</v>
      </c>
      <c r="AF11" s="77" t="str">
        <f t="shared" si="12"/>
        <v/>
      </c>
      <c r="AG11" s="77">
        <v>0</v>
      </c>
      <c r="AH11" s="78" t="str">
        <f t="shared" si="13"/>
        <v/>
      </c>
      <c r="AI11" s="17" t="str">
        <f t="shared" si="14"/>
        <v/>
      </c>
      <c r="AJ11" s="79">
        <v>0</v>
      </c>
      <c r="AK11" s="80" t="str">
        <f t="shared" si="15"/>
        <v/>
      </c>
      <c r="AL11" s="80">
        <v>0</v>
      </c>
      <c r="AM11" s="81" t="str">
        <f t="shared" si="16"/>
        <v/>
      </c>
      <c r="AN11" s="19" t="str">
        <f t="shared" si="17"/>
        <v/>
      </c>
      <c r="AO11" s="76">
        <v>0</v>
      </c>
      <c r="AP11" s="77" t="str">
        <f t="shared" si="18"/>
        <v/>
      </c>
      <c r="AQ11" s="77">
        <v>0</v>
      </c>
      <c r="AR11" s="78" t="str">
        <f t="shared" si="19"/>
        <v/>
      </c>
      <c r="AS11" s="17" t="str">
        <f t="shared" si="20"/>
        <v/>
      </c>
      <c r="AT11" s="79">
        <v>0</v>
      </c>
      <c r="AU11" s="80" t="str">
        <f t="shared" si="21"/>
        <v/>
      </c>
      <c r="AV11" s="80">
        <v>0</v>
      </c>
      <c r="AW11" s="81" t="str">
        <f t="shared" si="22"/>
        <v/>
      </c>
      <c r="AX11" s="19" t="str">
        <f t="shared" si="23"/>
        <v/>
      </c>
      <c r="AY11" s="76">
        <v>0</v>
      </c>
      <c r="AZ11" s="77" t="str">
        <f t="shared" si="24"/>
        <v/>
      </c>
      <c r="BA11" s="77">
        <v>0</v>
      </c>
      <c r="BB11" s="78" t="str">
        <f t="shared" si="25"/>
        <v/>
      </c>
      <c r="BC11" s="17" t="str">
        <f t="shared" si="26"/>
        <v/>
      </c>
      <c r="BD11" s="79">
        <v>4110</v>
      </c>
      <c r="BE11" s="80">
        <f t="shared" si="27"/>
        <v>3699</v>
      </c>
      <c r="BF11" s="80">
        <v>224</v>
      </c>
      <c r="BG11" s="81">
        <f t="shared" si="28"/>
        <v>2845</v>
      </c>
      <c r="BH11" s="19">
        <f t="shared" si="29"/>
        <v>0.23087320897539876</v>
      </c>
      <c r="BI11" s="76">
        <v>0</v>
      </c>
      <c r="BJ11" s="77" t="str">
        <f t="shared" si="30"/>
        <v/>
      </c>
      <c r="BK11" s="77">
        <v>0</v>
      </c>
      <c r="BL11" s="78" t="str">
        <f t="shared" si="31"/>
        <v/>
      </c>
      <c r="BM11" s="17" t="str">
        <f t="shared" si="32"/>
        <v/>
      </c>
      <c r="BN11" s="79">
        <v>0</v>
      </c>
      <c r="BO11" s="80" t="str">
        <f t="shared" si="33"/>
        <v/>
      </c>
      <c r="BP11" s="80">
        <v>0</v>
      </c>
      <c r="BQ11" s="81" t="str">
        <f t="shared" si="34"/>
        <v/>
      </c>
      <c r="BR11" s="19" t="str">
        <f t="shared" si="35"/>
        <v/>
      </c>
      <c r="BS11" s="76">
        <v>3999</v>
      </c>
      <c r="BT11" s="77">
        <f t="shared" si="36"/>
        <v>3599.1</v>
      </c>
      <c r="BU11" s="77">
        <v>301</v>
      </c>
      <c r="BV11" s="78">
        <f t="shared" si="37"/>
        <v>2768</v>
      </c>
      <c r="BW11" s="17">
        <f t="shared" si="38"/>
        <v>0.23091884082131642</v>
      </c>
    </row>
    <row r="12" spans="1:75" s="5" customFormat="1" ht="12.75" customHeight="1" thickBot="1">
      <c r="A12" s="143" t="s">
        <v>117</v>
      </c>
      <c r="B12" s="144" t="s">
        <v>156</v>
      </c>
      <c r="C12" s="145"/>
      <c r="D12" s="146">
        <v>3.33</v>
      </c>
      <c r="E12" s="147" t="s">
        <v>165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39"/>
        <v>6075</v>
      </c>
      <c r="K12" s="121">
        <v>0</v>
      </c>
      <c r="L12" s="122" t="str">
        <f t="shared" si="0"/>
        <v/>
      </c>
      <c r="M12" s="122">
        <v>0</v>
      </c>
      <c r="N12" s="123" t="str">
        <f t="shared" si="1"/>
        <v/>
      </c>
      <c r="O12" s="124" t="str">
        <f t="shared" si="2"/>
        <v/>
      </c>
      <c r="P12" s="129">
        <v>0</v>
      </c>
      <c r="Q12" s="130" t="str">
        <f t="shared" si="3"/>
        <v/>
      </c>
      <c r="R12" s="130">
        <v>0</v>
      </c>
      <c r="S12" s="131" t="str">
        <f t="shared" si="4"/>
        <v/>
      </c>
      <c r="T12" s="132" t="str">
        <f t="shared" si="5"/>
        <v/>
      </c>
      <c r="U12" s="121">
        <v>0</v>
      </c>
      <c r="V12" s="122" t="str">
        <f t="shared" si="6"/>
        <v/>
      </c>
      <c r="W12" s="122">
        <v>0</v>
      </c>
      <c r="X12" s="123" t="str">
        <f t="shared" si="7"/>
        <v/>
      </c>
      <c r="Y12" s="124" t="str">
        <f t="shared" si="8"/>
        <v/>
      </c>
      <c r="Z12" s="129">
        <v>0</v>
      </c>
      <c r="AA12" s="130" t="str">
        <f t="shared" si="9"/>
        <v/>
      </c>
      <c r="AB12" s="130">
        <v>0</v>
      </c>
      <c r="AC12" s="131" t="str">
        <f t="shared" si="10"/>
        <v/>
      </c>
      <c r="AD12" s="132" t="str">
        <f t="shared" si="11"/>
        <v/>
      </c>
      <c r="AE12" s="121">
        <v>0</v>
      </c>
      <c r="AF12" s="122" t="str">
        <f t="shared" si="12"/>
        <v/>
      </c>
      <c r="AG12" s="122">
        <v>0</v>
      </c>
      <c r="AH12" s="123" t="str">
        <f t="shared" si="13"/>
        <v/>
      </c>
      <c r="AI12" s="124" t="str">
        <f t="shared" si="14"/>
        <v/>
      </c>
      <c r="AJ12" s="129">
        <v>0</v>
      </c>
      <c r="AK12" s="130" t="str">
        <f t="shared" si="15"/>
        <v/>
      </c>
      <c r="AL12" s="130">
        <v>0</v>
      </c>
      <c r="AM12" s="131" t="str">
        <f t="shared" si="16"/>
        <v/>
      </c>
      <c r="AN12" s="132" t="str">
        <f t="shared" si="17"/>
        <v/>
      </c>
      <c r="AO12" s="121">
        <v>0</v>
      </c>
      <c r="AP12" s="122" t="str">
        <f t="shared" si="18"/>
        <v/>
      </c>
      <c r="AQ12" s="122">
        <v>0</v>
      </c>
      <c r="AR12" s="123" t="str">
        <f t="shared" si="19"/>
        <v/>
      </c>
      <c r="AS12" s="124" t="str">
        <f t="shared" si="20"/>
        <v/>
      </c>
      <c r="AT12" s="129">
        <v>0</v>
      </c>
      <c r="AU12" s="130" t="str">
        <f t="shared" si="21"/>
        <v/>
      </c>
      <c r="AV12" s="130">
        <v>0</v>
      </c>
      <c r="AW12" s="131" t="str">
        <f t="shared" si="22"/>
        <v/>
      </c>
      <c r="AX12" s="132" t="str">
        <f t="shared" si="23"/>
        <v/>
      </c>
      <c r="AY12" s="121">
        <v>0</v>
      </c>
      <c r="AZ12" s="122" t="str">
        <f t="shared" si="24"/>
        <v/>
      </c>
      <c r="BA12" s="122">
        <v>0</v>
      </c>
      <c r="BB12" s="123" t="str">
        <f t="shared" si="25"/>
        <v/>
      </c>
      <c r="BC12" s="124" t="str">
        <f t="shared" si="26"/>
        <v/>
      </c>
      <c r="BD12" s="129">
        <v>0</v>
      </c>
      <c r="BE12" s="130" t="str">
        <f t="shared" si="27"/>
        <v/>
      </c>
      <c r="BF12" s="130">
        <v>0</v>
      </c>
      <c r="BG12" s="131" t="str">
        <f t="shared" si="28"/>
        <v/>
      </c>
      <c r="BH12" s="132" t="str">
        <f t="shared" si="29"/>
        <v/>
      </c>
      <c r="BI12" s="121">
        <v>0</v>
      </c>
      <c r="BJ12" s="122" t="str">
        <f t="shared" si="30"/>
        <v/>
      </c>
      <c r="BK12" s="122">
        <v>0</v>
      </c>
      <c r="BL12" s="123" t="str">
        <f t="shared" si="31"/>
        <v/>
      </c>
      <c r="BM12" s="124" t="str">
        <f t="shared" si="32"/>
        <v/>
      </c>
      <c r="BN12" s="129">
        <v>0</v>
      </c>
      <c r="BO12" s="130" t="str">
        <f t="shared" si="33"/>
        <v/>
      </c>
      <c r="BP12" s="130">
        <v>0</v>
      </c>
      <c r="BQ12" s="131" t="str">
        <f t="shared" si="34"/>
        <v/>
      </c>
      <c r="BR12" s="132" t="str">
        <f t="shared" si="35"/>
        <v/>
      </c>
      <c r="BS12" s="121">
        <v>0</v>
      </c>
      <c r="BT12" s="122" t="str">
        <f t="shared" si="36"/>
        <v/>
      </c>
      <c r="BU12" s="122">
        <v>0</v>
      </c>
      <c r="BV12" s="123" t="str">
        <f t="shared" si="37"/>
        <v/>
      </c>
      <c r="BW12" s="124" t="str">
        <f t="shared" si="38"/>
        <v/>
      </c>
    </row>
    <row r="13" spans="1:75" s="5" customFormat="1" ht="12.75" customHeight="1">
      <c r="A13" s="44" t="s">
        <v>238</v>
      </c>
      <c r="B13" s="36" t="s">
        <v>158</v>
      </c>
      <c r="C13" s="6" t="s">
        <v>526</v>
      </c>
      <c r="D13" s="51">
        <v>0.71</v>
      </c>
      <c r="E13" s="7" t="s">
        <v>289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40">IFERROR(H13-I13,H13)</f>
        <v>896</v>
      </c>
      <c r="K13" s="186">
        <v>1221</v>
      </c>
      <c r="L13" s="187">
        <f t="shared" si="0"/>
        <v>1098.9000000000001</v>
      </c>
      <c r="M13" s="187">
        <v>52</v>
      </c>
      <c r="N13" s="188">
        <f t="shared" si="1"/>
        <v>844</v>
      </c>
      <c r="O13" s="189">
        <f t="shared" si="2"/>
        <v>0.23195923195923202</v>
      </c>
      <c r="P13" s="191">
        <v>0</v>
      </c>
      <c r="Q13" s="192" t="str">
        <f t="shared" si="3"/>
        <v/>
      </c>
      <c r="R13" s="192">
        <v>0</v>
      </c>
      <c r="S13" s="193" t="str">
        <f t="shared" si="4"/>
        <v/>
      </c>
      <c r="T13" s="194" t="str">
        <f t="shared" si="5"/>
        <v/>
      </c>
      <c r="U13" s="186">
        <v>0</v>
      </c>
      <c r="V13" s="187" t="str">
        <f t="shared" si="6"/>
        <v/>
      </c>
      <c r="W13" s="187">
        <v>0</v>
      </c>
      <c r="X13" s="188" t="str">
        <f t="shared" si="7"/>
        <v/>
      </c>
      <c r="Y13" s="189" t="str">
        <f t="shared" si="8"/>
        <v/>
      </c>
      <c r="Z13" s="191">
        <v>1221</v>
      </c>
      <c r="AA13" s="192">
        <f t="shared" si="9"/>
        <v>1098.9000000000001</v>
      </c>
      <c r="AB13" s="192">
        <v>52</v>
      </c>
      <c r="AC13" s="193">
        <f t="shared" si="10"/>
        <v>844</v>
      </c>
      <c r="AD13" s="194">
        <f t="shared" si="11"/>
        <v>0.23195923195923202</v>
      </c>
      <c r="AE13" s="186">
        <v>0</v>
      </c>
      <c r="AF13" s="187" t="str">
        <f t="shared" si="12"/>
        <v/>
      </c>
      <c r="AG13" s="187">
        <v>0</v>
      </c>
      <c r="AH13" s="188" t="str">
        <f t="shared" si="13"/>
        <v/>
      </c>
      <c r="AI13" s="189" t="str">
        <f t="shared" si="14"/>
        <v/>
      </c>
      <c r="AJ13" s="191">
        <v>0</v>
      </c>
      <c r="AK13" s="192" t="str">
        <f t="shared" si="15"/>
        <v/>
      </c>
      <c r="AL13" s="192">
        <v>0</v>
      </c>
      <c r="AM13" s="193" t="str">
        <f t="shared" si="16"/>
        <v/>
      </c>
      <c r="AN13" s="194" t="str">
        <f t="shared" si="17"/>
        <v/>
      </c>
      <c r="AO13" s="186">
        <v>1221</v>
      </c>
      <c r="AP13" s="187">
        <f t="shared" si="18"/>
        <v>1098.9000000000001</v>
      </c>
      <c r="AQ13" s="187">
        <v>52</v>
      </c>
      <c r="AR13" s="188">
        <f t="shared" si="19"/>
        <v>844</v>
      </c>
      <c r="AS13" s="189">
        <f t="shared" si="20"/>
        <v>0.23195923195923202</v>
      </c>
      <c r="AT13" s="191">
        <v>0</v>
      </c>
      <c r="AU13" s="192" t="str">
        <f t="shared" si="21"/>
        <v/>
      </c>
      <c r="AV13" s="192">
        <v>0</v>
      </c>
      <c r="AW13" s="193" t="str">
        <f t="shared" si="22"/>
        <v/>
      </c>
      <c r="AX13" s="194" t="str">
        <f t="shared" si="23"/>
        <v/>
      </c>
      <c r="AY13" s="186">
        <v>0</v>
      </c>
      <c r="AZ13" s="187" t="str">
        <f t="shared" si="24"/>
        <v/>
      </c>
      <c r="BA13" s="187">
        <v>0</v>
      </c>
      <c r="BB13" s="188" t="str">
        <f t="shared" si="25"/>
        <v/>
      </c>
      <c r="BC13" s="189" t="str">
        <f t="shared" si="26"/>
        <v/>
      </c>
      <c r="BD13" s="191">
        <v>0</v>
      </c>
      <c r="BE13" s="192" t="str">
        <f t="shared" si="27"/>
        <v/>
      </c>
      <c r="BF13" s="192">
        <v>0</v>
      </c>
      <c r="BG13" s="193" t="str">
        <f t="shared" si="28"/>
        <v/>
      </c>
      <c r="BH13" s="194" t="str">
        <f t="shared" si="29"/>
        <v/>
      </c>
      <c r="BI13" s="186">
        <v>0</v>
      </c>
      <c r="BJ13" s="187" t="str">
        <f t="shared" si="30"/>
        <v/>
      </c>
      <c r="BK13" s="187">
        <v>0</v>
      </c>
      <c r="BL13" s="188" t="str">
        <f t="shared" si="31"/>
        <v/>
      </c>
      <c r="BM13" s="189" t="str">
        <f t="shared" si="32"/>
        <v/>
      </c>
      <c r="BN13" s="191">
        <v>0</v>
      </c>
      <c r="BO13" s="192" t="str">
        <f t="shared" si="33"/>
        <v/>
      </c>
      <c r="BP13" s="192">
        <v>0</v>
      </c>
      <c r="BQ13" s="193" t="str">
        <f t="shared" si="34"/>
        <v/>
      </c>
      <c r="BR13" s="194" t="str">
        <f t="shared" si="35"/>
        <v/>
      </c>
      <c r="BS13" s="186">
        <v>0</v>
      </c>
      <c r="BT13" s="187" t="str">
        <f t="shared" si="36"/>
        <v/>
      </c>
      <c r="BU13" s="187">
        <v>0</v>
      </c>
      <c r="BV13" s="188" t="str">
        <f t="shared" si="37"/>
        <v/>
      </c>
      <c r="BW13" s="189" t="str">
        <f t="shared" si="38"/>
        <v/>
      </c>
    </row>
    <row r="14" spans="1:75" s="5" customFormat="1" ht="12.75" customHeight="1">
      <c r="A14" s="42" t="s">
        <v>237</v>
      </c>
      <c r="B14" s="39" t="s">
        <v>158</v>
      </c>
      <c r="C14" s="4" t="s">
        <v>526</v>
      </c>
      <c r="D14" s="49">
        <v>0.71</v>
      </c>
      <c r="E14" s="40" t="s">
        <v>289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40"/>
        <v>827</v>
      </c>
      <c r="K14" s="69">
        <v>1110</v>
      </c>
      <c r="L14" s="70">
        <f t="shared" si="0"/>
        <v>999</v>
      </c>
      <c r="M14" s="70">
        <v>59</v>
      </c>
      <c r="N14" s="71">
        <f t="shared" si="1"/>
        <v>768</v>
      </c>
      <c r="O14" s="16">
        <f t="shared" si="2"/>
        <v>0.23123123123123124</v>
      </c>
      <c r="P14" s="72">
        <v>0</v>
      </c>
      <c r="Q14" s="73" t="str">
        <f t="shared" si="3"/>
        <v/>
      </c>
      <c r="R14" s="73">
        <v>0</v>
      </c>
      <c r="S14" s="74" t="str">
        <f t="shared" si="4"/>
        <v/>
      </c>
      <c r="T14" s="18" t="str">
        <f t="shared" si="5"/>
        <v/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1110</v>
      </c>
      <c r="AA14" s="73">
        <f t="shared" si="9"/>
        <v>999</v>
      </c>
      <c r="AB14" s="73">
        <v>59</v>
      </c>
      <c r="AC14" s="74">
        <f t="shared" si="10"/>
        <v>768</v>
      </c>
      <c r="AD14" s="18">
        <f t="shared" si="11"/>
        <v>0.23123123123123124</v>
      </c>
      <c r="AE14" s="69">
        <v>0</v>
      </c>
      <c r="AF14" s="70" t="str">
        <f t="shared" si="12"/>
        <v/>
      </c>
      <c r="AG14" s="70">
        <v>0</v>
      </c>
      <c r="AH14" s="71" t="str">
        <f t="shared" si="13"/>
        <v/>
      </c>
      <c r="AI14" s="16" t="str">
        <f t="shared" si="14"/>
        <v/>
      </c>
      <c r="AJ14" s="72">
        <v>0</v>
      </c>
      <c r="AK14" s="73" t="str">
        <f t="shared" si="15"/>
        <v/>
      </c>
      <c r="AL14" s="73">
        <v>0</v>
      </c>
      <c r="AM14" s="74" t="str">
        <f t="shared" si="16"/>
        <v/>
      </c>
      <c r="AN14" s="18" t="str">
        <f t="shared" si="17"/>
        <v/>
      </c>
      <c r="AO14" s="69">
        <v>1110</v>
      </c>
      <c r="AP14" s="70">
        <f t="shared" si="18"/>
        <v>999</v>
      </c>
      <c r="AQ14" s="70">
        <v>59</v>
      </c>
      <c r="AR14" s="71">
        <f t="shared" si="19"/>
        <v>768</v>
      </c>
      <c r="AS14" s="16">
        <f t="shared" si="20"/>
        <v>0.23123123123123124</v>
      </c>
      <c r="AT14" s="72">
        <v>0</v>
      </c>
      <c r="AU14" s="73" t="str">
        <f t="shared" si="21"/>
        <v/>
      </c>
      <c r="AV14" s="73">
        <v>0</v>
      </c>
      <c r="AW14" s="74" t="str">
        <f t="shared" si="22"/>
        <v/>
      </c>
      <c r="AX14" s="18" t="str">
        <f t="shared" si="23"/>
        <v/>
      </c>
      <c r="AY14" s="69">
        <v>0</v>
      </c>
      <c r="AZ14" s="70" t="str">
        <f t="shared" si="24"/>
        <v/>
      </c>
      <c r="BA14" s="70">
        <v>0</v>
      </c>
      <c r="BB14" s="71" t="str">
        <f t="shared" si="25"/>
        <v/>
      </c>
      <c r="BC14" s="16" t="str">
        <f t="shared" si="26"/>
        <v/>
      </c>
      <c r="BD14" s="72">
        <v>0</v>
      </c>
      <c r="BE14" s="73" t="str">
        <f t="shared" si="27"/>
        <v/>
      </c>
      <c r="BF14" s="73">
        <v>0</v>
      </c>
      <c r="BG14" s="74" t="str">
        <f t="shared" si="28"/>
        <v/>
      </c>
      <c r="BH14" s="18" t="str">
        <f t="shared" si="29"/>
        <v/>
      </c>
      <c r="BI14" s="69">
        <v>0</v>
      </c>
      <c r="BJ14" s="70" t="str">
        <f t="shared" si="30"/>
        <v/>
      </c>
      <c r="BK14" s="70">
        <v>0</v>
      </c>
      <c r="BL14" s="71" t="str">
        <f t="shared" si="31"/>
        <v/>
      </c>
      <c r="BM14" s="16" t="str">
        <f t="shared" si="32"/>
        <v/>
      </c>
      <c r="BN14" s="72">
        <v>0</v>
      </c>
      <c r="BO14" s="73" t="str">
        <f t="shared" si="33"/>
        <v/>
      </c>
      <c r="BP14" s="73">
        <v>0</v>
      </c>
      <c r="BQ14" s="74" t="str">
        <f t="shared" si="34"/>
        <v/>
      </c>
      <c r="BR14" s="18" t="str">
        <f t="shared" si="35"/>
        <v/>
      </c>
      <c r="BS14" s="69">
        <v>0</v>
      </c>
      <c r="BT14" s="70" t="str">
        <f t="shared" si="36"/>
        <v/>
      </c>
      <c r="BU14" s="70">
        <v>0</v>
      </c>
      <c r="BV14" s="71" t="str">
        <f t="shared" si="37"/>
        <v/>
      </c>
      <c r="BW14" s="16" t="str">
        <f t="shared" si="38"/>
        <v/>
      </c>
    </row>
    <row r="15" spans="1:75" s="5" customFormat="1" ht="12.75" customHeight="1" thickBot="1">
      <c r="A15" s="43" t="s">
        <v>523</v>
      </c>
      <c r="B15" s="38" t="s">
        <v>158</v>
      </c>
      <c r="C15" s="9" t="s">
        <v>506</v>
      </c>
      <c r="D15" s="50">
        <v>0.71</v>
      </c>
      <c r="E15" s="2" t="s">
        <v>289</v>
      </c>
      <c r="F15" s="83">
        <v>1374</v>
      </c>
      <c r="G15" s="83">
        <v>1249</v>
      </c>
      <c r="H15" s="96">
        <v>862</v>
      </c>
      <c r="I15" s="96">
        <v>0</v>
      </c>
      <c r="J15" s="97">
        <f t="shared" ref="J15" si="41">IFERROR(H15-I15,H15)</f>
        <v>862</v>
      </c>
      <c r="K15" s="76">
        <v>0</v>
      </c>
      <c r="L15" s="77" t="str">
        <f t="shared" si="0"/>
        <v/>
      </c>
      <c r="M15" s="77">
        <v>0</v>
      </c>
      <c r="N15" s="78" t="str">
        <f t="shared" si="1"/>
        <v/>
      </c>
      <c r="O15" s="17" t="str">
        <f t="shared" si="2"/>
        <v/>
      </c>
      <c r="P15" s="79">
        <v>0</v>
      </c>
      <c r="Q15" s="80" t="str">
        <f t="shared" si="3"/>
        <v/>
      </c>
      <c r="R15" s="80">
        <v>0</v>
      </c>
      <c r="S15" s="81" t="str">
        <f t="shared" si="4"/>
        <v/>
      </c>
      <c r="T15" s="19" t="str">
        <f t="shared" si="5"/>
        <v/>
      </c>
      <c r="U15" s="76">
        <v>0</v>
      </c>
      <c r="V15" s="77" t="str">
        <f t="shared" si="6"/>
        <v/>
      </c>
      <c r="W15" s="77">
        <v>0</v>
      </c>
      <c r="X15" s="78" t="str">
        <f t="shared" si="7"/>
        <v/>
      </c>
      <c r="Y15" s="17" t="str">
        <f t="shared" si="8"/>
        <v/>
      </c>
      <c r="Z15" s="79">
        <v>0</v>
      </c>
      <c r="AA15" s="80" t="str">
        <f t="shared" si="9"/>
        <v/>
      </c>
      <c r="AB15" s="80">
        <v>0</v>
      </c>
      <c r="AC15" s="81" t="str">
        <f t="shared" si="10"/>
        <v/>
      </c>
      <c r="AD15" s="19" t="str">
        <f t="shared" si="11"/>
        <v/>
      </c>
      <c r="AE15" s="76">
        <v>0</v>
      </c>
      <c r="AF15" s="77" t="str">
        <f t="shared" si="12"/>
        <v/>
      </c>
      <c r="AG15" s="77">
        <v>0</v>
      </c>
      <c r="AH15" s="78" t="str">
        <f t="shared" si="13"/>
        <v/>
      </c>
      <c r="AI15" s="17" t="str">
        <f t="shared" si="14"/>
        <v/>
      </c>
      <c r="AJ15" s="79">
        <v>0</v>
      </c>
      <c r="AK15" s="80" t="str">
        <f t="shared" si="15"/>
        <v/>
      </c>
      <c r="AL15" s="80">
        <v>0</v>
      </c>
      <c r="AM15" s="81" t="str">
        <f t="shared" si="16"/>
        <v/>
      </c>
      <c r="AN15" s="19" t="str">
        <f t="shared" si="17"/>
        <v/>
      </c>
      <c r="AO15" s="76">
        <v>0</v>
      </c>
      <c r="AP15" s="77" t="str">
        <f t="shared" si="18"/>
        <v/>
      </c>
      <c r="AQ15" s="77">
        <v>0</v>
      </c>
      <c r="AR15" s="78" t="str">
        <f t="shared" si="19"/>
        <v/>
      </c>
      <c r="AS15" s="17" t="str">
        <f t="shared" si="20"/>
        <v/>
      </c>
      <c r="AT15" s="79">
        <v>0</v>
      </c>
      <c r="AU15" s="80" t="str">
        <f t="shared" si="21"/>
        <v/>
      </c>
      <c r="AV15" s="80">
        <v>0</v>
      </c>
      <c r="AW15" s="81" t="str">
        <f t="shared" si="22"/>
        <v/>
      </c>
      <c r="AX15" s="19" t="str">
        <f t="shared" si="23"/>
        <v/>
      </c>
      <c r="AY15" s="76">
        <v>0</v>
      </c>
      <c r="AZ15" s="77" t="str">
        <f t="shared" si="24"/>
        <v/>
      </c>
      <c r="BA15" s="77">
        <v>0</v>
      </c>
      <c r="BB15" s="78" t="str">
        <f t="shared" si="25"/>
        <v/>
      </c>
      <c r="BC15" s="17" t="str">
        <f t="shared" si="26"/>
        <v/>
      </c>
      <c r="BD15" s="79">
        <v>1166</v>
      </c>
      <c r="BE15" s="80">
        <f t="shared" si="27"/>
        <v>1049.4000000000001</v>
      </c>
      <c r="BF15" s="80">
        <v>86</v>
      </c>
      <c r="BG15" s="81">
        <f t="shared" si="28"/>
        <v>776</v>
      </c>
      <c r="BH15" s="19">
        <f t="shared" si="29"/>
        <v>0.26052982656756246</v>
      </c>
      <c r="BI15" s="76">
        <v>0</v>
      </c>
      <c r="BJ15" s="77" t="str">
        <f t="shared" si="30"/>
        <v/>
      </c>
      <c r="BK15" s="77">
        <v>0</v>
      </c>
      <c r="BL15" s="78" t="str">
        <f t="shared" si="31"/>
        <v/>
      </c>
      <c r="BM15" s="17" t="str">
        <f t="shared" si="32"/>
        <v/>
      </c>
      <c r="BN15" s="79">
        <v>0</v>
      </c>
      <c r="BO15" s="80" t="str">
        <f t="shared" si="33"/>
        <v/>
      </c>
      <c r="BP15" s="80">
        <v>0</v>
      </c>
      <c r="BQ15" s="81" t="str">
        <f t="shared" si="34"/>
        <v/>
      </c>
      <c r="BR15" s="19" t="str">
        <f t="shared" si="35"/>
        <v/>
      </c>
      <c r="BS15" s="76">
        <v>1166</v>
      </c>
      <c r="BT15" s="77">
        <f t="shared" si="36"/>
        <v>1049.4000000000001</v>
      </c>
      <c r="BU15" s="77">
        <v>87</v>
      </c>
      <c r="BV15" s="78">
        <f t="shared" si="37"/>
        <v>775</v>
      </c>
      <c r="BW15" s="17">
        <f t="shared" si="38"/>
        <v>0.26148275204878985</v>
      </c>
    </row>
    <row r="16" spans="1:75" s="5" customFormat="1" ht="12.75" customHeight="1">
      <c r="A16" s="42" t="s">
        <v>323</v>
      </c>
      <c r="B16" s="39" t="s">
        <v>160</v>
      </c>
      <c r="C16" s="4"/>
      <c r="D16" s="49">
        <v>1.19</v>
      </c>
      <c r="E16" s="40" t="s">
        <v>207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2443</v>
      </c>
      <c r="L16" s="187">
        <f t="shared" si="0"/>
        <v>2198.7000000000003</v>
      </c>
      <c r="M16" s="187">
        <v>276</v>
      </c>
      <c r="N16" s="188">
        <f t="shared" si="1"/>
        <v>1691</v>
      </c>
      <c r="O16" s="189">
        <f t="shared" si="2"/>
        <v>0.23090917360258345</v>
      </c>
      <c r="P16" s="191">
        <v>0</v>
      </c>
      <c r="Q16" s="192" t="str">
        <f t="shared" si="3"/>
        <v/>
      </c>
      <c r="R16" s="192">
        <v>0</v>
      </c>
      <c r="S16" s="193" t="str">
        <f t="shared" si="4"/>
        <v/>
      </c>
      <c r="T16" s="194" t="str">
        <f t="shared" si="5"/>
        <v/>
      </c>
      <c r="U16" s="186">
        <v>0</v>
      </c>
      <c r="V16" s="187" t="str">
        <f t="shared" si="6"/>
        <v/>
      </c>
      <c r="W16" s="187">
        <v>0</v>
      </c>
      <c r="X16" s="188" t="str">
        <f t="shared" si="7"/>
        <v/>
      </c>
      <c r="Y16" s="189" t="str">
        <f t="shared" si="8"/>
        <v/>
      </c>
      <c r="Z16" s="191">
        <v>2443</v>
      </c>
      <c r="AA16" s="192">
        <f t="shared" si="9"/>
        <v>2198.7000000000003</v>
      </c>
      <c r="AB16" s="192">
        <v>276</v>
      </c>
      <c r="AC16" s="193">
        <f t="shared" si="10"/>
        <v>1691</v>
      </c>
      <c r="AD16" s="194">
        <f t="shared" si="11"/>
        <v>0.23090917360258345</v>
      </c>
      <c r="AE16" s="186">
        <v>0</v>
      </c>
      <c r="AF16" s="187" t="str">
        <f t="shared" si="12"/>
        <v/>
      </c>
      <c r="AG16" s="187">
        <v>0</v>
      </c>
      <c r="AH16" s="188" t="str">
        <f t="shared" si="13"/>
        <v/>
      </c>
      <c r="AI16" s="189" t="str">
        <f t="shared" si="14"/>
        <v/>
      </c>
      <c r="AJ16" s="191">
        <v>0</v>
      </c>
      <c r="AK16" s="192" t="str">
        <f t="shared" si="15"/>
        <v/>
      </c>
      <c r="AL16" s="192">
        <v>0</v>
      </c>
      <c r="AM16" s="193" t="str">
        <f t="shared" si="16"/>
        <v/>
      </c>
      <c r="AN16" s="194" t="str">
        <f t="shared" si="17"/>
        <v/>
      </c>
      <c r="AO16" s="186">
        <v>2443</v>
      </c>
      <c r="AP16" s="187">
        <f t="shared" si="18"/>
        <v>2198.7000000000003</v>
      </c>
      <c r="AQ16" s="187">
        <v>276</v>
      </c>
      <c r="AR16" s="188">
        <f t="shared" si="19"/>
        <v>1691</v>
      </c>
      <c r="AS16" s="189">
        <f t="shared" si="20"/>
        <v>0.23090917360258345</v>
      </c>
      <c r="AT16" s="191">
        <v>0</v>
      </c>
      <c r="AU16" s="192" t="str">
        <f t="shared" si="21"/>
        <v/>
      </c>
      <c r="AV16" s="192">
        <v>0</v>
      </c>
      <c r="AW16" s="193" t="str">
        <f t="shared" si="22"/>
        <v/>
      </c>
      <c r="AX16" s="194" t="str">
        <f t="shared" si="23"/>
        <v/>
      </c>
      <c r="AY16" s="186">
        <v>0</v>
      </c>
      <c r="AZ16" s="187" t="str">
        <f t="shared" si="24"/>
        <v/>
      </c>
      <c r="BA16" s="187">
        <v>0</v>
      </c>
      <c r="BB16" s="188" t="str">
        <f t="shared" si="25"/>
        <v/>
      </c>
      <c r="BC16" s="189" t="str">
        <f t="shared" si="26"/>
        <v/>
      </c>
      <c r="BD16" s="191">
        <v>2110</v>
      </c>
      <c r="BE16" s="192">
        <f t="shared" si="27"/>
        <v>1899</v>
      </c>
      <c r="BF16" s="192">
        <v>506</v>
      </c>
      <c r="BG16" s="193">
        <f t="shared" si="28"/>
        <v>1461</v>
      </c>
      <c r="BH16" s="194">
        <f t="shared" si="29"/>
        <v>0.23064770932069512</v>
      </c>
      <c r="BI16" s="186">
        <v>0</v>
      </c>
      <c r="BJ16" s="187" t="str">
        <f t="shared" si="30"/>
        <v/>
      </c>
      <c r="BK16" s="187">
        <v>0</v>
      </c>
      <c r="BL16" s="188" t="str">
        <f t="shared" si="31"/>
        <v/>
      </c>
      <c r="BM16" s="189" t="str">
        <f t="shared" si="32"/>
        <v/>
      </c>
      <c r="BN16" s="191">
        <v>0</v>
      </c>
      <c r="BO16" s="192" t="str">
        <f t="shared" si="33"/>
        <v/>
      </c>
      <c r="BP16" s="192">
        <v>0</v>
      </c>
      <c r="BQ16" s="193" t="str">
        <f t="shared" si="34"/>
        <v/>
      </c>
      <c r="BR16" s="194" t="str">
        <f t="shared" si="35"/>
        <v/>
      </c>
      <c r="BS16" s="186">
        <v>1999</v>
      </c>
      <c r="BT16" s="187">
        <f t="shared" si="36"/>
        <v>1799.1000000000001</v>
      </c>
      <c r="BU16" s="187">
        <v>583</v>
      </c>
      <c r="BV16" s="188">
        <f t="shared" si="37"/>
        <v>1384</v>
      </c>
      <c r="BW16" s="189">
        <f t="shared" si="38"/>
        <v>0.2307264743482853</v>
      </c>
    </row>
    <row r="17" spans="1:75" s="5" customFormat="1" ht="12.75" customHeight="1" thickBot="1">
      <c r="A17" s="43" t="s">
        <v>324</v>
      </c>
      <c r="B17" s="38" t="s">
        <v>160</v>
      </c>
      <c r="C17" s="9" t="s">
        <v>459</v>
      </c>
      <c r="D17" s="50">
        <v>1.19</v>
      </c>
      <c r="E17" s="2" t="s">
        <v>208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6" si="42">IFERROR(H17-I17,H17)</f>
        <v>2105</v>
      </c>
      <c r="K17" s="76">
        <v>2554</v>
      </c>
      <c r="L17" s="77">
        <f t="shared" si="0"/>
        <v>2298.6</v>
      </c>
      <c r="M17" s="77">
        <v>337</v>
      </c>
      <c r="N17" s="78">
        <f t="shared" si="1"/>
        <v>1768</v>
      </c>
      <c r="O17" s="17">
        <f t="shared" si="2"/>
        <v>0.23083616114156441</v>
      </c>
      <c r="P17" s="79">
        <v>0</v>
      </c>
      <c r="Q17" s="80" t="str">
        <f t="shared" si="3"/>
        <v/>
      </c>
      <c r="R17" s="80">
        <v>0</v>
      </c>
      <c r="S17" s="81" t="str">
        <f t="shared" si="4"/>
        <v/>
      </c>
      <c r="T17" s="19" t="str">
        <f t="shared" si="5"/>
        <v/>
      </c>
      <c r="U17" s="76">
        <v>0</v>
      </c>
      <c r="V17" s="77" t="str">
        <f t="shared" si="6"/>
        <v/>
      </c>
      <c r="W17" s="77">
        <v>0</v>
      </c>
      <c r="X17" s="78" t="str">
        <f t="shared" si="7"/>
        <v/>
      </c>
      <c r="Y17" s="17" t="str">
        <f t="shared" si="8"/>
        <v/>
      </c>
      <c r="Z17" s="79">
        <v>2554</v>
      </c>
      <c r="AA17" s="80">
        <f t="shared" si="9"/>
        <v>2298.6</v>
      </c>
      <c r="AB17" s="80">
        <v>337</v>
      </c>
      <c r="AC17" s="81">
        <f t="shared" si="10"/>
        <v>1768</v>
      </c>
      <c r="AD17" s="19">
        <f t="shared" si="11"/>
        <v>0.23083616114156441</v>
      </c>
      <c r="AE17" s="76">
        <v>0</v>
      </c>
      <c r="AF17" s="77" t="str">
        <f t="shared" si="12"/>
        <v/>
      </c>
      <c r="AG17" s="77">
        <v>0</v>
      </c>
      <c r="AH17" s="78" t="str">
        <f t="shared" si="13"/>
        <v/>
      </c>
      <c r="AI17" s="17" t="str">
        <f t="shared" si="14"/>
        <v/>
      </c>
      <c r="AJ17" s="79">
        <v>0</v>
      </c>
      <c r="AK17" s="80" t="str">
        <f t="shared" si="15"/>
        <v/>
      </c>
      <c r="AL17" s="80">
        <v>0</v>
      </c>
      <c r="AM17" s="81" t="str">
        <f t="shared" si="16"/>
        <v/>
      </c>
      <c r="AN17" s="19" t="str">
        <f t="shared" si="17"/>
        <v/>
      </c>
      <c r="AO17" s="76">
        <v>2554</v>
      </c>
      <c r="AP17" s="77">
        <f t="shared" si="18"/>
        <v>2298.6</v>
      </c>
      <c r="AQ17" s="77">
        <v>337</v>
      </c>
      <c r="AR17" s="78">
        <f t="shared" si="19"/>
        <v>1768</v>
      </c>
      <c r="AS17" s="17">
        <f t="shared" si="20"/>
        <v>0.23083616114156441</v>
      </c>
      <c r="AT17" s="79">
        <v>0</v>
      </c>
      <c r="AU17" s="80" t="str">
        <f t="shared" si="21"/>
        <v/>
      </c>
      <c r="AV17" s="80">
        <v>0</v>
      </c>
      <c r="AW17" s="81" t="str">
        <f t="shared" si="22"/>
        <v/>
      </c>
      <c r="AX17" s="19" t="str">
        <f t="shared" si="23"/>
        <v/>
      </c>
      <c r="AY17" s="76">
        <v>0</v>
      </c>
      <c r="AZ17" s="77" t="str">
        <f t="shared" si="24"/>
        <v/>
      </c>
      <c r="BA17" s="77">
        <v>0</v>
      </c>
      <c r="BB17" s="78" t="str">
        <f t="shared" si="25"/>
        <v/>
      </c>
      <c r="BC17" s="17" t="str">
        <f t="shared" si="26"/>
        <v/>
      </c>
      <c r="BD17" s="79">
        <v>1832</v>
      </c>
      <c r="BE17" s="80">
        <f t="shared" si="27"/>
        <v>1648.8</v>
      </c>
      <c r="BF17" s="80">
        <v>837</v>
      </c>
      <c r="BG17" s="81">
        <f t="shared" si="28"/>
        <v>1268</v>
      </c>
      <c r="BH17" s="19">
        <f t="shared" si="29"/>
        <v>0.23095584667637067</v>
      </c>
      <c r="BI17" s="76">
        <v>0</v>
      </c>
      <c r="BJ17" s="77" t="str">
        <f t="shared" si="30"/>
        <v/>
      </c>
      <c r="BK17" s="77">
        <v>0</v>
      </c>
      <c r="BL17" s="78" t="str">
        <f t="shared" si="31"/>
        <v/>
      </c>
      <c r="BM17" s="17" t="str">
        <f t="shared" si="32"/>
        <v/>
      </c>
      <c r="BN17" s="79">
        <v>0</v>
      </c>
      <c r="BO17" s="80" t="str">
        <f t="shared" si="33"/>
        <v/>
      </c>
      <c r="BP17" s="80">
        <v>0</v>
      </c>
      <c r="BQ17" s="81" t="str">
        <f t="shared" si="34"/>
        <v/>
      </c>
      <c r="BR17" s="19" t="str">
        <f t="shared" si="35"/>
        <v/>
      </c>
      <c r="BS17" s="76">
        <v>0</v>
      </c>
      <c r="BT17" s="77" t="str">
        <f t="shared" si="36"/>
        <v/>
      </c>
      <c r="BU17" s="77">
        <v>0</v>
      </c>
      <c r="BV17" s="78" t="str">
        <f t="shared" si="37"/>
        <v/>
      </c>
      <c r="BW17" s="17" t="str">
        <f t="shared" si="38"/>
        <v/>
      </c>
    </row>
    <row r="18" spans="1:75" s="5" customFormat="1" ht="12.75" customHeight="1">
      <c r="A18" s="44" t="s">
        <v>118</v>
      </c>
      <c r="B18" s="36" t="s">
        <v>160</v>
      </c>
      <c r="C18" s="6" t="s">
        <v>5</v>
      </c>
      <c r="D18" s="51">
        <v>1.19</v>
      </c>
      <c r="E18" s="7" t="s">
        <v>209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42"/>
        <v>2112</v>
      </c>
      <c r="K18" s="106">
        <v>0</v>
      </c>
      <c r="L18" s="107" t="str">
        <f t="shared" ref="L18:L23" si="43">IFERROR(IF(K18&gt;1,K18*0.9,""),"")</f>
        <v/>
      </c>
      <c r="M18" s="107">
        <v>0</v>
      </c>
      <c r="N18" s="110" t="str">
        <f t="shared" si="1"/>
        <v/>
      </c>
      <c r="O18" s="15" t="str">
        <f t="shared" ref="O18:O23" si="44">IFERROR(IF((IFERROR(IF(M18&gt;1,(L18-N18)/L18,""),(($G18*0.9)-N18)/($G18*0.9)))&gt;1%,IFERROR(IF(M18&gt;1,(L18-N18)/L18,""),(($G18*0.9)-N18)/($G18*0.9)),""),"")</f>
        <v/>
      </c>
      <c r="P18" s="108">
        <v>0</v>
      </c>
      <c r="Q18" s="109" t="str">
        <f t="shared" ref="Q18:Q23" si="45">IFERROR(IF(P18&gt;1,P18*0.9,""),"")</f>
        <v/>
      </c>
      <c r="R18" s="109">
        <v>0</v>
      </c>
      <c r="S18" s="111" t="str">
        <f t="shared" si="4"/>
        <v/>
      </c>
      <c r="T18" s="20" t="str">
        <f t="shared" ref="T18:T23" si="46">IFERROR(IF((IFERROR(IF(R18&gt;1,(Q18-S18)/Q18,""),(($G18*0.9)-S18)/($G18*0.9)))&gt;1%,IFERROR(IF(R18&gt;1,(Q18-S18)/Q18,""),(($G18*0.9)-S18)/($G18*0.9)),""),"")</f>
        <v/>
      </c>
      <c r="U18" s="106">
        <v>0</v>
      </c>
      <c r="V18" s="107" t="str">
        <f t="shared" ref="V18:V23" si="47">IFERROR(IF(U18&gt;1,U18*0.9,""),"")</f>
        <v/>
      </c>
      <c r="W18" s="107">
        <v>0</v>
      </c>
      <c r="X18" s="110" t="str">
        <f t="shared" si="7"/>
        <v/>
      </c>
      <c r="Y18" s="15" t="str">
        <f t="shared" ref="Y18:Y23" si="48">IFERROR(IF((IFERROR(IF(W18&gt;1,(V18-X18)/V18,""),(($G18*0.9)-X18)/($G18*0.9)))&gt;1%,IFERROR(IF(W18&gt;1,(V18-X18)/V18,""),(($G18*0.9)-X18)/($G18*0.9)),""),"")</f>
        <v/>
      </c>
      <c r="Z18" s="108">
        <v>0</v>
      </c>
      <c r="AA18" s="109" t="str">
        <f t="shared" ref="AA18:AA23" si="49">IFERROR(IF(Z18&gt;1,Z18*0.9,""),"")</f>
        <v/>
      </c>
      <c r="AB18" s="109">
        <v>0</v>
      </c>
      <c r="AC18" s="111" t="str">
        <f t="shared" si="10"/>
        <v/>
      </c>
      <c r="AD18" s="20" t="str">
        <f t="shared" ref="AD18:AD23" si="50">IFERROR(IF((IFERROR(IF(AB18&gt;1,(AA18-AC18)/AA18,""),(($G18*0.9)-AC18)/($G18*0.9)))&gt;1%,IFERROR(IF(AB18&gt;1,(AA18-AC18)/AA18,""),(($G18*0.9)-AC18)/($G18*0.9)),""),"")</f>
        <v/>
      </c>
      <c r="AE18" s="106">
        <v>0</v>
      </c>
      <c r="AF18" s="107" t="str">
        <f t="shared" ref="AF18:AF23" si="51">IFERROR(IF(AE18&gt;1,AE18*0.9,""),"")</f>
        <v/>
      </c>
      <c r="AG18" s="107">
        <v>0</v>
      </c>
      <c r="AH18" s="110" t="str">
        <f t="shared" si="13"/>
        <v/>
      </c>
      <c r="AI18" s="15" t="str">
        <f t="shared" ref="AI18:AI23" si="52">IFERROR(IF((IFERROR(IF(AG18&gt;1,(AF18-AH18)/AF18,""),(($G18*0.9)-AH18)/($G18*0.9)))&gt;1%,IFERROR(IF(AG18&gt;1,(AF18-AH18)/AF18,""),(($G18*0.9)-AH18)/($G18*0.9)),""),"")</f>
        <v/>
      </c>
      <c r="AJ18" s="108">
        <v>0</v>
      </c>
      <c r="AK18" s="109" t="str">
        <f t="shared" ref="AK18:AK23" si="53">IFERROR(IF(AJ18&gt;1,AJ18*0.9,""),"")</f>
        <v/>
      </c>
      <c r="AL18" s="109">
        <v>0</v>
      </c>
      <c r="AM18" s="111" t="str">
        <f t="shared" si="16"/>
        <v/>
      </c>
      <c r="AN18" s="20" t="str">
        <f t="shared" ref="AN18:AN23" si="54">IFERROR(IF((IFERROR(IF(AL18&gt;1,(AK18-AM18)/AK18,""),(($G18*0.9)-AM18)/($G18*0.9)))&gt;1%,IFERROR(IF(AL18&gt;1,(AK18-AM18)/AK18,""),(($G18*0.9)-AM18)/($G18*0.9)),""),"")</f>
        <v/>
      </c>
      <c r="AO18" s="106">
        <v>0</v>
      </c>
      <c r="AP18" s="107" t="str">
        <f t="shared" ref="AP18:AP23" si="55">IFERROR(IF(AO18&gt;1,AO18*0.9,""),"")</f>
        <v/>
      </c>
      <c r="AQ18" s="107">
        <v>0</v>
      </c>
      <c r="AR18" s="110" t="str">
        <f t="shared" si="19"/>
        <v/>
      </c>
      <c r="AS18" s="15" t="str">
        <f t="shared" ref="AS18:AS23" si="56">IFERROR(IF((IFERROR(IF(AQ18&gt;1,(AP18-AR18)/AP18,""),(($G18*0.9)-AR18)/($G18*0.9)))&gt;1%,IFERROR(IF(AQ18&gt;1,(AP18-AR18)/AP18,""),(($G18*0.9)-AR18)/($G18*0.9)),""),"")</f>
        <v/>
      </c>
      <c r="AT18" s="108">
        <v>0</v>
      </c>
      <c r="AU18" s="109" t="str">
        <f t="shared" ref="AU18:AU23" si="57">IFERROR(IF(AT18&gt;1,AT18*0.9,""),"")</f>
        <v/>
      </c>
      <c r="AV18" s="109">
        <v>0</v>
      </c>
      <c r="AW18" s="111" t="str">
        <f t="shared" si="22"/>
        <v/>
      </c>
      <c r="AX18" s="20" t="str">
        <f t="shared" ref="AX18:AX23" si="58">IFERROR(IF((IFERROR(IF(AV18&gt;1,(AU18-AW18)/AU18,""),(($G18*0.9)-AW18)/($G18*0.9)))&gt;1%,IFERROR(IF(AV18&gt;1,(AU18-AW18)/AU18,""),(($G18*0.9)-AW18)/($G18*0.9)),""),"")</f>
        <v/>
      </c>
      <c r="AY18" s="106">
        <v>0</v>
      </c>
      <c r="AZ18" s="107" t="str">
        <f t="shared" ref="AZ18:AZ23" si="59">IFERROR(IF(AY18&gt;1,AY18*0.9,""),"")</f>
        <v/>
      </c>
      <c r="BA18" s="107">
        <v>0</v>
      </c>
      <c r="BB18" s="110" t="str">
        <f t="shared" si="25"/>
        <v/>
      </c>
      <c r="BC18" s="15" t="str">
        <f t="shared" ref="BC18:BC23" si="60">IFERROR(IF((IFERROR(IF(BA18&gt;1,(AZ18-BB18)/AZ18,""),(($G18*0.9)-BB18)/($G18*0.9)))&gt;1%,IFERROR(IF(BA18&gt;1,(AZ18-BB18)/AZ18,""),(($G18*0.9)-BB18)/($G18*0.9)),""),"")</f>
        <v/>
      </c>
      <c r="BD18" s="108">
        <v>0</v>
      </c>
      <c r="BE18" s="109" t="str">
        <f t="shared" ref="BE18:BE23" si="61">IFERROR(IF(BD18&gt;1,BD18*0.9,""),"")</f>
        <v/>
      </c>
      <c r="BF18" s="109">
        <v>0</v>
      </c>
      <c r="BG18" s="111" t="str">
        <f t="shared" si="28"/>
        <v/>
      </c>
      <c r="BH18" s="20" t="str">
        <f t="shared" ref="BH18:BH23" si="62">IFERROR(IF((IFERROR(IF(BF18&gt;1,(BE18-BG18)/BE18,""),(($G18*0.9)-BG18)/($G18*0.9)))&gt;1%,IFERROR(IF(BF18&gt;1,(BE18-BG18)/BE18,""),(($G18*0.9)-BG18)/($G18*0.9)),""),"")</f>
        <v/>
      </c>
      <c r="BI18" s="106">
        <v>0</v>
      </c>
      <c r="BJ18" s="107" t="str">
        <f t="shared" ref="BJ18:BJ23" si="63">IFERROR(IF(BI18&gt;1,BI18*0.9,""),"")</f>
        <v/>
      </c>
      <c r="BK18" s="107">
        <v>0</v>
      </c>
      <c r="BL18" s="110" t="str">
        <f t="shared" si="31"/>
        <v/>
      </c>
      <c r="BM18" s="15" t="str">
        <f t="shared" ref="BM18:BM23" si="64">IFERROR(IF((IFERROR(IF(BK18&gt;1,(BJ18-BL18)/BJ18,""),(($G18*0.9)-BL18)/($G18*0.9)))&gt;1%,IFERROR(IF(BK18&gt;1,(BJ18-BL18)/BJ18,""),(($G18*0.9)-BL18)/($G18*0.9)),""),"")</f>
        <v/>
      </c>
      <c r="BN18" s="108">
        <v>0</v>
      </c>
      <c r="BO18" s="109" t="str">
        <f t="shared" ref="BO18:BO23" si="65">IFERROR(IF(BN18&gt;1,BN18*0.9,""),"")</f>
        <v/>
      </c>
      <c r="BP18" s="109">
        <v>0</v>
      </c>
      <c r="BQ18" s="111" t="str">
        <f t="shared" si="34"/>
        <v/>
      </c>
      <c r="BR18" s="20" t="str">
        <f t="shared" ref="BR18:BR23" si="66">IFERROR(IF((IFERROR(IF(BP18&gt;1,(BO18-BQ18)/BO18,""),(($G18*0.9)-BQ18)/($G18*0.9)))&gt;1%,IFERROR(IF(BP18&gt;1,(BO18-BQ18)/BO18,""),(($G18*0.9)-BQ18)/($G18*0.9)),""),"")</f>
        <v/>
      </c>
      <c r="BS18" s="106">
        <v>0</v>
      </c>
      <c r="BT18" s="107" t="str">
        <f t="shared" ref="BT18:BT23" si="67">IFERROR(IF(BS18&gt;1,BS18*0.9,""),"")</f>
        <v/>
      </c>
      <c r="BU18" s="107">
        <v>0</v>
      </c>
      <c r="BV18" s="110" t="str">
        <f t="shared" si="37"/>
        <v/>
      </c>
      <c r="BW18" s="15" t="str">
        <f t="shared" ref="BW18:BW23" si="68">IFERROR(IF((IFERROR(IF(BU18&gt;1,(BT18-BV18)/BT18,""),(($G18*0.9)-BV18)/($G18*0.9)))&gt;1%,IFERROR(IF(BU18&gt;1,(BT18-BV18)/BT18,""),(($G18*0.9)-BV18)/($G18*0.9)),""),"")</f>
        <v/>
      </c>
    </row>
    <row r="19" spans="1:75" s="5" customFormat="1" ht="12.75" customHeight="1">
      <c r="A19" s="42" t="s">
        <v>325</v>
      </c>
      <c r="B19" s="39" t="s">
        <v>160</v>
      </c>
      <c r="C19" s="4"/>
      <c r="D19" s="49">
        <v>1.19</v>
      </c>
      <c r="E19" s="40" t="s">
        <v>209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42"/>
        <v>2105</v>
      </c>
      <c r="K19" s="69">
        <v>2777</v>
      </c>
      <c r="L19" s="70">
        <f>IFERROR(IF(K19&gt;1,K19*0.9,""),"")</f>
        <v>2499.3000000000002</v>
      </c>
      <c r="M19" s="70">
        <v>183</v>
      </c>
      <c r="N19" s="71">
        <f t="shared" si="1"/>
        <v>1922</v>
      </c>
      <c r="O19" s="16">
        <f>IFERROR(IF((IFERROR(IF(M19&gt;1,(L19-N19)/L19,""),(($G19*0.9)-N19)/($G19*0.9)))&gt;1%,IFERROR(IF(M19&gt;1,(L19-N19)/L19,""),(($G19*0.9)-N19)/($G19*0.9)),""),"")</f>
        <v>0.23098467570919864</v>
      </c>
      <c r="P19" s="72">
        <v>0</v>
      </c>
      <c r="Q19" s="73" t="str">
        <f>IFERROR(IF(P19&gt;1,P19*0.9,""),"")</f>
        <v/>
      </c>
      <c r="R19" s="73">
        <v>0</v>
      </c>
      <c r="S19" s="74" t="str">
        <f t="shared" si="4"/>
        <v/>
      </c>
      <c r="T19" s="18" t="str">
        <f>IFERROR(IF((IFERROR(IF(R19&gt;1,(Q19-S19)/Q19,""),(($G19*0.9)-S19)/($G19*0.9)))&gt;1%,IFERROR(IF(R19&gt;1,(Q19-S19)/Q19,""),(($G19*0.9)-S19)/($G19*0.9)),""),"")</f>
        <v/>
      </c>
      <c r="U19" s="69">
        <v>0</v>
      </c>
      <c r="V19" s="70" t="str">
        <f>IFERROR(IF(U19&gt;1,U19*0.9,""),"")</f>
        <v/>
      </c>
      <c r="W19" s="70">
        <v>0</v>
      </c>
      <c r="X19" s="71" t="str">
        <f t="shared" si="7"/>
        <v/>
      </c>
      <c r="Y19" s="16" t="str">
        <f>IFERROR(IF((IFERROR(IF(W19&gt;1,(V19-X19)/V19,""),(($G19*0.9)-X19)/($G19*0.9)))&gt;1%,IFERROR(IF(W19&gt;1,(V19-X19)/V19,""),(($G19*0.9)-X19)/($G19*0.9)),""),"")</f>
        <v/>
      </c>
      <c r="Z19" s="72">
        <v>2777</v>
      </c>
      <c r="AA19" s="73">
        <f>IFERROR(IF(Z19&gt;1,Z19*0.9,""),"")</f>
        <v>2499.3000000000002</v>
      </c>
      <c r="AB19" s="73">
        <v>183</v>
      </c>
      <c r="AC19" s="74">
        <f t="shared" si="10"/>
        <v>1922</v>
      </c>
      <c r="AD19" s="18">
        <f>IFERROR(IF((IFERROR(IF(AB19&gt;1,(AA19-AC19)/AA19,""),(($G19*0.9)-AC19)/($G19*0.9)))&gt;1%,IFERROR(IF(AB19&gt;1,(AA19-AC19)/AA19,""),(($G19*0.9)-AC19)/($G19*0.9)),""),"")</f>
        <v>0.23098467570919864</v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13"/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0</v>
      </c>
      <c r="AK19" s="73" t="str">
        <f>IFERROR(IF(AJ19&gt;1,AJ19*0.9,""),"")</f>
        <v/>
      </c>
      <c r="AL19" s="73">
        <v>0</v>
      </c>
      <c r="AM19" s="74" t="str">
        <f t="shared" si="16"/>
        <v/>
      </c>
      <c r="AN19" s="18" t="str">
        <f>IFERROR(IF((IFERROR(IF(AL19&gt;1,(AK19-AM19)/AK19,""),(($G19*0.9)-AM19)/($G19*0.9)))&gt;1%,IFERROR(IF(AL19&gt;1,(AK19-AM19)/AK19,""),(($G19*0.9)-AM19)/($G19*0.9)),""),"")</f>
        <v/>
      </c>
      <c r="AO19" s="69">
        <v>2777</v>
      </c>
      <c r="AP19" s="70">
        <f>IFERROR(IF(AO19&gt;1,AO19*0.9,""),"")</f>
        <v>2499.3000000000002</v>
      </c>
      <c r="AQ19" s="70">
        <v>183</v>
      </c>
      <c r="AR19" s="71">
        <f t="shared" si="19"/>
        <v>1922</v>
      </c>
      <c r="AS19" s="16">
        <f>IFERROR(IF((IFERROR(IF(AQ19&gt;1,(AP19-AR19)/AP19,""),(($G19*0.9)-AR19)/($G19*0.9)))&gt;1%,IFERROR(IF(AQ19&gt;1,(AP19-AR19)/AP19,""),(($G19*0.9)-AR19)/($G19*0.9)),""),"")</f>
        <v>0.23098467570919864</v>
      </c>
      <c r="AT19" s="72">
        <v>0</v>
      </c>
      <c r="AU19" s="73" t="str">
        <f>IFERROR(IF(AT19&gt;1,AT19*0.9,""),"")</f>
        <v/>
      </c>
      <c r="AV19" s="73">
        <v>0</v>
      </c>
      <c r="AW19" s="74" t="str">
        <f t="shared" si="22"/>
        <v/>
      </c>
      <c r="AX19" s="18" t="str">
        <f>IFERROR(IF((IFERROR(IF(AV19&gt;1,(AU19-AW19)/AU19,""),(($G19*0.9)-AW19)/($G19*0.9)))&gt;1%,IFERROR(IF(AV19&gt;1,(AU19-AW19)/AU19,""),(($G19*0.9)-AW19)/($G19*0.9)),""),"")</f>
        <v/>
      </c>
      <c r="AY19" s="69">
        <v>0</v>
      </c>
      <c r="AZ19" s="70" t="str">
        <f>IFERROR(IF(AY19&gt;1,AY19*0.9,""),"")</f>
        <v/>
      </c>
      <c r="BA19" s="70">
        <v>0</v>
      </c>
      <c r="BB19" s="71" t="str">
        <f t="shared" si="25"/>
        <v/>
      </c>
      <c r="BC19" s="16" t="str">
        <f>IFERROR(IF((IFERROR(IF(BA19&gt;1,(AZ19-BB19)/AZ19,""),(($G19*0.9)-BB19)/($G19*0.9)))&gt;1%,IFERROR(IF(BA19&gt;1,(AZ19-BB19)/AZ19,""),(($G19*0.9)-BB19)/($G19*0.9)),""),"")</f>
        <v/>
      </c>
      <c r="BD19" s="72">
        <v>2443</v>
      </c>
      <c r="BE19" s="73">
        <f>IFERROR(IF(BD19&gt;1,BD19*0.9,""),"")</f>
        <v>2198.7000000000003</v>
      </c>
      <c r="BF19" s="73">
        <v>414</v>
      </c>
      <c r="BG19" s="74">
        <f t="shared" si="28"/>
        <v>1691</v>
      </c>
      <c r="BH19" s="18">
        <f>IFERROR(IF((IFERROR(IF(BF19&gt;1,(BE19-BG19)/BE19,""),(($G19*0.9)-BG19)/($G19*0.9)))&gt;1%,IFERROR(IF(BF19&gt;1,(BE19-BG19)/BE19,""),(($G19*0.9)-BG19)/($G19*0.9)),""),"")</f>
        <v>0.23090917360258345</v>
      </c>
      <c r="BI19" s="69">
        <v>0</v>
      </c>
      <c r="BJ19" s="70" t="str">
        <f>IFERROR(IF(BI19&gt;1,BI19*0.9,""),"")</f>
        <v/>
      </c>
      <c r="BK19" s="70">
        <v>0</v>
      </c>
      <c r="BL19" s="71" t="str">
        <f t="shared" si="31"/>
        <v/>
      </c>
      <c r="BM19" s="16" t="str">
        <f>IFERROR(IF((IFERROR(IF(BK19&gt;1,(BJ19-BL19)/BJ19,""),(($G19*0.9)-BL19)/($G19*0.9)))&gt;1%,IFERROR(IF(BK19&gt;1,(BJ19-BL19)/BJ19,""),(($G19*0.9)-BL19)/($G19*0.9)),""),"")</f>
        <v/>
      </c>
      <c r="BN19" s="72">
        <v>0</v>
      </c>
      <c r="BO19" s="73" t="str">
        <f>IFERROR(IF(BN19&gt;1,BN19*0.9,""),"")</f>
        <v/>
      </c>
      <c r="BP19" s="73">
        <v>0</v>
      </c>
      <c r="BQ19" s="74" t="str">
        <f t="shared" si="34"/>
        <v/>
      </c>
      <c r="BR19" s="18" t="str">
        <f>IFERROR(IF((IFERROR(IF(BP19&gt;1,(BO19-BQ19)/BO19,""),(($G19*0.9)-BQ19)/($G19*0.9)))&gt;1%,IFERROR(IF(BP19&gt;1,(BO19-BQ19)/BO19,""),(($G19*0.9)-BQ19)/($G19*0.9)),""),"")</f>
        <v/>
      </c>
      <c r="BS19" s="69">
        <v>2332</v>
      </c>
      <c r="BT19" s="70">
        <f>IFERROR(IF(BS19&gt;1,BS19*0.9,""),"")</f>
        <v>2098.8000000000002</v>
      </c>
      <c r="BU19" s="70">
        <v>491</v>
      </c>
      <c r="BV19" s="71">
        <f t="shared" si="37"/>
        <v>1614</v>
      </c>
      <c r="BW19" s="16">
        <f>IFERROR(IF((IFERROR(IF(BU19&gt;1,(BT19-BV19)/BT19,""),(($G19*0.9)-BV19)/($G19*0.9)))&gt;1%,IFERROR(IF(BU19&gt;1,(BT19-BV19)/BT19,""),(($G19*0.9)-BV19)/($G19*0.9)),""),"")</f>
        <v>0.23098913664951407</v>
      </c>
    </row>
    <row r="20" spans="1:75" s="5" customFormat="1" ht="12.75" customHeight="1">
      <c r="A20" s="42" t="s">
        <v>119</v>
      </c>
      <c r="B20" s="39" t="s">
        <v>160</v>
      </c>
      <c r="C20" s="4" t="s">
        <v>5</v>
      </c>
      <c r="D20" s="49">
        <v>1.19</v>
      </c>
      <c r="E20" s="40" t="s">
        <v>209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42"/>
        <v>2254</v>
      </c>
      <c r="K20" s="69">
        <v>0</v>
      </c>
      <c r="L20" s="70" t="str">
        <f t="shared" si="43"/>
        <v/>
      </c>
      <c r="M20" s="70">
        <v>0</v>
      </c>
      <c r="N20" s="71" t="str">
        <f t="shared" si="1"/>
        <v/>
      </c>
      <c r="O20" s="16" t="str">
        <f t="shared" si="44"/>
        <v/>
      </c>
      <c r="P20" s="72">
        <v>0</v>
      </c>
      <c r="Q20" s="73" t="str">
        <f t="shared" si="45"/>
        <v/>
      </c>
      <c r="R20" s="73">
        <v>0</v>
      </c>
      <c r="S20" s="74" t="str">
        <f t="shared" si="4"/>
        <v/>
      </c>
      <c r="T20" s="18" t="str">
        <f t="shared" si="46"/>
        <v/>
      </c>
      <c r="U20" s="69">
        <v>0</v>
      </c>
      <c r="V20" s="70" t="str">
        <f t="shared" si="47"/>
        <v/>
      </c>
      <c r="W20" s="70">
        <v>0</v>
      </c>
      <c r="X20" s="71" t="str">
        <f t="shared" si="7"/>
        <v/>
      </c>
      <c r="Y20" s="16" t="str">
        <f t="shared" si="48"/>
        <v/>
      </c>
      <c r="Z20" s="72">
        <v>0</v>
      </c>
      <c r="AA20" s="73" t="str">
        <f t="shared" si="49"/>
        <v/>
      </c>
      <c r="AB20" s="73">
        <v>0</v>
      </c>
      <c r="AC20" s="74" t="str">
        <f t="shared" si="10"/>
        <v/>
      </c>
      <c r="AD20" s="18" t="str">
        <f t="shared" si="50"/>
        <v/>
      </c>
      <c r="AE20" s="69">
        <v>0</v>
      </c>
      <c r="AF20" s="70" t="str">
        <f t="shared" si="51"/>
        <v/>
      </c>
      <c r="AG20" s="70">
        <v>0</v>
      </c>
      <c r="AH20" s="71" t="str">
        <f t="shared" si="13"/>
        <v/>
      </c>
      <c r="AI20" s="16" t="str">
        <f t="shared" si="52"/>
        <v/>
      </c>
      <c r="AJ20" s="72">
        <v>0</v>
      </c>
      <c r="AK20" s="73" t="str">
        <f t="shared" si="53"/>
        <v/>
      </c>
      <c r="AL20" s="73">
        <v>0</v>
      </c>
      <c r="AM20" s="74" t="str">
        <f t="shared" si="16"/>
        <v/>
      </c>
      <c r="AN20" s="18" t="str">
        <f t="shared" si="54"/>
        <v/>
      </c>
      <c r="AO20" s="69">
        <v>0</v>
      </c>
      <c r="AP20" s="70" t="str">
        <f t="shared" si="55"/>
        <v/>
      </c>
      <c r="AQ20" s="70">
        <v>0</v>
      </c>
      <c r="AR20" s="71" t="str">
        <f t="shared" si="19"/>
        <v/>
      </c>
      <c r="AS20" s="16" t="str">
        <f t="shared" si="56"/>
        <v/>
      </c>
      <c r="AT20" s="72">
        <v>0</v>
      </c>
      <c r="AU20" s="73" t="str">
        <f t="shared" si="57"/>
        <v/>
      </c>
      <c r="AV20" s="73">
        <v>0</v>
      </c>
      <c r="AW20" s="74" t="str">
        <f t="shared" si="22"/>
        <v/>
      </c>
      <c r="AX20" s="18" t="str">
        <f t="shared" si="58"/>
        <v/>
      </c>
      <c r="AY20" s="69">
        <v>0</v>
      </c>
      <c r="AZ20" s="70" t="str">
        <f t="shared" si="59"/>
        <v/>
      </c>
      <c r="BA20" s="70">
        <v>0</v>
      </c>
      <c r="BB20" s="71" t="str">
        <f t="shared" si="25"/>
        <v/>
      </c>
      <c r="BC20" s="16" t="str">
        <f t="shared" si="60"/>
        <v/>
      </c>
      <c r="BD20" s="72">
        <v>0</v>
      </c>
      <c r="BE20" s="73" t="str">
        <f t="shared" si="61"/>
        <v/>
      </c>
      <c r="BF20" s="73">
        <v>0</v>
      </c>
      <c r="BG20" s="74" t="str">
        <f t="shared" si="28"/>
        <v/>
      </c>
      <c r="BH20" s="18" t="str">
        <f t="shared" si="62"/>
        <v/>
      </c>
      <c r="BI20" s="69">
        <v>0</v>
      </c>
      <c r="BJ20" s="70" t="str">
        <f t="shared" si="63"/>
        <v/>
      </c>
      <c r="BK20" s="70">
        <v>0</v>
      </c>
      <c r="BL20" s="71" t="str">
        <f t="shared" si="31"/>
        <v/>
      </c>
      <c r="BM20" s="16" t="str">
        <f t="shared" si="64"/>
        <v/>
      </c>
      <c r="BN20" s="72">
        <v>0</v>
      </c>
      <c r="BO20" s="73" t="str">
        <f t="shared" si="65"/>
        <v/>
      </c>
      <c r="BP20" s="73">
        <v>0</v>
      </c>
      <c r="BQ20" s="74" t="str">
        <f t="shared" si="34"/>
        <v/>
      </c>
      <c r="BR20" s="18" t="str">
        <f t="shared" si="66"/>
        <v/>
      </c>
      <c r="BS20" s="69">
        <v>0</v>
      </c>
      <c r="BT20" s="70" t="str">
        <f t="shared" si="67"/>
        <v/>
      </c>
      <c r="BU20" s="70">
        <v>0</v>
      </c>
      <c r="BV20" s="71" t="str">
        <f t="shared" si="37"/>
        <v/>
      </c>
      <c r="BW20" s="16" t="str">
        <f t="shared" si="68"/>
        <v/>
      </c>
    </row>
    <row r="21" spans="1:75" s="5" customFormat="1" ht="12.75" customHeight="1" thickBot="1">
      <c r="A21" s="43" t="s">
        <v>326</v>
      </c>
      <c r="B21" s="38" t="s">
        <v>160</v>
      </c>
      <c r="C21" s="9" t="s">
        <v>459</v>
      </c>
      <c r="D21" s="50">
        <v>1.19</v>
      </c>
      <c r="E21" s="2" t="s">
        <v>209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42"/>
        <v>2243</v>
      </c>
      <c r="K21" s="76">
        <v>2888</v>
      </c>
      <c r="L21" s="77">
        <f t="shared" si="43"/>
        <v>2599.2000000000003</v>
      </c>
      <c r="M21" s="77">
        <v>244</v>
      </c>
      <c r="N21" s="78">
        <f t="shared" si="1"/>
        <v>1999</v>
      </c>
      <c r="O21" s="17">
        <f t="shared" si="44"/>
        <v>0.23091720529393667</v>
      </c>
      <c r="P21" s="79">
        <v>0</v>
      </c>
      <c r="Q21" s="80" t="str">
        <f t="shared" si="45"/>
        <v/>
      </c>
      <c r="R21" s="80">
        <v>0</v>
      </c>
      <c r="S21" s="81" t="str">
        <f t="shared" si="4"/>
        <v/>
      </c>
      <c r="T21" s="19" t="str">
        <f t="shared" si="46"/>
        <v/>
      </c>
      <c r="U21" s="76">
        <v>0</v>
      </c>
      <c r="V21" s="77" t="str">
        <f t="shared" si="47"/>
        <v/>
      </c>
      <c r="W21" s="77">
        <v>0</v>
      </c>
      <c r="X21" s="78" t="str">
        <f t="shared" si="7"/>
        <v/>
      </c>
      <c r="Y21" s="17" t="str">
        <f t="shared" si="48"/>
        <v/>
      </c>
      <c r="Z21" s="79">
        <v>2888</v>
      </c>
      <c r="AA21" s="80">
        <f t="shared" si="49"/>
        <v>2599.2000000000003</v>
      </c>
      <c r="AB21" s="80">
        <v>244</v>
      </c>
      <c r="AC21" s="81">
        <f t="shared" si="10"/>
        <v>1999</v>
      </c>
      <c r="AD21" s="19">
        <f t="shared" si="50"/>
        <v>0.23091720529393667</v>
      </c>
      <c r="AE21" s="76">
        <v>0</v>
      </c>
      <c r="AF21" s="77" t="str">
        <f t="shared" si="51"/>
        <v/>
      </c>
      <c r="AG21" s="77">
        <v>0</v>
      </c>
      <c r="AH21" s="78" t="str">
        <f t="shared" si="13"/>
        <v/>
      </c>
      <c r="AI21" s="17" t="str">
        <f t="shared" si="52"/>
        <v/>
      </c>
      <c r="AJ21" s="79">
        <v>0</v>
      </c>
      <c r="AK21" s="80" t="str">
        <f t="shared" si="53"/>
        <v/>
      </c>
      <c r="AL21" s="80">
        <v>0</v>
      </c>
      <c r="AM21" s="81" t="str">
        <f t="shared" si="16"/>
        <v/>
      </c>
      <c r="AN21" s="19" t="str">
        <f t="shared" si="54"/>
        <v/>
      </c>
      <c r="AO21" s="76">
        <v>2888</v>
      </c>
      <c r="AP21" s="77">
        <f t="shared" si="55"/>
        <v>2599.2000000000003</v>
      </c>
      <c r="AQ21" s="77">
        <v>244</v>
      </c>
      <c r="AR21" s="78">
        <f t="shared" si="19"/>
        <v>1999</v>
      </c>
      <c r="AS21" s="17">
        <f t="shared" si="56"/>
        <v>0.23091720529393667</v>
      </c>
      <c r="AT21" s="79">
        <v>0</v>
      </c>
      <c r="AU21" s="80" t="str">
        <f t="shared" si="57"/>
        <v/>
      </c>
      <c r="AV21" s="80">
        <v>0</v>
      </c>
      <c r="AW21" s="81" t="str">
        <f t="shared" si="22"/>
        <v/>
      </c>
      <c r="AX21" s="19" t="str">
        <f t="shared" si="58"/>
        <v/>
      </c>
      <c r="AY21" s="76">
        <v>0</v>
      </c>
      <c r="AZ21" s="77" t="str">
        <f t="shared" si="59"/>
        <v/>
      </c>
      <c r="BA21" s="77">
        <v>0</v>
      </c>
      <c r="BB21" s="78" t="str">
        <f t="shared" si="25"/>
        <v/>
      </c>
      <c r="BC21" s="17" t="str">
        <f t="shared" si="60"/>
        <v/>
      </c>
      <c r="BD21" s="79">
        <v>2054</v>
      </c>
      <c r="BE21" s="80">
        <f t="shared" si="61"/>
        <v>1848.6000000000001</v>
      </c>
      <c r="BF21" s="80">
        <v>821</v>
      </c>
      <c r="BG21" s="81">
        <f t="shared" si="28"/>
        <v>1422</v>
      </c>
      <c r="BH21" s="19">
        <f t="shared" si="62"/>
        <v>0.23076923076923084</v>
      </c>
      <c r="BI21" s="76">
        <v>0</v>
      </c>
      <c r="BJ21" s="77" t="str">
        <f t="shared" si="63"/>
        <v/>
      </c>
      <c r="BK21" s="77">
        <v>0</v>
      </c>
      <c r="BL21" s="78" t="str">
        <f t="shared" si="31"/>
        <v/>
      </c>
      <c r="BM21" s="17" t="str">
        <f t="shared" si="64"/>
        <v/>
      </c>
      <c r="BN21" s="79">
        <v>0</v>
      </c>
      <c r="BO21" s="80" t="str">
        <f t="shared" si="65"/>
        <v/>
      </c>
      <c r="BP21" s="80">
        <v>0</v>
      </c>
      <c r="BQ21" s="81" t="str">
        <f t="shared" si="34"/>
        <v/>
      </c>
      <c r="BR21" s="19" t="str">
        <f t="shared" si="66"/>
        <v/>
      </c>
      <c r="BS21" s="76">
        <v>0</v>
      </c>
      <c r="BT21" s="77" t="str">
        <f t="shared" si="67"/>
        <v/>
      </c>
      <c r="BU21" s="77">
        <v>0</v>
      </c>
      <c r="BV21" s="78" t="str">
        <f t="shared" si="37"/>
        <v/>
      </c>
      <c r="BW21" s="17" t="str">
        <f t="shared" si="68"/>
        <v/>
      </c>
    </row>
    <row r="22" spans="1:75" s="5" customFormat="1" ht="12.75" customHeight="1">
      <c r="A22" s="44" t="s">
        <v>121</v>
      </c>
      <c r="B22" s="36" t="s">
        <v>160</v>
      </c>
      <c r="C22" s="6"/>
      <c r="D22" s="51">
        <v>0.14000000000000001</v>
      </c>
      <c r="E22" s="7" t="s">
        <v>210</v>
      </c>
      <c r="F22" s="84">
        <v>1209</v>
      </c>
      <c r="G22" s="84">
        <v>1099</v>
      </c>
      <c r="H22" s="92">
        <v>758</v>
      </c>
      <c r="I22" s="92">
        <v>0</v>
      </c>
      <c r="J22" s="93">
        <f t="shared" si="42"/>
        <v>758</v>
      </c>
      <c r="K22" s="106">
        <v>910</v>
      </c>
      <c r="L22" s="107">
        <f t="shared" si="43"/>
        <v>819</v>
      </c>
      <c r="M22" s="107">
        <v>129</v>
      </c>
      <c r="N22" s="110">
        <f t="shared" si="1"/>
        <v>629</v>
      </c>
      <c r="O22" s="15">
        <f t="shared" si="44"/>
        <v>0.231990231990232</v>
      </c>
      <c r="P22" s="108">
        <v>0</v>
      </c>
      <c r="Q22" s="109" t="str">
        <f t="shared" si="45"/>
        <v/>
      </c>
      <c r="R22" s="109">
        <v>0</v>
      </c>
      <c r="S22" s="111" t="str">
        <f t="shared" si="4"/>
        <v/>
      </c>
      <c r="T22" s="20" t="str">
        <f t="shared" si="46"/>
        <v/>
      </c>
      <c r="U22" s="106">
        <v>910</v>
      </c>
      <c r="V22" s="107">
        <f t="shared" si="47"/>
        <v>819</v>
      </c>
      <c r="W22" s="107">
        <v>129</v>
      </c>
      <c r="X22" s="110">
        <f t="shared" si="7"/>
        <v>629</v>
      </c>
      <c r="Y22" s="15">
        <f t="shared" si="48"/>
        <v>0.231990231990232</v>
      </c>
      <c r="Z22" s="108">
        <v>910</v>
      </c>
      <c r="AA22" s="109">
        <f t="shared" si="49"/>
        <v>819</v>
      </c>
      <c r="AB22" s="109">
        <v>129</v>
      </c>
      <c r="AC22" s="111">
        <f t="shared" si="10"/>
        <v>629</v>
      </c>
      <c r="AD22" s="20">
        <f t="shared" si="50"/>
        <v>0.231990231990232</v>
      </c>
      <c r="AE22" s="106">
        <v>0</v>
      </c>
      <c r="AF22" s="107" t="str">
        <f t="shared" si="51"/>
        <v/>
      </c>
      <c r="AG22" s="107">
        <v>0</v>
      </c>
      <c r="AH22" s="110" t="str">
        <f t="shared" si="13"/>
        <v/>
      </c>
      <c r="AI22" s="15" t="str">
        <f t="shared" si="52"/>
        <v/>
      </c>
      <c r="AJ22" s="108">
        <v>0</v>
      </c>
      <c r="AK22" s="109" t="str">
        <f t="shared" si="53"/>
        <v/>
      </c>
      <c r="AL22" s="109">
        <v>0</v>
      </c>
      <c r="AM22" s="111" t="str">
        <f t="shared" si="16"/>
        <v/>
      </c>
      <c r="AN22" s="20" t="str">
        <f t="shared" si="54"/>
        <v/>
      </c>
      <c r="AO22" s="106">
        <v>0</v>
      </c>
      <c r="AP22" s="107" t="str">
        <f t="shared" si="55"/>
        <v/>
      </c>
      <c r="AQ22" s="107">
        <v>0</v>
      </c>
      <c r="AR22" s="110" t="str">
        <f t="shared" si="19"/>
        <v/>
      </c>
      <c r="AS22" s="15" t="str">
        <f t="shared" si="56"/>
        <v/>
      </c>
      <c r="AT22" s="108">
        <v>0</v>
      </c>
      <c r="AU22" s="109" t="str">
        <f t="shared" si="57"/>
        <v/>
      </c>
      <c r="AV22" s="109">
        <v>0</v>
      </c>
      <c r="AW22" s="111" t="str">
        <f t="shared" si="22"/>
        <v/>
      </c>
      <c r="AX22" s="20" t="str">
        <f t="shared" si="58"/>
        <v/>
      </c>
      <c r="AY22" s="106">
        <v>0</v>
      </c>
      <c r="AZ22" s="107" t="str">
        <f t="shared" si="59"/>
        <v/>
      </c>
      <c r="BA22" s="107">
        <v>0</v>
      </c>
      <c r="BB22" s="110" t="str">
        <f t="shared" si="25"/>
        <v/>
      </c>
      <c r="BC22" s="15" t="str">
        <f t="shared" si="60"/>
        <v/>
      </c>
      <c r="BD22" s="108">
        <v>888</v>
      </c>
      <c r="BE22" s="109">
        <f t="shared" si="61"/>
        <v>799.2</v>
      </c>
      <c r="BF22" s="109">
        <v>144</v>
      </c>
      <c r="BG22" s="111">
        <f t="shared" si="28"/>
        <v>614</v>
      </c>
      <c r="BH22" s="20">
        <f t="shared" si="62"/>
        <v>0.23173173173173178</v>
      </c>
      <c r="BI22" s="106">
        <v>0</v>
      </c>
      <c r="BJ22" s="107" t="str">
        <f t="shared" si="63"/>
        <v/>
      </c>
      <c r="BK22" s="107">
        <v>0</v>
      </c>
      <c r="BL22" s="110" t="str">
        <f t="shared" si="31"/>
        <v/>
      </c>
      <c r="BM22" s="15" t="str">
        <f t="shared" si="64"/>
        <v/>
      </c>
      <c r="BN22" s="108">
        <v>888</v>
      </c>
      <c r="BO22" s="109">
        <f t="shared" si="65"/>
        <v>799.2</v>
      </c>
      <c r="BP22" s="109">
        <v>144</v>
      </c>
      <c r="BQ22" s="111">
        <f t="shared" si="34"/>
        <v>614</v>
      </c>
      <c r="BR22" s="20">
        <f t="shared" si="66"/>
        <v>0.23173173173173178</v>
      </c>
      <c r="BS22" s="106">
        <v>888</v>
      </c>
      <c r="BT22" s="107">
        <f t="shared" si="67"/>
        <v>799.2</v>
      </c>
      <c r="BU22" s="107">
        <v>144</v>
      </c>
      <c r="BV22" s="110">
        <f t="shared" si="37"/>
        <v>614</v>
      </c>
      <c r="BW22" s="15">
        <f t="shared" si="68"/>
        <v>0.23173173173173178</v>
      </c>
    </row>
    <row r="23" spans="1:75" s="5" customFormat="1" ht="12.75" customHeight="1" thickBot="1">
      <c r="A23" s="43" t="s">
        <v>120</v>
      </c>
      <c r="B23" s="38" t="s">
        <v>160</v>
      </c>
      <c r="C23" s="9"/>
      <c r="D23" s="50">
        <v>0.18</v>
      </c>
      <c r="E23" s="2" t="s">
        <v>211</v>
      </c>
      <c r="F23" s="83">
        <v>1429</v>
      </c>
      <c r="G23" s="83">
        <v>1299</v>
      </c>
      <c r="H23" s="96">
        <v>896</v>
      </c>
      <c r="I23" s="96">
        <v>0</v>
      </c>
      <c r="J23" s="97">
        <f t="shared" si="42"/>
        <v>896</v>
      </c>
      <c r="K23" s="76">
        <v>1077</v>
      </c>
      <c r="L23" s="77">
        <f t="shared" si="43"/>
        <v>969.30000000000007</v>
      </c>
      <c r="M23" s="77">
        <v>151</v>
      </c>
      <c r="N23" s="78">
        <f t="shared" si="1"/>
        <v>745</v>
      </c>
      <c r="O23" s="17">
        <f t="shared" si="44"/>
        <v>0.23140410605591669</v>
      </c>
      <c r="P23" s="79">
        <v>0</v>
      </c>
      <c r="Q23" s="80" t="str">
        <f t="shared" si="45"/>
        <v/>
      </c>
      <c r="R23" s="80">
        <v>0</v>
      </c>
      <c r="S23" s="81" t="str">
        <f t="shared" si="4"/>
        <v/>
      </c>
      <c r="T23" s="19" t="str">
        <f t="shared" si="46"/>
        <v/>
      </c>
      <c r="U23" s="76">
        <v>1077</v>
      </c>
      <c r="V23" s="77">
        <f t="shared" si="47"/>
        <v>969.30000000000007</v>
      </c>
      <c r="W23" s="77">
        <v>151</v>
      </c>
      <c r="X23" s="78">
        <f t="shared" si="7"/>
        <v>745</v>
      </c>
      <c r="Y23" s="17">
        <f t="shared" si="48"/>
        <v>0.23140410605591669</v>
      </c>
      <c r="Z23" s="79">
        <v>1077</v>
      </c>
      <c r="AA23" s="80">
        <f t="shared" si="49"/>
        <v>969.30000000000007</v>
      </c>
      <c r="AB23" s="80">
        <v>151</v>
      </c>
      <c r="AC23" s="81">
        <f t="shared" si="10"/>
        <v>745</v>
      </c>
      <c r="AD23" s="19">
        <f t="shared" si="50"/>
        <v>0.23140410605591669</v>
      </c>
      <c r="AE23" s="76">
        <v>0</v>
      </c>
      <c r="AF23" s="77" t="str">
        <f t="shared" si="51"/>
        <v/>
      </c>
      <c r="AG23" s="77">
        <v>0</v>
      </c>
      <c r="AH23" s="78" t="str">
        <f t="shared" si="13"/>
        <v/>
      </c>
      <c r="AI23" s="17" t="str">
        <f t="shared" si="52"/>
        <v/>
      </c>
      <c r="AJ23" s="79">
        <v>0</v>
      </c>
      <c r="AK23" s="80" t="str">
        <f t="shared" si="53"/>
        <v/>
      </c>
      <c r="AL23" s="80">
        <v>0</v>
      </c>
      <c r="AM23" s="81" t="str">
        <f t="shared" si="16"/>
        <v/>
      </c>
      <c r="AN23" s="19" t="str">
        <f t="shared" si="54"/>
        <v/>
      </c>
      <c r="AO23" s="76">
        <v>0</v>
      </c>
      <c r="AP23" s="77" t="str">
        <f t="shared" si="55"/>
        <v/>
      </c>
      <c r="AQ23" s="77">
        <v>0</v>
      </c>
      <c r="AR23" s="78" t="str">
        <f t="shared" si="19"/>
        <v/>
      </c>
      <c r="AS23" s="17" t="str">
        <f t="shared" si="56"/>
        <v/>
      </c>
      <c r="AT23" s="79">
        <v>0</v>
      </c>
      <c r="AU23" s="80" t="str">
        <f t="shared" si="57"/>
        <v/>
      </c>
      <c r="AV23" s="80">
        <v>0</v>
      </c>
      <c r="AW23" s="81" t="str">
        <f t="shared" si="22"/>
        <v/>
      </c>
      <c r="AX23" s="19" t="str">
        <f t="shared" si="58"/>
        <v/>
      </c>
      <c r="AY23" s="76">
        <v>0</v>
      </c>
      <c r="AZ23" s="77" t="str">
        <f t="shared" si="59"/>
        <v/>
      </c>
      <c r="BA23" s="77">
        <v>0</v>
      </c>
      <c r="BB23" s="78" t="str">
        <f t="shared" si="25"/>
        <v/>
      </c>
      <c r="BC23" s="17" t="str">
        <f t="shared" si="60"/>
        <v/>
      </c>
      <c r="BD23" s="79">
        <v>999</v>
      </c>
      <c r="BE23" s="80">
        <f t="shared" si="61"/>
        <v>899.1</v>
      </c>
      <c r="BF23" s="80">
        <v>205</v>
      </c>
      <c r="BG23" s="81">
        <f t="shared" si="28"/>
        <v>691</v>
      </c>
      <c r="BH23" s="19">
        <f t="shared" si="62"/>
        <v>0.23145367589812035</v>
      </c>
      <c r="BI23" s="76">
        <v>0</v>
      </c>
      <c r="BJ23" s="77" t="str">
        <f t="shared" si="63"/>
        <v/>
      </c>
      <c r="BK23" s="77">
        <v>0</v>
      </c>
      <c r="BL23" s="78" t="str">
        <f t="shared" si="31"/>
        <v/>
      </c>
      <c r="BM23" s="17" t="str">
        <f t="shared" si="64"/>
        <v/>
      </c>
      <c r="BN23" s="79">
        <v>999</v>
      </c>
      <c r="BO23" s="80">
        <f t="shared" si="65"/>
        <v>899.1</v>
      </c>
      <c r="BP23" s="80">
        <v>205</v>
      </c>
      <c r="BQ23" s="81">
        <f t="shared" si="34"/>
        <v>691</v>
      </c>
      <c r="BR23" s="19">
        <f t="shared" si="66"/>
        <v>0.23145367589812035</v>
      </c>
      <c r="BS23" s="76">
        <v>999</v>
      </c>
      <c r="BT23" s="77">
        <f t="shared" si="67"/>
        <v>899.1</v>
      </c>
      <c r="BU23" s="77">
        <v>205</v>
      </c>
      <c r="BV23" s="78">
        <f t="shared" si="37"/>
        <v>691</v>
      </c>
      <c r="BW23" s="17">
        <f t="shared" si="68"/>
        <v>0.23145367589812035</v>
      </c>
    </row>
    <row r="24" spans="1:75" s="5" customFormat="1" ht="12.75" customHeight="1">
      <c r="A24" s="44" t="s">
        <v>291</v>
      </c>
      <c r="B24" s="36" t="s">
        <v>160</v>
      </c>
      <c r="C24" s="6" t="s">
        <v>459</v>
      </c>
      <c r="D24" s="51">
        <v>0.22</v>
      </c>
      <c r="E24" s="7" t="s">
        <v>212</v>
      </c>
      <c r="F24" s="84">
        <v>1539</v>
      </c>
      <c r="G24" s="84">
        <v>1399</v>
      </c>
      <c r="H24" s="92">
        <v>965</v>
      </c>
      <c r="I24" s="92">
        <v>0</v>
      </c>
      <c r="J24" s="93">
        <f t="shared" si="42"/>
        <v>965</v>
      </c>
      <c r="K24" s="106">
        <v>1166</v>
      </c>
      <c r="L24" s="107">
        <f>IFERROR(IF(K24&gt;1,K24*0.9,""),"")</f>
        <v>1049.4000000000001</v>
      </c>
      <c r="M24" s="107">
        <v>159</v>
      </c>
      <c r="N24" s="110">
        <f t="shared" si="1"/>
        <v>806</v>
      </c>
      <c r="O24" s="15">
        <f>IFERROR(IF((IFERROR(IF(M24&gt;1,(L24-N24)/L24,""),(($G24*0.9)-N24)/($G24*0.9)))&gt;1%,IFERROR(IF(M24&gt;1,(L24-N24)/L24,""),(($G24*0.9)-N24)/($G24*0.9)),""),"")</f>
        <v>0.23194206213074145</v>
      </c>
      <c r="P24" s="108">
        <v>0</v>
      </c>
      <c r="Q24" s="109" t="str">
        <f>IFERROR(IF(P24&gt;1,P24*0.9,""),"")</f>
        <v/>
      </c>
      <c r="R24" s="109">
        <v>0</v>
      </c>
      <c r="S24" s="111" t="str">
        <f t="shared" si="4"/>
        <v/>
      </c>
      <c r="T24" s="20" t="str">
        <f>IFERROR(IF((IFERROR(IF(R24&gt;1,(Q24-S24)/Q24,""),(($G24*0.9)-S24)/($G24*0.9)))&gt;1%,IFERROR(IF(R24&gt;1,(Q24-S24)/Q24,""),(($G24*0.9)-S24)/($G24*0.9)),""),"")</f>
        <v/>
      </c>
      <c r="U24" s="106">
        <v>1166</v>
      </c>
      <c r="V24" s="107">
        <f>IFERROR(IF(U24&gt;1,U24*0.9,""),"")</f>
        <v>1049.4000000000001</v>
      </c>
      <c r="W24" s="107">
        <v>159</v>
      </c>
      <c r="X24" s="110">
        <f t="shared" si="7"/>
        <v>806</v>
      </c>
      <c r="Y24" s="15">
        <f>IFERROR(IF((IFERROR(IF(W24&gt;1,(V24-X24)/V24,""),(($G24*0.9)-X24)/($G24*0.9)))&gt;1%,IFERROR(IF(W24&gt;1,(V24-X24)/V24,""),(($G24*0.9)-X24)/($G24*0.9)),""),"")</f>
        <v>0.23194206213074145</v>
      </c>
      <c r="Z24" s="108">
        <v>1166</v>
      </c>
      <c r="AA24" s="109">
        <f>IFERROR(IF(Z24&gt;1,Z24*0.9,""),"")</f>
        <v>1049.4000000000001</v>
      </c>
      <c r="AB24" s="109">
        <v>159</v>
      </c>
      <c r="AC24" s="111">
        <f t="shared" si="10"/>
        <v>806</v>
      </c>
      <c r="AD24" s="20">
        <f>IFERROR(IF((IFERROR(IF(AB24&gt;1,(AA24-AC24)/AA24,""),(($G24*0.9)-AC24)/($G24*0.9)))&gt;1%,IFERROR(IF(AB24&gt;1,(AA24-AC24)/AA24,""),(($G24*0.9)-AC24)/($G24*0.9)),""),"")</f>
        <v>0.23194206213074145</v>
      </c>
      <c r="AE24" s="106">
        <v>0</v>
      </c>
      <c r="AF24" s="107" t="str">
        <f>IFERROR(IF(AE24&gt;1,AE24*0.9,""),"")</f>
        <v/>
      </c>
      <c r="AG24" s="107">
        <v>0</v>
      </c>
      <c r="AH24" s="110" t="str">
        <f t="shared" si="13"/>
        <v/>
      </c>
      <c r="AI24" s="15" t="str">
        <f>IFERROR(IF((IFERROR(IF(AG24&gt;1,(AF24-AH24)/AF24,""),(($G24*0.9)-AH24)/($G24*0.9)))&gt;1%,IFERROR(IF(AG24&gt;1,(AF24-AH24)/AF24,""),(($G24*0.9)-AH24)/($G24*0.9)),""),"")</f>
        <v/>
      </c>
      <c r="AJ24" s="108">
        <v>0</v>
      </c>
      <c r="AK24" s="109" t="str">
        <f>IFERROR(IF(AJ24&gt;1,AJ24*0.9,""),"")</f>
        <v/>
      </c>
      <c r="AL24" s="109">
        <v>0</v>
      </c>
      <c r="AM24" s="111" t="str">
        <f t="shared" si="16"/>
        <v/>
      </c>
      <c r="AN24" s="20" t="str">
        <f>IFERROR(IF((IFERROR(IF(AL24&gt;1,(AK24-AM24)/AK24,""),(($G24*0.9)-AM24)/($G24*0.9)))&gt;1%,IFERROR(IF(AL24&gt;1,(AK24-AM24)/AK24,""),(($G24*0.9)-AM24)/($G24*0.9)),""),"")</f>
        <v/>
      </c>
      <c r="AO24" s="106">
        <v>888</v>
      </c>
      <c r="AP24" s="107">
        <f>IFERROR(IF(AO24&gt;1,AO24*0.9,""),"")</f>
        <v>799.2</v>
      </c>
      <c r="AQ24" s="107">
        <v>351</v>
      </c>
      <c r="AR24" s="110">
        <f t="shared" si="19"/>
        <v>614</v>
      </c>
      <c r="AS24" s="15">
        <f>IFERROR(IF((IFERROR(IF(AQ24&gt;1,(AP24-AR24)/AP24,""),(($G24*0.9)-AR24)/($G24*0.9)))&gt;1%,IFERROR(IF(AQ24&gt;1,(AP24-AR24)/AP24,""),(($G24*0.9)-AR24)/($G24*0.9)),""),"")</f>
        <v>0.23173173173173178</v>
      </c>
      <c r="AT24" s="108">
        <v>0</v>
      </c>
      <c r="AU24" s="109" t="str">
        <f>IFERROR(IF(AT24&gt;1,AT24*0.9,""),"")</f>
        <v/>
      </c>
      <c r="AV24" s="109">
        <v>0</v>
      </c>
      <c r="AW24" s="111" t="str">
        <f t="shared" si="22"/>
        <v/>
      </c>
      <c r="AX24" s="20" t="str">
        <f>IFERROR(IF((IFERROR(IF(AV24&gt;1,(AU24-AW24)/AU24,""),(($G24*0.9)-AW24)/($G24*0.9)))&gt;1%,IFERROR(IF(AV24&gt;1,(AU24-AW24)/AU24,""),(($G24*0.9)-AW24)/($G24*0.9)),""),"")</f>
        <v/>
      </c>
      <c r="AY24" s="106">
        <v>0</v>
      </c>
      <c r="AZ24" s="107" t="str">
        <f>IFERROR(IF(AY24&gt;1,AY24*0.9,""),"")</f>
        <v/>
      </c>
      <c r="BA24" s="107">
        <v>0</v>
      </c>
      <c r="BB24" s="110" t="str">
        <f t="shared" si="25"/>
        <v/>
      </c>
      <c r="BC24" s="15" t="str">
        <f>IFERROR(IF((IFERROR(IF(BA24&gt;1,(AZ24-BB24)/AZ24,""),(($G24*0.9)-BB24)/($G24*0.9)))&gt;1%,IFERROR(IF(BA24&gt;1,(AZ24-BB24)/AZ24,""),(($G24*0.9)-BB24)/($G24*0.9)),""),"")</f>
        <v/>
      </c>
      <c r="BD24" s="108" t="s">
        <v>148</v>
      </c>
      <c r="BE24" s="109" t="str">
        <f>IFERROR(IF(BD24&gt;1,BD24*0.9,""),"")</f>
        <v/>
      </c>
      <c r="BF24" s="109">
        <v>0</v>
      </c>
      <c r="BG24" s="111" t="str">
        <f t="shared" si="28"/>
        <v/>
      </c>
      <c r="BH24" s="20" t="str">
        <f>IFERROR(IF((IFERROR(IF(BF24&gt;1,(BE24-BG24)/BE24,""),(($G24*0.9)-BG24)/($G24*0.9)))&gt;1%,IFERROR(IF(BF24&gt;1,(BE24-BG24)/BE24,""),(($G24*0.9)-BG24)/($G24*0.9)),""),"")</f>
        <v/>
      </c>
      <c r="BI24" s="106">
        <v>0</v>
      </c>
      <c r="BJ24" s="107" t="str">
        <f>IFERROR(IF(BI24&gt;1,BI24*0.9,""),"")</f>
        <v/>
      </c>
      <c r="BK24" s="107">
        <v>0</v>
      </c>
      <c r="BL24" s="110" t="str">
        <f t="shared" si="31"/>
        <v/>
      </c>
      <c r="BM24" s="15" t="str">
        <f>IFERROR(IF((IFERROR(IF(BK24&gt;1,(BJ24-BL24)/BJ24,""),(($G24*0.9)-BL24)/($G24*0.9)))&gt;1%,IFERROR(IF(BK24&gt;1,(BJ24-BL24)/BJ24,""),(($G24*0.9)-BL24)/($G24*0.9)),""),"")</f>
        <v/>
      </c>
      <c r="BN24" s="108">
        <v>0</v>
      </c>
      <c r="BO24" s="109" t="str">
        <f>IFERROR(IF(BN24&gt;1,BN24*0.9,""),"")</f>
        <v/>
      </c>
      <c r="BP24" s="109">
        <v>0</v>
      </c>
      <c r="BQ24" s="111" t="str">
        <f t="shared" si="34"/>
        <v/>
      </c>
      <c r="BR24" s="20" t="str">
        <f>IFERROR(IF((IFERROR(IF(BP24&gt;1,(BO24-BQ24)/BO24,""),(($G24*0.9)-BQ24)/($G24*0.9)))&gt;1%,IFERROR(IF(BP24&gt;1,(BO24-BQ24)/BO24,""),(($G24*0.9)-BQ24)/($G24*0.9)),""),"")</f>
        <v/>
      </c>
      <c r="BS24" s="106">
        <v>0</v>
      </c>
      <c r="BT24" s="107" t="str">
        <f>IFERROR(IF(BS24&gt;1,BS24*0.9,""),"")</f>
        <v/>
      </c>
      <c r="BU24" s="107">
        <v>0</v>
      </c>
      <c r="BV24" s="110" t="str">
        <f t="shared" si="37"/>
        <v/>
      </c>
      <c r="BW24" s="15" t="str">
        <f>IFERROR(IF((IFERROR(IF(BU24&gt;1,(BT24-BV24)/BT24,""),(($G24*0.9)-BV24)/($G24*0.9)))&gt;1%,IFERROR(IF(BU24&gt;1,(BT24-BV24)/BT24,""),(($G24*0.9)-BV24)/($G24*0.9)),""),"")</f>
        <v/>
      </c>
    </row>
    <row r="25" spans="1:75" s="5" customFormat="1" ht="12.75" customHeight="1">
      <c r="A25" s="42" t="s">
        <v>122</v>
      </c>
      <c r="B25" s="39" t="s">
        <v>160</v>
      </c>
      <c r="C25" s="4"/>
      <c r="D25" s="49">
        <v>0.22</v>
      </c>
      <c r="E25" s="40" t="s">
        <v>212</v>
      </c>
      <c r="F25" s="82">
        <v>1429</v>
      </c>
      <c r="G25" s="82">
        <v>1299</v>
      </c>
      <c r="H25" s="94">
        <v>896</v>
      </c>
      <c r="I25" s="94">
        <v>0</v>
      </c>
      <c r="J25" s="95">
        <f t="shared" si="42"/>
        <v>896</v>
      </c>
      <c r="K25" s="69" t="s">
        <v>148</v>
      </c>
      <c r="L25" s="70" t="str">
        <f>IFERROR(IF(K25&gt;1,K25*0.9,""),"")</f>
        <v/>
      </c>
      <c r="M25" s="70">
        <v>0</v>
      </c>
      <c r="N25" s="71" t="str">
        <f t="shared" si="1"/>
        <v/>
      </c>
      <c r="O25" s="16" t="str">
        <f>IFERROR(IF((IFERROR(IF(M25&gt;1,(L25-N25)/L25,""),(($G25*0.9)-N25)/($G25*0.9)))&gt;1%,IFERROR(IF(M25&gt;1,(L25-N25)/L25,""),(($G25*0.9)-N25)/($G25*0.9)),""),"")</f>
        <v/>
      </c>
      <c r="P25" s="72">
        <v>0</v>
      </c>
      <c r="Q25" s="73" t="str">
        <f>IFERROR(IF(P25&gt;1,P25*0.9,""),"")</f>
        <v/>
      </c>
      <c r="R25" s="73">
        <v>0</v>
      </c>
      <c r="S25" s="74" t="str">
        <f t="shared" si="4"/>
        <v/>
      </c>
      <c r="T25" s="18" t="str">
        <f>IFERROR(IF((IFERROR(IF(R25&gt;1,(Q25-S25)/Q25,""),(($G25*0.9)-S25)/($G25*0.9)))&gt;1%,IFERROR(IF(R25&gt;1,(Q25-S25)/Q25,""),(($G25*0.9)-S25)/($G25*0.9)),""),"")</f>
        <v/>
      </c>
      <c r="U25" s="69">
        <v>1077</v>
      </c>
      <c r="V25" s="70">
        <f>IFERROR(IF(U25&gt;1,U25*0.9,""),"")</f>
        <v>969.30000000000007</v>
      </c>
      <c r="W25" s="70">
        <v>151</v>
      </c>
      <c r="X25" s="71">
        <f t="shared" si="7"/>
        <v>745</v>
      </c>
      <c r="Y25" s="16">
        <f>IFERROR(IF((IFERROR(IF(W25&gt;1,(V25-X25)/V25,""),(($G25*0.9)-X25)/($G25*0.9)))&gt;1%,IFERROR(IF(W25&gt;1,(V25-X25)/V25,""),(($G25*0.9)-X25)/($G25*0.9)),""),"")</f>
        <v>0.23140410605591669</v>
      </c>
      <c r="Z25" s="72">
        <v>1077</v>
      </c>
      <c r="AA25" s="73">
        <f>IFERROR(IF(Z25&gt;1,Z25*0.9,""),"")</f>
        <v>969.30000000000007</v>
      </c>
      <c r="AB25" s="73">
        <v>151</v>
      </c>
      <c r="AC25" s="74">
        <f t="shared" si="10"/>
        <v>745</v>
      </c>
      <c r="AD25" s="18">
        <f>IFERROR(IF((IFERROR(IF(AB25&gt;1,(AA25-AC25)/AA25,""),(($G25*0.9)-AC25)/($G25*0.9)))&gt;1%,IFERROR(IF(AB25&gt;1,(AA25-AC25)/AA25,""),(($G25*0.9)-AC25)/($G25*0.9)),""),"")</f>
        <v>0.23140410605591669</v>
      </c>
      <c r="AE25" s="69">
        <v>0</v>
      </c>
      <c r="AF25" s="70" t="str">
        <f>IFERROR(IF(AE25&gt;1,AE25*0.9,""),"")</f>
        <v/>
      </c>
      <c r="AG25" s="70">
        <v>0</v>
      </c>
      <c r="AH25" s="71" t="str">
        <f t="shared" si="13"/>
        <v/>
      </c>
      <c r="AI25" s="16" t="str">
        <f>IFERROR(IF((IFERROR(IF(AG25&gt;1,(AF25-AH25)/AF25,""),(($G25*0.9)-AH25)/($G25*0.9)))&gt;1%,IFERROR(IF(AG25&gt;1,(AF25-AH25)/AF25,""),(($G25*0.9)-AH25)/($G25*0.9)),""),"")</f>
        <v/>
      </c>
      <c r="AJ25" s="72">
        <v>0</v>
      </c>
      <c r="AK25" s="73" t="str">
        <f>IFERROR(IF(AJ25&gt;1,AJ25*0.9,""),"")</f>
        <v/>
      </c>
      <c r="AL25" s="73">
        <v>0</v>
      </c>
      <c r="AM25" s="74" t="str">
        <f t="shared" si="16"/>
        <v/>
      </c>
      <c r="AN25" s="18" t="str">
        <f>IFERROR(IF((IFERROR(IF(AL25&gt;1,(AK25-AM25)/AK25,""),(($G25*0.9)-AM25)/($G25*0.9)))&gt;1%,IFERROR(IF(AL25&gt;1,(AK25-AM25)/AK25,""),(($G25*0.9)-AM25)/($G25*0.9)),""),"")</f>
        <v/>
      </c>
      <c r="AO25" s="69">
        <v>0</v>
      </c>
      <c r="AP25" s="70" t="str">
        <f>IFERROR(IF(AO25&gt;1,AO25*0.9,""),"")</f>
        <v/>
      </c>
      <c r="AQ25" s="70">
        <v>0</v>
      </c>
      <c r="AR25" s="71" t="str">
        <f t="shared" si="19"/>
        <v/>
      </c>
      <c r="AS25" s="16" t="str">
        <f>IFERROR(IF((IFERROR(IF(AQ25&gt;1,(AP25-AR25)/AP25,""),(($G25*0.9)-AR25)/($G25*0.9)))&gt;1%,IFERROR(IF(AQ25&gt;1,(AP25-AR25)/AP25,""),(($G25*0.9)-AR25)/($G25*0.9)),""),"")</f>
        <v/>
      </c>
      <c r="AT25" s="72">
        <v>0</v>
      </c>
      <c r="AU25" s="73" t="str">
        <f>IFERROR(IF(AT25&gt;1,AT25*0.9,""),"")</f>
        <v/>
      </c>
      <c r="AV25" s="73">
        <v>0</v>
      </c>
      <c r="AW25" s="74" t="str">
        <f t="shared" si="22"/>
        <v/>
      </c>
      <c r="AX25" s="18" t="str">
        <f>IFERROR(IF((IFERROR(IF(AV25&gt;1,(AU25-AW25)/AU25,""),(($G25*0.9)-AW25)/($G25*0.9)))&gt;1%,IFERROR(IF(AV25&gt;1,(AU25-AW25)/AU25,""),(($G25*0.9)-AW25)/($G25*0.9)),""),"")</f>
        <v/>
      </c>
      <c r="AY25" s="69">
        <v>0</v>
      </c>
      <c r="AZ25" s="70" t="str">
        <f>IFERROR(IF(AY25&gt;1,AY25*0.9,""),"")</f>
        <v/>
      </c>
      <c r="BA25" s="70">
        <v>0</v>
      </c>
      <c r="BB25" s="71" t="str">
        <f t="shared" si="25"/>
        <v/>
      </c>
      <c r="BC25" s="16" t="str">
        <f>IFERROR(IF((IFERROR(IF(BA25&gt;1,(AZ25-BB25)/AZ25,""),(($G25*0.9)-BB25)/($G25*0.9)))&gt;1%,IFERROR(IF(BA25&gt;1,(AZ25-BB25)/AZ25,""),(($G25*0.9)-BB25)/($G25*0.9)),""),"")</f>
        <v/>
      </c>
      <c r="BD25" s="72">
        <v>999</v>
      </c>
      <c r="BE25" s="73">
        <f>IFERROR(IF(BD25&gt;1,BD25*0.9,""),"")</f>
        <v>899.1</v>
      </c>
      <c r="BF25" s="73">
        <v>205</v>
      </c>
      <c r="BG25" s="74">
        <f t="shared" si="28"/>
        <v>691</v>
      </c>
      <c r="BH25" s="18">
        <f>IFERROR(IF((IFERROR(IF(BF25&gt;1,(BE25-BG25)/BE25,""),(($G25*0.9)-BG25)/($G25*0.9)))&gt;1%,IFERROR(IF(BF25&gt;1,(BE25-BG25)/BE25,""),(($G25*0.9)-BG25)/($G25*0.9)),""),"")</f>
        <v>0.23145367589812035</v>
      </c>
      <c r="BI25" s="69">
        <v>0</v>
      </c>
      <c r="BJ25" s="70" t="str">
        <f>IFERROR(IF(BI25&gt;1,BI25*0.9,""),"")</f>
        <v/>
      </c>
      <c r="BK25" s="70">
        <v>0</v>
      </c>
      <c r="BL25" s="71" t="str">
        <f t="shared" si="31"/>
        <v/>
      </c>
      <c r="BM25" s="16" t="str">
        <f>IFERROR(IF((IFERROR(IF(BK25&gt;1,(BJ25-BL25)/BJ25,""),(($G25*0.9)-BL25)/($G25*0.9)))&gt;1%,IFERROR(IF(BK25&gt;1,(BJ25-BL25)/BJ25,""),(($G25*0.9)-BL25)/($G25*0.9)),""),"")</f>
        <v/>
      </c>
      <c r="BN25" s="72">
        <v>999</v>
      </c>
      <c r="BO25" s="73">
        <f>IFERROR(IF(BN25&gt;1,BN25*0.9,""),"")</f>
        <v>899.1</v>
      </c>
      <c r="BP25" s="73">
        <v>205</v>
      </c>
      <c r="BQ25" s="74">
        <f t="shared" si="34"/>
        <v>691</v>
      </c>
      <c r="BR25" s="18">
        <f>IFERROR(IF((IFERROR(IF(BP25&gt;1,(BO25-BQ25)/BO25,""),(($G25*0.9)-BQ25)/($G25*0.9)))&gt;1%,IFERROR(IF(BP25&gt;1,(BO25-BQ25)/BO25,""),(($G25*0.9)-BQ25)/($G25*0.9)),""),"")</f>
        <v>0.23145367589812035</v>
      </c>
      <c r="BS25" s="69">
        <v>999</v>
      </c>
      <c r="BT25" s="70">
        <f>IFERROR(IF(BS25&gt;1,BS25*0.9,""),"")</f>
        <v>899.1</v>
      </c>
      <c r="BU25" s="70">
        <v>205</v>
      </c>
      <c r="BV25" s="71">
        <f t="shared" si="37"/>
        <v>691</v>
      </c>
      <c r="BW25" s="16">
        <f>IFERROR(IF((IFERROR(IF(BU25&gt;1,(BT25-BV25)/BT25,""),(($G25*0.9)-BV25)/($G25*0.9)))&gt;1%,IFERROR(IF(BU25&gt;1,(BT25-BV25)/BT25,""),(($G25*0.9)-BV25)/($G25*0.9)),""),"")</f>
        <v>0.23145367589812035</v>
      </c>
    </row>
    <row r="26" spans="1:75" s="5" customFormat="1" ht="12.75" customHeight="1">
      <c r="A26" s="42" t="s">
        <v>292</v>
      </c>
      <c r="B26" s="39" t="s">
        <v>160</v>
      </c>
      <c r="C26" s="4" t="s">
        <v>459</v>
      </c>
      <c r="D26" s="49">
        <v>0.27</v>
      </c>
      <c r="E26" s="40" t="s">
        <v>212</v>
      </c>
      <c r="F26" s="82">
        <v>1759</v>
      </c>
      <c r="G26" s="82">
        <v>1599</v>
      </c>
      <c r="H26" s="94">
        <v>1104</v>
      </c>
      <c r="I26" s="94">
        <v>0</v>
      </c>
      <c r="J26" s="95">
        <f t="shared" si="42"/>
        <v>1104</v>
      </c>
      <c r="K26" s="69">
        <v>1332</v>
      </c>
      <c r="L26" s="70">
        <f>IFERROR(IF(K26&gt;1,K26*0.9,""),"")</f>
        <v>1198.8</v>
      </c>
      <c r="M26" s="70">
        <v>182</v>
      </c>
      <c r="N26" s="71">
        <f t="shared" si="1"/>
        <v>922</v>
      </c>
      <c r="O26" s="16">
        <f>IFERROR(IF((IFERROR(IF(M26&gt;1,(L26-N26)/L26,""),(($G26*0.9)-N26)/($G26*0.9)))&gt;1%,IFERROR(IF(M26&gt;1,(L26-N26)/L26,""),(($G26*0.9)-N26)/($G26*0.9)),""),"")</f>
        <v>0.23089756423089752</v>
      </c>
      <c r="P26" s="72">
        <v>0</v>
      </c>
      <c r="Q26" s="73" t="str">
        <f>IFERROR(IF(P26&gt;1,P26*0.9,""),"")</f>
        <v/>
      </c>
      <c r="R26" s="73">
        <v>0</v>
      </c>
      <c r="S26" s="74" t="str">
        <f t="shared" si="4"/>
        <v/>
      </c>
      <c r="T26" s="18" t="str">
        <f>IFERROR(IF((IFERROR(IF(R26&gt;1,(Q26-S26)/Q26,""),(($G26*0.9)-S26)/($G26*0.9)))&gt;1%,IFERROR(IF(R26&gt;1,(Q26-S26)/Q26,""),(($G26*0.9)-S26)/($G26*0.9)),""),"")</f>
        <v/>
      </c>
      <c r="U26" s="69">
        <v>1332</v>
      </c>
      <c r="V26" s="70">
        <f>IFERROR(IF(U26&gt;1,U26*0.9,""),"")</f>
        <v>1198.8</v>
      </c>
      <c r="W26" s="70">
        <v>182</v>
      </c>
      <c r="X26" s="71">
        <f t="shared" si="7"/>
        <v>922</v>
      </c>
      <c r="Y26" s="16">
        <f>IFERROR(IF((IFERROR(IF(W26&gt;1,(V26-X26)/V26,""),(($G26*0.9)-X26)/($G26*0.9)))&gt;1%,IFERROR(IF(W26&gt;1,(V26-X26)/V26,""),(($G26*0.9)-X26)/($G26*0.9)),""),"")</f>
        <v>0.23089756423089752</v>
      </c>
      <c r="Z26" s="72">
        <v>1332</v>
      </c>
      <c r="AA26" s="73">
        <f>IFERROR(IF(Z26&gt;1,Z26*0.9,""),"")</f>
        <v>1198.8</v>
      </c>
      <c r="AB26" s="73">
        <v>182</v>
      </c>
      <c r="AC26" s="74">
        <f t="shared" si="10"/>
        <v>922</v>
      </c>
      <c r="AD26" s="18">
        <f>IFERROR(IF((IFERROR(IF(AB26&gt;1,(AA26-AC26)/AA26,""),(($G26*0.9)-AC26)/($G26*0.9)))&gt;1%,IFERROR(IF(AB26&gt;1,(AA26-AC26)/AA26,""),(($G26*0.9)-AC26)/($G26*0.9)),""),"")</f>
        <v>0.23089756423089752</v>
      </c>
      <c r="AE26" s="69">
        <v>0</v>
      </c>
      <c r="AF26" s="70" t="str">
        <f>IFERROR(IF(AE26&gt;1,AE26*0.9,""),"")</f>
        <v/>
      </c>
      <c r="AG26" s="70">
        <v>0</v>
      </c>
      <c r="AH26" s="71" t="str">
        <f t="shared" si="13"/>
        <v/>
      </c>
      <c r="AI26" s="16" t="str">
        <f>IFERROR(IF((IFERROR(IF(AG26&gt;1,(AF26-AH26)/AF26,""),(($G26*0.9)-AH26)/($G26*0.9)))&gt;1%,IFERROR(IF(AG26&gt;1,(AF26-AH26)/AF26,""),(($G26*0.9)-AH26)/($G26*0.9)),""),"")</f>
        <v/>
      </c>
      <c r="AJ26" s="72">
        <v>0</v>
      </c>
      <c r="AK26" s="73" t="str">
        <f>IFERROR(IF(AJ26&gt;1,AJ26*0.9,""),"")</f>
        <v/>
      </c>
      <c r="AL26" s="73">
        <v>0</v>
      </c>
      <c r="AM26" s="74" t="str">
        <f t="shared" si="16"/>
        <v/>
      </c>
      <c r="AN26" s="18" t="str">
        <f>IFERROR(IF((IFERROR(IF(AL26&gt;1,(AK26-AM26)/AK26,""),(($G26*0.9)-AM26)/($G26*0.9)))&gt;1%,IFERROR(IF(AL26&gt;1,(AK26-AM26)/AK26,""),(($G26*0.9)-AM26)/($G26*0.9)),""),"")</f>
        <v/>
      </c>
      <c r="AO26" s="69">
        <v>999</v>
      </c>
      <c r="AP26" s="70">
        <f>IFERROR(IF(AO26&gt;1,AO26*0.9,""),"")</f>
        <v>899.1</v>
      </c>
      <c r="AQ26" s="70">
        <v>412</v>
      </c>
      <c r="AR26" s="71">
        <f t="shared" si="19"/>
        <v>692</v>
      </c>
      <c r="AS26" s="16">
        <f>IFERROR(IF((IFERROR(IF(AQ26&gt;1,(AP26-AR26)/AP26,""),(($G26*0.9)-AR26)/($G26*0.9)))&gt;1%,IFERROR(IF(AQ26&gt;1,(AP26-AR26)/AP26,""),(($G26*0.9)-AR26)/($G26*0.9)),""),"")</f>
        <v>0.2303414525636748</v>
      </c>
      <c r="AT26" s="72">
        <v>0</v>
      </c>
      <c r="AU26" s="73" t="str">
        <f>IFERROR(IF(AT26&gt;1,AT26*0.9,""),"")</f>
        <v/>
      </c>
      <c r="AV26" s="73">
        <v>0</v>
      </c>
      <c r="AW26" s="74" t="str">
        <f t="shared" si="22"/>
        <v/>
      </c>
      <c r="AX26" s="18" t="str">
        <f>IFERROR(IF((IFERROR(IF(AV26&gt;1,(AU26-AW26)/AU26,""),(($G26*0.9)-AW26)/($G26*0.9)))&gt;1%,IFERROR(IF(AV26&gt;1,(AU26-AW26)/AU26,""),(($G26*0.9)-AW26)/($G26*0.9)),""),"")</f>
        <v/>
      </c>
      <c r="AY26" s="69">
        <v>0</v>
      </c>
      <c r="AZ26" s="70" t="str">
        <f>IFERROR(IF(AY26&gt;1,AY26*0.9,""),"")</f>
        <v/>
      </c>
      <c r="BA26" s="70">
        <v>0</v>
      </c>
      <c r="BB26" s="71" t="str">
        <f t="shared" si="25"/>
        <v/>
      </c>
      <c r="BC26" s="16" t="str">
        <f>IFERROR(IF((IFERROR(IF(BA26&gt;1,(AZ26-BB26)/AZ26,""),(($G26*0.9)-BB26)/($G26*0.9)))&gt;1%,IFERROR(IF(BA26&gt;1,(AZ26-BB26)/AZ26,""),(($G26*0.9)-BB26)/($G26*0.9)),""),"")</f>
        <v/>
      </c>
      <c r="BD26" s="72" t="s">
        <v>148</v>
      </c>
      <c r="BE26" s="73" t="str">
        <f>IFERROR(IF(BD26&gt;1,BD26*0.9,""),"")</f>
        <v/>
      </c>
      <c r="BF26" s="73">
        <v>0</v>
      </c>
      <c r="BG26" s="74" t="str">
        <f t="shared" si="28"/>
        <v/>
      </c>
      <c r="BH26" s="18" t="str">
        <f>IFERROR(IF((IFERROR(IF(BF26&gt;1,(BE26-BG26)/BE26,""),(($G26*0.9)-BG26)/($G26*0.9)))&gt;1%,IFERROR(IF(BF26&gt;1,(BE26-BG26)/BE26,""),(($G26*0.9)-BG26)/($G26*0.9)),""),"")</f>
        <v/>
      </c>
      <c r="BI26" s="69">
        <v>0</v>
      </c>
      <c r="BJ26" s="70" t="str">
        <f>IFERROR(IF(BI26&gt;1,BI26*0.9,""),"")</f>
        <v/>
      </c>
      <c r="BK26" s="70">
        <v>0</v>
      </c>
      <c r="BL26" s="71" t="str">
        <f t="shared" si="31"/>
        <v/>
      </c>
      <c r="BM26" s="16" t="str">
        <f>IFERROR(IF((IFERROR(IF(BK26&gt;1,(BJ26-BL26)/BJ26,""),(($G26*0.9)-BL26)/($G26*0.9)))&gt;1%,IFERROR(IF(BK26&gt;1,(BJ26-BL26)/BJ26,""),(($G26*0.9)-BL26)/($G26*0.9)),""),"")</f>
        <v/>
      </c>
      <c r="BN26" s="72">
        <v>0</v>
      </c>
      <c r="BO26" s="73" t="str">
        <f>IFERROR(IF(BN26&gt;1,BN26*0.9,""),"")</f>
        <v/>
      </c>
      <c r="BP26" s="73">
        <v>0</v>
      </c>
      <c r="BQ26" s="74" t="str">
        <f t="shared" si="34"/>
        <v/>
      </c>
      <c r="BR26" s="18" t="str">
        <f>IFERROR(IF((IFERROR(IF(BP26&gt;1,(BO26-BQ26)/BO26,""),(($G26*0.9)-BQ26)/($G26*0.9)))&gt;1%,IFERROR(IF(BP26&gt;1,(BO26-BQ26)/BO26,""),(($G26*0.9)-BQ26)/($G26*0.9)),""),"")</f>
        <v/>
      </c>
      <c r="BS26" s="69">
        <v>0</v>
      </c>
      <c r="BT26" s="70" t="str">
        <f>IFERROR(IF(BS26&gt;1,BS26*0.9,""),"")</f>
        <v/>
      </c>
      <c r="BU26" s="70">
        <v>0</v>
      </c>
      <c r="BV26" s="71" t="str">
        <f t="shared" si="37"/>
        <v/>
      </c>
      <c r="BW26" s="16" t="str">
        <f>IFERROR(IF((IFERROR(IF(BU26&gt;1,(BT26-BV26)/BT26,""),(($G26*0.9)-BV26)/($G26*0.9)))&gt;1%,IFERROR(IF(BU26&gt;1,(BT26-BV26)/BT26,""),(($G26*0.9)-BV26)/($G26*0.9)),""),"")</f>
        <v/>
      </c>
    </row>
    <row r="27" spans="1:75" s="5" customFormat="1" ht="12.75" customHeight="1" thickBot="1">
      <c r="A27" s="43" t="s">
        <v>123</v>
      </c>
      <c r="B27" s="38" t="s">
        <v>160</v>
      </c>
      <c r="C27" s="9"/>
      <c r="D27" s="50">
        <v>0.27</v>
      </c>
      <c r="E27" s="2" t="s">
        <v>212</v>
      </c>
      <c r="F27" s="83">
        <v>1649</v>
      </c>
      <c r="G27" s="83">
        <v>1499</v>
      </c>
      <c r="H27" s="96">
        <v>1035</v>
      </c>
      <c r="I27" s="96">
        <v>0</v>
      </c>
      <c r="J27" s="97">
        <f t="shared" si="42"/>
        <v>1035</v>
      </c>
      <c r="K27" s="76" t="s">
        <v>148</v>
      </c>
      <c r="L27" s="77" t="str">
        <f>IFERROR(IF(K27&gt;1,K27*0.9,""),"")</f>
        <v/>
      </c>
      <c r="M27" s="77">
        <v>0</v>
      </c>
      <c r="N27" s="78" t="str">
        <f t="shared" si="1"/>
        <v/>
      </c>
      <c r="O27" s="17" t="str">
        <f>IFERROR(IF((IFERROR(IF(M27&gt;1,(L27-N27)/L27,""),(($G27*0.9)-N27)/($G27*0.9)))&gt;1%,IFERROR(IF(M27&gt;1,(L27-N27)/L27,""),(($G27*0.9)-N27)/($G27*0.9)),""),"")</f>
        <v/>
      </c>
      <c r="P27" s="79">
        <v>0</v>
      </c>
      <c r="Q27" s="80" t="str">
        <f>IFERROR(IF(P27&gt;1,P27*0.9,""),"")</f>
        <v/>
      </c>
      <c r="R27" s="80">
        <v>0</v>
      </c>
      <c r="S27" s="81" t="str">
        <f t="shared" si="4"/>
        <v/>
      </c>
      <c r="T27" s="19" t="str">
        <f>IFERROR(IF((IFERROR(IF(R27&gt;1,(Q27-S27)/Q27,""),(($G27*0.9)-S27)/($G27*0.9)))&gt;1%,IFERROR(IF(R27&gt;1,(Q27-S27)/Q27,""),(($G27*0.9)-S27)/($G27*0.9)),""),"")</f>
        <v/>
      </c>
      <c r="U27" s="76">
        <v>1243</v>
      </c>
      <c r="V27" s="77">
        <f>IFERROR(IF(U27&gt;1,U27*0.9,""),"")</f>
        <v>1118.7</v>
      </c>
      <c r="W27" s="77">
        <v>174</v>
      </c>
      <c r="X27" s="78">
        <f t="shared" si="7"/>
        <v>861</v>
      </c>
      <c r="Y27" s="17">
        <f>IFERROR(IF((IFERROR(IF(W27&gt;1,(V27-X27)/V27,""),(($G27*0.9)-X27)/($G27*0.9)))&gt;1%,IFERROR(IF(W27&gt;1,(V27-X27)/V27,""),(($G27*0.9)-X27)/($G27*0.9)),""),"")</f>
        <v>0.23035666398498261</v>
      </c>
      <c r="Z27" s="79">
        <v>1243</v>
      </c>
      <c r="AA27" s="80">
        <f>IFERROR(IF(Z27&gt;1,Z27*0.9,""),"")</f>
        <v>1118.7</v>
      </c>
      <c r="AB27" s="80">
        <v>174</v>
      </c>
      <c r="AC27" s="81">
        <f t="shared" si="10"/>
        <v>861</v>
      </c>
      <c r="AD27" s="19">
        <f>IFERROR(IF((IFERROR(IF(AB27&gt;1,(AA27-AC27)/AA27,""),(($G27*0.9)-AC27)/($G27*0.9)))&gt;1%,IFERROR(IF(AB27&gt;1,(AA27-AC27)/AA27,""),(($G27*0.9)-AC27)/($G27*0.9)),""),"")</f>
        <v>0.23035666398498261</v>
      </c>
      <c r="AE27" s="76">
        <v>0</v>
      </c>
      <c r="AF27" s="77" t="str">
        <f>IFERROR(IF(AE27&gt;1,AE27*0.9,""),"")</f>
        <v/>
      </c>
      <c r="AG27" s="77">
        <v>0</v>
      </c>
      <c r="AH27" s="78" t="str">
        <f t="shared" si="13"/>
        <v/>
      </c>
      <c r="AI27" s="17" t="str">
        <f>IFERROR(IF((IFERROR(IF(AG27&gt;1,(AF27-AH27)/AF27,""),(($G27*0.9)-AH27)/($G27*0.9)))&gt;1%,IFERROR(IF(AG27&gt;1,(AF27-AH27)/AF27,""),(($G27*0.9)-AH27)/($G27*0.9)),""),"")</f>
        <v/>
      </c>
      <c r="AJ27" s="79">
        <v>0</v>
      </c>
      <c r="AK27" s="80" t="str">
        <f>IFERROR(IF(AJ27&gt;1,AJ27*0.9,""),"")</f>
        <v/>
      </c>
      <c r="AL27" s="80">
        <v>0</v>
      </c>
      <c r="AM27" s="81" t="str">
        <f t="shared" si="16"/>
        <v/>
      </c>
      <c r="AN27" s="19" t="str">
        <f>IFERROR(IF((IFERROR(IF(AL27&gt;1,(AK27-AM27)/AK27,""),(($G27*0.9)-AM27)/($G27*0.9)))&gt;1%,IFERROR(IF(AL27&gt;1,(AK27-AM27)/AK27,""),(($G27*0.9)-AM27)/($G27*0.9)),""),"")</f>
        <v/>
      </c>
      <c r="AO27" s="76">
        <v>0</v>
      </c>
      <c r="AP27" s="77" t="str">
        <f>IFERROR(IF(AO27&gt;1,AO27*0.9,""),"")</f>
        <v/>
      </c>
      <c r="AQ27" s="77">
        <v>0</v>
      </c>
      <c r="AR27" s="78" t="str">
        <f t="shared" si="19"/>
        <v/>
      </c>
      <c r="AS27" s="17" t="str">
        <f>IFERROR(IF((IFERROR(IF(AQ27&gt;1,(AP27-AR27)/AP27,""),(($G27*0.9)-AR27)/($G27*0.9)))&gt;1%,IFERROR(IF(AQ27&gt;1,(AP27-AR27)/AP27,""),(($G27*0.9)-AR27)/($G27*0.9)),""),"")</f>
        <v/>
      </c>
      <c r="AT27" s="79">
        <v>0</v>
      </c>
      <c r="AU27" s="80" t="str">
        <f>IFERROR(IF(AT27&gt;1,AT27*0.9,""),"")</f>
        <v/>
      </c>
      <c r="AV27" s="80">
        <v>0</v>
      </c>
      <c r="AW27" s="81" t="str">
        <f t="shared" si="22"/>
        <v/>
      </c>
      <c r="AX27" s="19" t="str">
        <f>IFERROR(IF((IFERROR(IF(AV27&gt;1,(AU27-AW27)/AU27,""),(($G27*0.9)-AW27)/($G27*0.9)))&gt;1%,IFERROR(IF(AV27&gt;1,(AU27-AW27)/AU27,""),(($G27*0.9)-AW27)/($G27*0.9)),""),"")</f>
        <v/>
      </c>
      <c r="AY27" s="76">
        <v>0</v>
      </c>
      <c r="AZ27" s="77" t="str">
        <f>IFERROR(IF(AY27&gt;1,AY27*0.9,""),"")</f>
        <v/>
      </c>
      <c r="BA27" s="77">
        <v>0</v>
      </c>
      <c r="BB27" s="78" t="str">
        <f t="shared" si="25"/>
        <v/>
      </c>
      <c r="BC27" s="17" t="str">
        <f>IFERROR(IF((IFERROR(IF(BA27&gt;1,(AZ27-BB27)/AZ27,""),(($G27*0.9)-BB27)/($G27*0.9)))&gt;1%,IFERROR(IF(BA27&gt;1,(AZ27-BB27)/AZ27,""),(($G27*0.9)-BB27)/($G27*0.9)),""),"")</f>
        <v/>
      </c>
      <c r="BD27" s="79">
        <v>1221</v>
      </c>
      <c r="BE27" s="80">
        <f>IFERROR(IF(BD27&gt;1,BD27*0.9,""),"")</f>
        <v>1098.9000000000001</v>
      </c>
      <c r="BF27" s="80">
        <v>190</v>
      </c>
      <c r="BG27" s="81">
        <f t="shared" si="28"/>
        <v>845</v>
      </c>
      <c r="BH27" s="19">
        <f>IFERROR(IF((IFERROR(IF(BF27&gt;1,(BE27-BG27)/BE27,""),(($G27*0.9)-BG27)/($G27*0.9)))&gt;1%,IFERROR(IF(BF27&gt;1,(BE27-BG27)/BE27,""),(($G27*0.9)-BG27)/($G27*0.9)),""),"")</f>
        <v>0.23104923104923111</v>
      </c>
      <c r="BI27" s="76">
        <v>0</v>
      </c>
      <c r="BJ27" s="77" t="str">
        <f>IFERROR(IF(BI27&gt;1,BI27*0.9,""),"")</f>
        <v/>
      </c>
      <c r="BK27" s="77">
        <v>0</v>
      </c>
      <c r="BL27" s="78" t="str">
        <f t="shared" si="31"/>
        <v/>
      </c>
      <c r="BM27" s="17" t="str">
        <f>IFERROR(IF((IFERROR(IF(BK27&gt;1,(BJ27-BL27)/BJ27,""),(($G27*0.9)-BL27)/($G27*0.9)))&gt;1%,IFERROR(IF(BK27&gt;1,(BJ27-BL27)/BJ27,""),(($G27*0.9)-BL27)/($G27*0.9)),""),"")</f>
        <v/>
      </c>
      <c r="BN27" s="79">
        <v>1221</v>
      </c>
      <c r="BO27" s="80">
        <f>IFERROR(IF(BN27&gt;1,BN27*0.9,""),"")</f>
        <v>1098.9000000000001</v>
      </c>
      <c r="BP27" s="80">
        <v>190</v>
      </c>
      <c r="BQ27" s="81">
        <f t="shared" si="34"/>
        <v>845</v>
      </c>
      <c r="BR27" s="19">
        <f>IFERROR(IF((IFERROR(IF(BP27&gt;1,(BO27-BQ27)/BO27,""),(($G27*0.9)-BQ27)/($G27*0.9)))&gt;1%,IFERROR(IF(BP27&gt;1,(BO27-BQ27)/BO27,""),(($G27*0.9)-BQ27)/($G27*0.9)),""),"")</f>
        <v>0.23104923104923111</v>
      </c>
      <c r="BS27" s="76">
        <v>1221</v>
      </c>
      <c r="BT27" s="77">
        <f>IFERROR(IF(BS27&gt;1,BS27*0.9,""),"")</f>
        <v>1098.9000000000001</v>
      </c>
      <c r="BU27" s="77">
        <v>190</v>
      </c>
      <c r="BV27" s="78">
        <f t="shared" si="37"/>
        <v>845</v>
      </c>
      <c r="BW27" s="17">
        <f>IFERROR(IF((IFERROR(IF(BU27&gt;1,(BT27-BV27)/BT27,""),(($G27*0.9)-BV27)/($G27*0.9)))&gt;1%,IFERROR(IF(BU27&gt;1,(BT27-BV27)/BT27,""),(($G27*0.9)-BV27)/($G27*0.9)),""),"")</f>
        <v>0.23104923104923111</v>
      </c>
    </row>
    <row r="28" spans="1:75" s="5" customFormat="1" ht="12.75" customHeight="1">
      <c r="A28" s="42" t="s">
        <v>313</v>
      </c>
      <c r="B28" s="39" t="s">
        <v>160</v>
      </c>
      <c r="C28" s="4" t="s">
        <v>459</v>
      </c>
      <c r="D28" s="49">
        <v>1.56</v>
      </c>
      <c r="E28" s="40" t="s">
        <v>220</v>
      </c>
      <c r="F28" s="82">
        <v>4234</v>
      </c>
      <c r="G28" s="82">
        <v>3849</v>
      </c>
      <c r="H28" s="94">
        <v>2657</v>
      </c>
      <c r="I28" s="94">
        <v>0</v>
      </c>
      <c r="J28" s="95">
        <f t="shared" si="42"/>
        <v>2657</v>
      </c>
      <c r="K28" s="69">
        <v>3199</v>
      </c>
      <c r="L28" s="70">
        <f t="shared" ref="L28:L36" si="69">IFERROR(IF(K28&gt;1,K28*0.9,""),"")</f>
        <v>2879.1</v>
      </c>
      <c r="M28" s="70">
        <v>443</v>
      </c>
      <c r="N28" s="71">
        <f t="shared" si="1"/>
        <v>2214</v>
      </c>
      <c r="O28" s="16">
        <f t="shared" ref="O28:O36" si="70">IFERROR(IF((IFERROR(IF(M28&gt;1,(L28-N28)/L28,""),(($G28*0.9)-N28)/($G28*0.9)))&gt;1%,IFERROR(IF(M28&gt;1,(L28-N28)/L28,""),(($G28*0.9)-N28)/($G28*0.9)),""),"")</f>
        <v>0.23100969052829007</v>
      </c>
      <c r="P28" s="72">
        <v>0</v>
      </c>
      <c r="Q28" s="73" t="str">
        <f t="shared" ref="Q28:Q36" si="71">IFERROR(IF(P28&gt;1,P28*0.9,""),"")</f>
        <v/>
      </c>
      <c r="R28" s="73">
        <v>0</v>
      </c>
      <c r="S28" s="74" t="str">
        <f t="shared" si="4"/>
        <v/>
      </c>
      <c r="T28" s="18" t="str">
        <f t="shared" ref="T28:T36" si="72">IFERROR(IF((IFERROR(IF(R28&gt;1,(Q28-S28)/Q28,""),(($G28*0.9)-S28)/($G28*0.9)))&gt;1%,IFERROR(IF(R28&gt;1,(Q28-S28)/Q28,""),(($G28*0.9)-S28)/($G28*0.9)),""),"")</f>
        <v/>
      </c>
      <c r="U28" s="69">
        <v>3199</v>
      </c>
      <c r="V28" s="70">
        <f t="shared" ref="V28:V36" si="73">IFERROR(IF(U28&gt;1,U28*0.9,""),"")</f>
        <v>2879.1</v>
      </c>
      <c r="W28" s="70">
        <v>443</v>
      </c>
      <c r="X28" s="71">
        <f t="shared" si="7"/>
        <v>2214</v>
      </c>
      <c r="Y28" s="16">
        <f t="shared" ref="Y28:Y36" si="74">IFERROR(IF((IFERROR(IF(W28&gt;1,(V28-X28)/V28,""),(($G28*0.9)-X28)/($G28*0.9)))&gt;1%,IFERROR(IF(W28&gt;1,(V28-X28)/V28,""),(($G28*0.9)-X28)/($G28*0.9)),""),"")</f>
        <v>0.23100969052829007</v>
      </c>
      <c r="Z28" s="72">
        <v>3199</v>
      </c>
      <c r="AA28" s="73">
        <f t="shared" ref="AA28:AA36" si="75">IFERROR(IF(Z28&gt;1,Z28*0.9,""),"")</f>
        <v>2879.1</v>
      </c>
      <c r="AB28" s="73">
        <v>443</v>
      </c>
      <c r="AC28" s="74">
        <f t="shared" si="10"/>
        <v>2214</v>
      </c>
      <c r="AD28" s="18">
        <f t="shared" ref="AD28:AD36" si="76">IFERROR(IF((IFERROR(IF(AB28&gt;1,(AA28-AC28)/AA28,""),(($G28*0.9)-AC28)/($G28*0.9)))&gt;1%,IFERROR(IF(AB28&gt;1,(AA28-AC28)/AA28,""),(($G28*0.9)-AC28)/($G28*0.9)),""),"")</f>
        <v>0.23100969052829007</v>
      </c>
      <c r="AE28" s="69">
        <v>0</v>
      </c>
      <c r="AF28" s="70" t="str">
        <f t="shared" ref="AF28:AF36" si="77">IFERROR(IF(AE28&gt;1,AE28*0.9,""),"")</f>
        <v/>
      </c>
      <c r="AG28" s="70">
        <v>0</v>
      </c>
      <c r="AH28" s="71" t="str">
        <f t="shared" si="13"/>
        <v/>
      </c>
      <c r="AI28" s="16" t="str">
        <f t="shared" ref="AI28:AI36" si="78">IFERROR(IF((IFERROR(IF(AG28&gt;1,(AF28-AH28)/AF28,""),(($G28*0.9)-AH28)/($G28*0.9)))&gt;1%,IFERROR(IF(AG28&gt;1,(AF28-AH28)/AF28,""),(($G28*0.9)-AH28)/($G28*0.9)),""),"")</f>
        <v/>
      </c>
      <c r="AJ28" s="72">
        <v>0</v>
      </c>
      <c r="AK28" s="73" t="str">
        <f t="shared" ref="AK28:AK36" si="79">IFERROR(IF(AJ28&gt;1,AJ28*0.9,""),"")</f>
        <v/>
      </c>
      <c r="AL28" s="73">
        <v>0</v>
      </c>
      <c r="AM28" s="74" t="str">
        <f t="shared" si="16"/>
        <v/>
      </c>
      <c r="AN28" s="18" t="str">
        <f t="shared" ref="AN28:AN36" si="80">IFERROR(IF((IFERROR(IF(AL28&gt;1,(AK28-AM28)/AK28,""),(($G28*0.9)-AM28)/($G28*0.9)))&gt;1%,IFERROR(IF(AL28&gt;1,(AK28-AM28)/AK28,""),(($G28*0.9)-AM28)/($G28*0.9)),""),"")</f>
        <v/>
      </c>
      <c r="AO28" s="69">
        <v>2554</v>
      </c>
      <c r="AP28" s="70">
        <f t="shared" ref="AP28:AP36" si="81">IFERROR(IF(AO28&gt;1,AO28*0.9,""),"")</f>
        <v>2298.6</v>
      </c>
      <c r="AQ28" s="70">
        <v>889</v>
      </c>
      <c r="AR28" s="71">
        <f t="shared" si="19"/>
        <v>1768</v>
      </c>
      <c r="AS28" s="16">
        <f t="shared" ref="AS28:AS36" si="82">IFERROR(IF((IFERROR(IF(AQ28&gt;1,(AP28-AR28)/AP28,""),(($G28*0.9)-AR28)/($G28*0.9)))&gt;1%,IFERROR(IF(AQ28&gt;1,(AP28-AR28)/AP28,""),(($G28*0.9)-AR28)/($G28*0.9)),""),"")</f>
        <v>0.23083616114156441</v>
      </c>
      <c r="AT28" s="72">
        <v>0</v>
      </c>
      <c r="AU28" s="73" t="str">
        <f t="shared" ref="AU28:AU36" si="83">IFERROR(IF(AT28&gt;1,AT28*0.9,""),"")</f>
        <v/>
      </c>
      <c r="AV28" s="73">
        <v>0</v>
      </c>
      <c r="AW28" s="74" t="str">
        <f t="shared" si="22"/>
        <v/>
      </c>
      <c r="AX28" s="18" t="str">
        <f t="shared" ref="AX28:AX36" si="84">IFERROR(IF((IFERROR(IF(AV28&gt;1,(AU28-AW28)/AU28,""),(($G28*0.9)-AW28)/($G28*0.9)))&gt;1%,IFERROR(IF(AV28&gt;1,(AU28-AW28)/AU28,""),(($G28*0.9)-AW28)/($G28*0.9)),""),"")</f>
        <v/>
      </c>
      <c r="AY28" s="69">
        <v>0</v>
      </c>
      <c r="AZ28" s="70" t="str">
        <f t="shared" ref="AZ28:AZ36" si="85">IFERROR(IF(AY28&gt;1,AY28*0.9,""),"")</f>
        <v/>
      </c>
      <c r="BA28" s="70">
        <v>0</v>
      </c>
      <c r="BB28" s="71" t="str">
        <f t="shared" si="25"/>
        <v/>
      </c>
      <c r="BC28" s="16" t="str">
        <f t="shared" ref="BC28:BC36" si="86">IFERROR(IF((IFERROR(IF(BA28&gt;1,(AZ28-BB28)/AZ28,""),(($G28*0.9)-BB28)/($G28*0.9)))&gt;1%,IFERROR(IF(BA28&gt;1,(AZ28-BB28)/AZ28,""),(($G28*0.9)-BB28)/($G28*0.9)),""),"")</f>
        <v/>
      </c>
      <c r="BD28" s="72" t="s">
        <v>148</v>
      </c>
      <c r="BE28" s="73" t="str">
        <f t="shared" ref="BE28:BE36" si="87">IFERROR(IF(BD28&gt;1,BD28*0.9,""),"")</f>
        <v/>
      </c>
      <c r="BF28" s="73">
        <v>0</v>
      </c>
      <c r="BG28" s="74" t="str">
        <f t="shared" si="28"/>
        <v/>
      </c>
      <c r="BH28" s="18" t="str">
        <f t="shared" ref="BH28:BH36" si="88">IFERROR(IF((IFERROR(IF(BF28&gt;1,(BE28-BG28)/BE28,""),(($G28*0.9)-BG28)/($G28*0.9)))&gt;1%,IFERROR(IF(BF28&gt;1,(BE28-BG28)/BE28,""),(($G28*0.9)-BG28)/($G28*0.9)),""),"")</f>
        <v/>
      </c>
      <c r="BI28" s="69">
        <v>0</v>
      </c>
      <c r="BJ28" s="70" t="str">
        <f t="shared" ref="BJ28:BJ36" si="89">IFERROR(IF(BI28&gt;1,BI28*0.9,""),"")</f>
        <v/>
      </c>
      <c r="BK28" s="70">
        <v>0</v>
      </c>
      <c r="BL28" s="71" t="str">
        <f t="shared" si="31"/>
        <v/>
      </c>
      <c r="BM28" s="16" t="str">
        <f t="shared" ref="BM28:BM36" si="90">IFERROR(IF((IFERROR(IF(BK28&gt;1,(BJ28-BL28)/BJ28,""),(($G28*0.9)-BL28)/($G28*0.9)))&gt;1%,IFERROR(IF(BK28&gt;1,(BJ28-BL28)/BJ28,""),(($G28*0.9)-BL28)/($G28*0.9)),""),"")</f>
        <v/>
      </c>
      <c r="BN28" s="72">
        <v>0</v>
      </c>
      <c r="BO28" s="73" t="str">
        <f t="shared" ref="BO28:BO36" si="91">IFERROR(IF(BN28&gt;1,BN28*0.9,""),"")</f>
        <v/>
      </c>
      <c r="BP28" s="73">
        <v>0</v>
      </c>
      <c r="BQ28" s="74" t="str">
        <f t="shared" si="34"/>
        <v/>
      </c>
      <c r="BR28" s="18" t="str">
        <f t="shared" ref="BR28:BR36" si="92">IFERROR(IF((IFERROR(IF(BP28&gt;1,(BO28-BQ28)/BO28,""),(($G28*0.9)-BQ28)/($G28*0.9)))&gt;1%,IFERROR(IF(BP28&gt;1,(BO28-BQ28)/BO28,""),(($G28*0.9)-BQ28)/($G28*0.9)),""),"")</f>
        <v/>
      </c>
      <c r="BS28" s="69">
        <v>0</v>
      </c>
      <c r="BT28" s="70" t="str">
        <f t="shared" ref="BT28:BT36" si="93">IFERROR(IF(BS28&gt;1,BS28*0.9,""),"")</f>
        <v/>
      </c>
      <c r="BU28" s="70">
        <v>0</v>
      </c>
      <c r="BV28" s="71" t="str">
        <f t="shared" si="37"/>
        <v/>
      </c>
      <c r="BW28" s="16" t="str">
        <f t="shared" ref="BW28:BW36" si="94">IFERROR(IF((IFERROR(IF(BU28&gt;1,(BT28-BV28)/BT28,""),(($G28*0.9)-BV28)/($G28*0.9)))&gt;1%,IFERROR(IF(BU28&gt;1,(BT28-BV28)/BT28,""),(($G28*0.9)-BV28)/($G28*0.9)),""),"")</f>
        <v/>
      </c>
    </row>
    <row r="29" spans="1:75" s="5" customFormat="1" ht="12.75" customHeight="1">
      <c r="A29" s="42" t="s">
        <v>312</v>
      </c>
      <c r="B29" s="39" t="s">
        <v>160</v>
      </c>
      <c r="C29" s="4"/>
      <c r="D29" s="49">
        <v>1.56</v>
      </c>
      <c r="E29" s="40" t="s">
        <v>220</v>
      </c>
      <c r="F29" s="82">
        <v>3904</v>
      </c>
      <c r="G29" s="82">
        <v>3549</v>
      </c>
      <c r="H29" s="94">
        <v>2450</v>
      </c>
      <c r="I29" s="94">
        <v>0</v>
      </c>
      <c r="J29" s="95">
        <f t="shared" si="42"/>
        <v>2450</v>
      </c>
      <c r="K29" s="69">
        <v>2954</v>
      </c>
      <c r="L29" s="70">
        <f t="shared" si="69"/>
        <v>2658.6</v>
      </c>
      <c r="M29" s="70">
        <v>405</v>
      </c>
      <c r="N29" s="71">
        <f t="shared" si="1"/>
        <v>2045</v>
      </c>
      <c r="O29" s="16">
        <f t="shared" si="70"/>
        <v>0.23079816444745352</v>
      </c>
      <c r="P29" s="72">
        <v>0</v>
      </c>
      <c r="Q29" s="73" t="str">
        <f t="shared" si="71"/>
        <v/>
      </c>
      <c r="R29" s="73">
        <v>0</v>
      </c>
      <c r="S29" s="74" t="str">
        <f t="shared" si="4"/>
        <v/>
      </c>
      <c r="T29" s="18" t="str">
        <f t="shared" si="72"/>
        <v/>
      </c>
      <c r="U29" s="69">
        <v>2954</v>
      </c>
      <c r="V29" s="70">
        <f t="shared" si="73"/>
        <v>2658.6</v>
      </c>
      <c r="W29" s="70">
        <v>405</v>
      </c>
      <c r="X29" s="71">
        <f t="shared" si="7"/>
        <v>2045</v>
      </c>
      <c r="Y29" s="16">
        <f t="shared" si="74"/>
        <v>0.23079816444745352</v>
      </c>
      <c r="Z29" s="72">
        <v>2954</v>
      </c>
      <c r="AA29" s="73">
        <f t="shared" si="75"/>
        <v>2658.6</v>
      </c>
      <c r="AB29" s="73">
        <v>405</v>
      </c>
      <c r="AC29" s="74">
        <f t="shared" si="10"/>
        <v>2045</v>
      </c>
      <c r="AD29" s="18">
        <f t="shared" si="76"/>
        <v>0.23079816444745352</v>
      </c>
      <c r="AE29" s="69">
        <v>0</v>
      </c>
      <c r="AF29" s="70" t="str">
        <f t="shared" si="77"/>
        <v/>
      </c>
      <c r="AG29" s="70">
        <v>0</v>
      </c>
      <c r="AH29" s="71" t="str">
        <f t="shared" si="13"/>
        <v/>
      </c>
      <c r="AI29" s="16" t="str">
        <f t="shared" si="78"/>
        <v/>
      </c>
      <c r="AJ29" s="72">
        <v>0</v>
      </c>
      <c r="AK29" s="73" t="str">
        <f t="shared" si="79"/>
        <v/>
      </c>
      <c r="AL29" s="73">
        <v>0</v>
      </c>
      <c r="AM29" s="74" t="str">
        <f t="shared" si="16"/>
        <v/>
      </c>
      <c r="AN29" s="18" t="str">
        <f t="shared" si="80"/>
        <v/>
      </c>
      <c r="AO29" s="69">
        <v>0</v>
      </c>
      <c r="AP29" s="70" t="str">
        <f t="shared" si="81"/>
        <v/>
      </c>
      <c r="AQ29" s="70">
        <v>0</v>
      </c>
      <c r="AR29" s="71" t="str">
        <f t="shared" si="19"/>
        <v/>
      </c>
      <c r="AS29" s="16" t="str">
        <f t="shared" si="82"/>
        <v/>
      </c>
      <c r="AT29" s="72">
        <v>0</v>
      </c>
      <c r="AU29" s="73" t="str">
        <f t="shared" si="83"/>
        <v/>
      </c>
      <c r="AV29" s="73">
        <v>0</v>
      </c>
      <c r="AW29" s="74" t="str">
        <f t="shared" si="22"/>
        <v/>
      </c>
      <c r="AX29" s="18" t="str">
        <f t="shared" si="84"/>
        <v/>
      </c>
      <c r="AY29" s="69">
        <v>0</v>
      </c>
      <c r="AZ29" s="70" t="str">
        <f t="shared" si="85"/>
        <v/>
      </c>
      <c r="BA29" s="70">
        <v>0</v>
      </c>
      <c r="BB29" s="71" t="str">
        <f t="shared" si="25"/>
        <v/>
      </c>
      <c r="BC29" s="16" t="str">
        <f t="shared" si="86"/>
        <v/>
      </c>
      <c r="BD29" s="72">
        <v>2999</v>
      </c>
      <c r="BE29" s="73">
        <f t="shared" si="87"/>
        <v>2699.1</v>
      </c>
      <c r="BF29" s="73">
        <v>374</v>
      </c>
      <c r="BG29" s="74">
        <f t="shared" si="28"/>
        <v>2076</v>
      </c>
      <c r="BH29" s="18">
        <f t="shared" si="88"/>
        <v>0.23085472935422915</v>
      </c>
      <c r="BI29" s="69">
        <v>0</v>
      </c>
      <c r="BJ29" s="70" t="str">
        <f t="shared" si="89"/>
        <v/>
      </c>
      <c r="BK29" s="70">
        <v>0</v>
      </c>
      <c r="BL29" s="71" t="str">
        <f t="shared" si="31"/>
        <v/>
      </c>
      <c r="BM29" s="16" t="str">
        <f t="shared" si="90"/>
        <v/>
      </c>
      <c r="BN29" s="72">
        <v>2999</v>
      </c>
      <c r="BO29" s="73">
        <f t="shared" si="91"/>
        <v>2699.1</v>
      </c>
      <c r="BP29" s="73">
        <v>374</v>
      </c>
      <c r="BQ29" s="74">
        <f t="shared" si="34"/>
        <v>2076</v>
      </c>
      <c r="BR29" s="18">
        <f t="shared" si="92"/>
        <v>0.23085472935422915</v>
      </c>
      <c r="BS29" s="69">
        <v>2999</v>
      </c>
      <c r="BT29" s="70">
        <f t="shared" si="93"/>
        <v>2699.1</v>
      </c>
      <c r="BU29" s="70">
        <v>374</v>
      </c>
      <c r="BV29" s="71">
        <f t="shared" si="37"/>
        <v>2076</v>
      </c>
      <c r="BW29" s="16">
        <f t="shared" si="94"/>
        <v>0.23085472935422915</v>
      </c>
    </row>
    <row r="30" spans="1:75" s="5" customFormat="1" ht="12.75" customHeight="1">
      <c r="A30" s="42" t="s">
        <v>316</v>
      </c>
      <c r="B30" s="39" t="s">
        <v>160</v>
      </c>
      <c r="C30" s="4"/>
      <c r="D30" s="49">
        <v>0.79</v>
      </c>
      <c r="E30" s="40" t="s">
        <v>219</v>
      </c>
      <c r="F30" s="82">
        <v>2584</v>
      </c>
      <c r="G30" s="82">
        <v>2349</v>
      </c>
      <c r="H30" s="94">
        <v>1621</v>
      </c>
      <c r="I30" s="94">
        <v>0</v>
      </c>
      <c r="J30" s="95">
        <f t="shared" si="42"/>
        <v>1621</v>
      </c>
      <c r="K30" s="69" t="s">
        <v>148</v>
      </c>
      <c r="L30" s="70" t="str">
        <f t="shared" si="69"/>
        <v/>
      </c>
      <c r="M30" s="70">
        <v>0</v>
      </c>
      <c r="N30" s="71" t="str">
        <f t="shared" si="1"/>
        <v/>
      </c>
      <c r="O30" s="16" t="str">
        <f t="shared" si="70"/>
        <v/>
      </c>
      <c r="P30" s="72">
        <v>0</v>
      </c>
      <c r="Q30" s="73" t="str">
        <f t="shared" si="71"/>
        <v/>
      </c>
      <c r="R30" s="73">
        <v>0</v>
      </c>
      <c r="S30" s="74" t="str">
        <f t="shared" si="4"/>
        <v/>
      </c>
      <c r="T30" s="18" t="str">
        <f t="shared" si="72"/>
        <v/>
      </c>
      <c r="U30" s="69">
        <v>1954</v>
      </c>
      <c r="V30" s="70">
        <f t="shared" si="73"/>
        <v>1758.6000000000001</v>
      </c>
      <c r="W30" s="70">
        <v>269</v>
      </c>
      <c r="X30" s="71">
        <f t="shared" si="7"/>
        <v>1352</v>
      </c>
      <c r="Y30" s="16">
        <f t="shared" si="74"/>
        <v>0.23120664164676452</v>
      </c>
      <c r="Z30" s="72">
        <v>1954</v>
      </c>
      <c r="AA30" s="73">
        <f t="shared" si="75"/>
        <v>1758.6000000000001</v>
      </c>
      <c r="AB30" s="73">
        <v>269</v>
      </c>
      <c r="AC30" s="74">
        <f t="shared" si="10"/>
        <v>1352</v>
      </c>
      <c r="AD30" s="18">
        <f t="shared" si="76"/>
        <v>0.23120664164676452</v>
      </c>
      <c r="AE30" s="69">
        <v>0</v>
      </c>
      <c r="AF30" s="70" t="str">
        <f t="shared" si="77"/>
        <v/>
      </c>
      <c r="AG30" s="70">
        <v>0</v>
      </c>
      <c r="AH30" s="71" t="str">
        <f t="shared" si="13"/>
        <v/>
      </c>
      <c r="AI30" s="16" t="str">
        <f t="shared" si="78"/>
        <v/>
      </c>
      <c r="AJ30" s="72">
        <v>0</v>
      </c>
      <c r="AK30" s="73" t="str">
        <f t="shared" si="79"/>
        <v/>
      </c>
      <c r="AL30" s="73">
        <v>0</v>
      </c>
      <c r="AM30" s="74" t="str">
        <f t="shared" si="16"/>
        <v/>
      </c>
      <c r="AN30" s="18" t="str">
        <f t="shared" si="80"/>
        <v/>
      </c>
      <c r="AO30" s="69">
        <v>0</v>
      </c>
      <c r="AP30" s="70" t="str">
        <f t="shared" si="81"/>
        <v/>
      </c>
      <c r="AQ30" s="70">
        <v>0</v>
      </c>
      <c r="AR30" s="71" t="str">
        <f t="shared" si="19"/>
        <v/>
      </c>
      <c r="AS30" s="16" t="str">
        <f t="shared" si="82"/>
        <v/>
      </c>
      <c r="AT30" s="72">
        <v>0</v>
      </c>
      <c r="AU30" s="73" t="str">
        <f t="shared" si="83"/>
        <v/>
      </c>
      <c r="AV30" s="73">
        <v>0</v>
      </c>
      <c r="AW30" s="74" t="str">
        <f t="shared" si="22"/>
        <v/>
      </c>
      <c r="AX30" s="18" t="str">
        <f t="shared" si="84"/>
        <v/>
      </c>
      <c r="AY30" s="69">
        <v>0</v>
      </c>
      <c r="AZ30" s="70" t="str">
        <f t="shared" si="85"/>
        <v/>
      </c>
      <c r="BA30" s="70">
        <v>0</v>
      </c>
      <c r="BB30" s="71" t="str">
        <f t="shared" si="25"/>
        <v/>
      </c>
      <c r="BC30" s="16" t="str">
        <f t="shared" si="86"/>
        <v/>
      </c>
      <c r="BD30" s="72">
        <v>1888</v>
      </c>
      <c r="BE30" s="73">
        <f t="shared" si="87"/>
        <v>1699.2</v>
      </c>
      <c r="BF30" s="73">
        <v>315</v>
      </c>
      <c r="BG30" s="74">
        <f t="shared" si="28"/>
        <v>1306</v>
      </c>
      <c r="BH30" s="18">
        <f t="shared" si="88"/>
        <v>0.23140301318267423</v>
      </c>
      <c r="BI30" s="69">
        <v>0</v>
      </c>
      <c r="BJ30" s="70" t="str">
        <f t="shared" si="89"/>
        <v/>
      </c>
      <c r="BK30" s="70">
        <v>0</v>
      </c>
      <c r="BL30" s="71" t="str">
        <f t="shared" si="31"/>
        <v/>
      </c>
      <c r="BM30" s="16" t="str">
        <f t="shared" si="90"/>
        <v/>
      </c>
      <c r="BN30" s="72">
        <v>1888</v>
      </c>
      <c r="BO30" s="73">
        <f t="shared" si="91"/>
        <v>1699.2</v>
      </c>
      <c r="BP30" s="73">
        <v>315</v>
      </c>
      <c r="BQ30" s="74">
        <f t="shared" si="34"/>
        <v>1306</v>
      </c>
      <c r="BR30" s="18">
        <f t="shared" si="92"/>
        <v>0.23140301318267423</v>
      </c>
      <c r="BS30" s="69">
        <v>1888</v>
      </c>
      <c r="BT30" s="70">
        <f t="shared" si="93"/>
        <v>1699.2</v>
      </c>
      <c r="BU30" s="70">
        <v>315</v>
      </c>
      <c r="BV30" s="71">
        <f t="shared" si="37"/>
        <v>1306</v>
      </c>
      <c r="BW30" s="16">
        <f t="shared" si="94"/>
        <v>0.23140301318267423</v>
      </c>
    </row>
    <row r="31" spans="1:75" s="5" customFormat="1" ht="12.75" customHeight="1" thickBot="1">
      <c r="A31" s="43" t="s">
        <v>317</v>
      </c>
      <c r="B31" s="38" t="s">
        <v>160</v>
      </c>
      <c r="C31" s="9" t="s">
        <v>459</v>
      </c>
      <c r="D31" s="50">
        <v>0.79</v>
      </c>
      <c r="E31" s="2" t="s">
        <v>219</v>
      </c>
      <c r="F31" s="83">
        <v>2914</v>
      </c>
      <c r="G31" s="83">
        <v>2649</v>
      </c>
      <c r="H31" s="96">
        <v>1829</v>
      </c>
      <c r="I31" s="96">
        <v>0</v>
      </c>
      <c r="J31" s="97">
        <f t="shared" si="42"/>
        <v>1829</v>
      </c>
      <c r="K31" s="76">
        <v>2199</v>
      </c>
      <c r="L31" s="77">
        <f t="shared" si="69"/>
        <v>1979.1000000000001</v>
      </c>
      <c r="M31" s="77">
        <v>307</v>
      </c>
      <c r="N31" s="78">
        <f t="shared" si="1"/>
        <v>1522</v>
      </c>
      <c r="O31" s="17">
        <f t="shared" si="70"/>
        <v>0.23096356929917644</v>
      </c>
      <c r="P31" s="79">
        <v>0</v>
      </c>
      <c r="Q31" s="80" t="str">
        <f t="shared" si="71"/>
        <v/>
      </c>
      <c r="R31" s="80">
        <v>0</v>
      </c>
      <c r="S31" s="81" t="str">
        <f t="shared" si="4"/>
        <v/>
      </c>
      <c r="T31" s="19" t="str">
        <f t="shared" si="72"/>
        <v/>
      </c>
      <c r="U31" s="76">
        <v>2199</v>
      </c>
      <c r="V31" s="77">
        <f t="shared" si="73"/>
        <v>1979.1000000000001</v>
      </c>
      <c r="W31" s="77">
        <v>307</v>
      </c>
      <c r="X31" s="78">
        <f t="shared" si="7"/>
        <v>1522</v>
      </c>
      <c r="Y31" s="17">
        <f t="shared" si="74"/>
        <v>0.23096356929917644</v>
      </c>
      <c r="Z31" s="79">
        <v>2199</v>
      </c>
      <c r="AA31" s="80">
        <f t="shared" si="75"/>
        <v>1979.1000000000001</v>
      </c>
      <c r="AB31" s="80">
        <v>307</v>
      </c>
      <c r="AC31" s="81">
        <f t="shared" si="10"/>
        <v>1522</v>
      </c>
      <c r="AD31" s="19">
        <f t="shared" si="76"/>
        <v>0.23096356929917644</v>
      </c>
      <c r="AE31" s="76">
        <v>0</v>
      </c>
      <c r="AF31" s="77" t="str">
        <f t="shared" si="77"/>
        <v/>
      </c>
      <c r="AG31" s="77">
        <v>0</v>
      </c>
      <c r="AH31" s="78" t="str">
        <f t="shared" si="13"/>
        <v/>
      </c>
      <c r="AI31" s="17" t="str">
        <f t="shared" si="78"/>
        <v/>
      </c>
      <c r="AJ31" s="79">
        <v>0</v>
      </c>
      <c r="AK31" s="80" t="str">
        <f t="shared" si="79"/>
        <v/>
      </c>
      <c r="AL31" s="80">
        <v>0</v>
      </c>
      <c r="AM31" s="81" t="str">
        <f t="shared" si="16"/>
        <v/>
      </c>
      <c r="AN31" s="19" t="str">
        <f t="shared" si="80"/>
        <v/>
      </c>
      <c r="AO31" s="76">
        <v>1666</v>
      </c>
      <c r="AP31" s="77">
        <f t="shared" si="81"/>
        <v>1499.4</v>
      </c>
      <c r="AQ31" s="77">
        <v>676</v>
      </c>
      <c r="AR31" s="78">
        <f t="shared" si="19"/>
        <v>1153</v>
      </c>
      <c r="AS31" s="17">
        <f t="shared" si="82"/>
        <v>0.23102574363078571</v>
      </c>
      <c r="AT31" s="79">
        <v>0</v>
      </c>
      <c r="AU31" s="80" t="str">
        <f t="shared" si="83"/>
        <v/>
      </c>
      <c r="AV31" s="80">
        <v>0</v>
      </c>
      <c r="AW31" s="81" t="str">
        <f t="shared" si="22"/>
        <v/>
      </c>
      <c r="AX31" s="19" t="str">
        <f t="shared" si="84"/>
        <v/>
      </c>
      <c r="AY31" s="76">
        <v>0</v>
      </c>
      <c r="AZ31" s="77" t="str">
        <f t="shared" si="85"/>
        <v/>
      </c>
      <c r="BA31" s="77">
        <v>0</v>
      </c>
      <c r="BB31" s="78" t="str">
        <f t="shared" si="25"/>
        <v/>
      </c>
      <c r="BC31" s="17" t="str">
        <f t="shared" si="86"/>
        <v/>
      </c>
      <c r="BD31" s="79" t="s">
        <v>148</v>
      </c>
      <c r="BE31" s="80" t="str">
        <f t="shared" si="87"/>
        <v/>
      </c>
      <c r="BF31" s="80">
        <v>0</v>
      </c>
      <c r="BG31" s="81" t="str">
        <f t="shared" si="28"/>
        <v/>
      </c>
      <c r="BH31" s="19" t="str">
        <f t="shared" si="88"/>
        <v/>
      </c>
      <c r="BI31" s="76">
        <v>0</v>
      </c>
      <c r="BJ31" s="77" t="str">
        <f t="shared" si="89"/>
        <v/>
      </c>
      <c r="BK31" s="77">
        <v>0</v>
      </c>
      <c r="BL31" s="78" t="str">
        <f t="shared" si="31"/>
        <v/>
      </c>
      <c r="BM31" s="17" t="str">
        <f t="shared" si="90"/>
        <v/>
      </c>
      <c r="BN31" s="79">
        <v>0</v>
      </c>
      <c r="BO31" s="80" t="str">
        <f t="shared" si="91"/>
        <v/>
      </c>
      <c r="BP31" s="80">
        <v>0</v>
      </c>
      <c r="BQ31" s="81" t="str">
        <f t="shared" si="34"/>
        <v/>
      </c>
      <c r="BR31" s="19" t="str">
        <f t="shared" si="92"/>
        <v/>
      </c>
      <c r="BS31" s="76">
        <v>0</v>
      </c>
      <c r="BT31" s="77" t="str">
        <f t="shared" si="93"/>
        <v/>
      </c>
      <c r="BU31" s="77">
        <v>0</v>
      </c>
      <c r="BV31" s="78" t="str">
        <f t="shared" si="37"/>
        <v/>
      </c>
      <c r="BW31" s="17" t="str">
        <f t="shared" si="94"/>
        <v/>
      </c>
    </row>
    <row r="32" spans="1:75" s="5" customFormat="1" ht="12.75" customHeight="1" thickBot="1">
      <c r="A32" s="43" t="s">
        <v>376</v>
      </c>
      <c r="B32" s="38" t="s">
        <v>160</v>
      </c>
      <c r="C32" s="9"/>
      <c r="D32" s="50" t="s">
        <v>540</v>
      </c>
      <c r="E32" s="2" t="s">
        <v>377</v>
      </c>
      <c r="F32" s="83">
        <v>4069</v>
      </c>
      <c r="G32" s="83">
        <v>3699</v>
      </c>
      <c r="H32" s="96">
        <v>2554</v>
      </c>
      <c r="I32" s="96">
        <v>0</v>
      </c>
      <c r="J32" s="97">
        <f t="shared" si="42"/>
        <v>2554</v>
      </c>
      <c r="K32" s="76">
        <v>3077</v>
      </c>
      <c r="L32" s="77">
        <f t="shared" ref="L32" si="95">IFERROR(IF(K32&gt;1,K32*0.9,""),"")</f>
        <v>2769.3</v>
      </c>
      <c r="M32" s="77">
        <v>424</v>
      </c>
      <c r="N32" s="78">
        <f t="shared" si="1"/>
        <v>2130</v>
      </c>
      <c r="O32" s="17">
        <f t="shared" ref="O32" si="96">IFERROR(IF((IFERROR(IF(M32&gt;1,(L32-N32)/L32,""),(($G32*0.9)-N32)/($G32*0.9)))&gt;1%,IFERROR(IF(M32&gt;1,(L32-N32)/L32,""),(($G32*0.9)-N32)/($G32*0.9)),""),"")</f>
        <v>0.23085256201928289</v>
      </c>
      <c r="P32" s="79">
        <v>0</v>
      </c>
      <c r="Q32" s="80" t="str">
        <f t="shared" ref="Q32" si="97">IFERROR(IF(P32&gt;1,P32*0.9,""),"")</f>
        <v/>
      </c>
      <c r="R32" s="80">
        <v>0</v>
      </c>
      <c r="S32" s="81" t="str">
        <f t="shared" si="4"/>
        <v/>
      </c>
      <c r="T32" s="19" t="str">
        <f t="shared" ref="T32" si="98">IFERROR(IF((IFERROR(IF(R32&gt;1,(Q32-S32)/Q32,""),(($G32*0.9)-S32)/($G32*0.9)))&gt;1%,IFERROR(IF(R32&gt;1,(Q32-S32)/Q32,""),(($G32*0.9)-S32)/($G32*0.9)),""),"")</f>
        <v/>
      </c>
      <c r="U32" s="76">
        <v>3077</v>
      </c>
      <c r="V32" s="77">
        <f t="shared" ref="V32" si="99">IFERROR(IF(U32&gt;1,U32*0.9,""),"")</f>
        <v>2769.3</v>
      </c>
      <c r="W32" s="77">
        <v>424</v>
      </c>
      <c r="X32" s="78">
        <f t="shared" si="7"/>
        <v>2130</v>
      </c>
      <c r="Y32" s="17">
        <f t="shared" ref="Y32" si="100">IFERROR(IF((IFERROR(IF(W32&gt;1,(V32-X32)/V32,""),(($G32*0.9)-X32)/($G32*0.9)))&gt;1%,IFERROR(IF(W32&gt;1,(V32-X32)/V32,""),(($G32*0.9)-X32)/($G32*0.9)),""),"")</f>
        <v>0.23085256201928289</v>
      </c>
      <c r="Z32" s="79">
        <v>3077</v>
      </c>
      <c r="AA32" s="80">
        <f t="shared" ref="AA32" si="101">IFERROR(IF(Z32&gt;1,Z32*0.9,""),"")</f>
        <v>2769.3</v>
      </c>
      <c r="AB32" s="80">
        <v>424</v>
      </c>
      <c r="AC32" s="81">
        <f t="shared" si="10"/>
        <v>2130</v>
      </c>
      <c r="AD32" s="19">
        <f t="shared" ref="AD32" si="102">IFERROR(IF((IFERROR(IF(AB32&gt;1,(AA32-AC32)/AA32,""),(($G32*0.9)-AC32)/($G32*0.9)))&gt;1%,IFERROR(IF(AB32&gt;1,(AA32-AC32)/AA32,""),(($G32*0.9)-AC32)/($G32*0.9)),""),"")</f>
        <v>0.23085256201928289</v>
      </c>
      <c r="AE32" s="76">
        <v>0</v>
      </c>
      <c r="AF32" s="77" t="str">
        <f t="shared" ref="AF32" si="103">IFERROR(IF(AE32&gt;1,AE32*0.9,""),"")</f>
        <v/>
      </c>
      <c r="AG32" s="77">
        <v>0</v>
      </c>
      <c r="AH32" s="78" t="str">
        <f t="shared" si="13"/>
        <v/>
      </c>
      <c r="AI32" s="17" t="str">
        <f t="shared" ref="AI32" si="104">IFERROR(IF((IFERROR(IF(AG32&gt;1,(AF32-AH32)/AF32,""),(($G32*0.9)-AH32)/($G32*0.9)))&gt;1%,IFERROR(IF(AG32&gt;1,(AF32-AH32)/AF32,""),(($G32*0.9)-AH32)/($G32*0.9)),""),"")</f>
        <v/>
      </c>
      <c r="AJ32" s="79">
        <v>0</v>
      </c>
      <c r="AK32" s="80" t="str">
        <f t="shared" ref="AK32" si="105">IFERROR(IF(AJ32&gt;1,AJ32*0.9,""),"")</f>
        <v/>
      </c>
      <c r="AL32" s="80">
        <v>0</v>
      </c>
      <c r="AM32" s="81" t="str">
        <f t="shared" si="16"/>
        <v/>
      </c>
      <c r="AN32" s="19" t="str">
        <f t="shared" ref="AN32" si="106">IFERROR(IF((IFERROR(IF(AL32&gt;1,(AK32-AM32)/AK32,""),(($G32*0.9)-AM32)/($G32*0.9)))&gt;1%,IFERROR(IF(AL32&gt;1,(AK32-AM32)/AK32,""),(($G32*0.9)-AM32)/($G32*0.9)),""),"")</f>
        <v/>
      </c>
      <c r="AO32" s="76">
        <v>0</v>
      </c>
      <c r="AP32" s="77" t="str">
        <f t="shared" ref="AP32" si="107">IFERROR(IF(AO32&gt;1,AO32*0.9,""),"")</f>
        <v/>
      </c>
      <c r="AQ32" s="77">
        <v>0</v>
      </c>
      <c r="AR32" s="78" t="str">
        <f t="shared" si="19"/>
        <v/>
      </c>
      <c r="AS32" s="17" t="str">
        <f t="shared" ref="AS32" si="108">IFERROR(IF((IFERROR(IF(AQ32&gt;1,(AP32-AR32)/AP32,""),(($G32*0.9)-AR32)/($G32*0.9)))&gt;1%,IFERROR(IF(AQ32&gt;1,(AP32-AR32)/AP32,""),(($G32*0.9)-AR32)/($G32*0.9)),""),"")</f>
        <v/>
      </c>
      <c r="AT32" s="79">
        <v>0</v>
      </c>
      <c r="AU32" s="80" t="str">
        <f t="shared" ref="AU32" si="109">IFERROR(IF(AT32&gt;1,AT32*0.9,""),"")</f>
        <v/>
      </c>
      <c r="AV32" s="80">
        <v>0</v>
      </c>
      <c r="AW32" s="81" t="str">
        <f t="shared" si="22"/>
        <v/>
      </c>
      <c r="AX32" s="19" t="str">
        <f t="shared" ref="AX32" si="110">IFERROR(IF((IFERROR(IF(AV32&gt;1,(AU32-AW32)/AU32,""),(($G32*0.9)-AW32)/($G32*0.9)))&gt;1%,IFERROR(IF(AV32&gt;1,(AU32-AW32)/AU32,""),(($G32*0.9)-AW32)/($G32*0.9)),""),"")</f>
        <v/>
      </c>
      <c r="AY32" s="76">
        <v>0</v>
      </c>
      <c r="AZ32" s="77" t="str">
        <f t="shared" ref="AZ32" si="111">IFERROR(IF(AY32&gt;1,AY32*0.9,""),"")</f>
        <v/>
      </c>
      <c r="BA32" s="77">
        <v>0</v>
      </c>
      <c r="BB32" s="78" t="str">
        <f t="shared" si="25"/>
        <v/>
      </c>
      <c r="BC32" s="17" t="str">
        <f t="shared" ref="BC32" si="112">IFERROR(IF((IFERROR(IF(BA32&gt;1,(AZ32-BB32)/AZ32,""),(($G32*0.9)-BB32)/($G32*0.9)))&gt;1%,IFERROR(IF(BA32&gt;1,(AZ32-BB32)/AZ32,""),(($G32*0.9)-BB32)/($G32*0.9)),""),"")</f>
        <v/>
      </c>
      <c r="BD32" s="79">
        <v>2999</v>
      </c>
      <c r="BE32" s="80">
        <f t="shared" ref="BE32" si="113">IFERROR(IF(BD32&gt;1,BD32*0.9,""),"")</f>
        <v>2699.1</v>
      </c>
      <c r="BF32" s="80">
        <v>478</v>
      </c>
      <c r="BG32" s="81">
        <f t="shared" si="28"/>
        <v>2076</v>
      </c>
      <c r="BH32" s="19">
        <f t="shared" ref="BH32" si="114">IFERROR(IF((IFERROR(IF(BF32&gt;1,(BE32-BG32)/BE32,""),(($G32*0.9)-BG32)/($G32*0.9)))&gt;1%,IFERROR(IF(BF32&gt;1,(BE32-BG32)/BE32,""),(($G32*0.9)-BG32)/($G32*0.9)),""),"")</f>
        <v>0.23085472935422915</v>
      </c>
      <c r="BI32" s="76">
        <v>0</v>
      </c>
      <c r="BJ32" s="77" t="str">
        <f t="shared" ref="BJ32" si="115">IFERROR(IF(BI32&gt;1,BI32*0.9,""),"")</f>
        <v/>
      </c>
      <c r="BK32" s="77">
        <v>0</v>
      </c>
      <c r="BL32" s="78" t="str">
        <f t="shared" si="31"/>
        <v/>
      </c>
      <c r="BM32" s="17" t="str">
        <f t="shared" ref="BM32" si="116">IFERROR(IF((IFERROR(IF(BK32&gt;1,(BJ32-BL32)/BJ32,""),(($G32*0.9)-BL32)/($G32*0.9)))&gt;1%,IFERROR(IF(BK32&gt;1,(BJ32-BL32)/BJ32,""),(($G32*0.9)-BL32)/($G32*0.9)),""),"")</f>
        <v/>
      </c>
      <c r="BN32" s="79">
        <v>2999</v>
      </c>
      <c r="BO32" s="80">
        <f t="shared" ref="BO32" si="117">IFERROR(IF(BN32&gt;1,BN32*0.9,""),"")</f>
        <v>2699.1</v>
      </c>
      <c r="BP32" s="80">
        <v>478</v>
      </c>
      <c r="BQ32" s="81">
        <f t="shared" si="34"/>
        <v>2076</v>
      </c>
      <c r="BR32" s="19">
        <f t="shared" ref="BR32" si="118">IFERROR(IF((IFERROR(IF(BP32&gt;1,(BO32-BQ32)/BO32,""),(($G32*0.9)-BQ32)/($G32*0.9)))&gt;1%,IFERROR(IF(BP32&gt;1,(BO32-BQ32)/BO32,""),(($G32*0.9)-BQ32)/($G32*0.9)),""),"")</f>
        <v>0.23085472935422915</v>
      </c>
      <c r="BS32" s="76">
        <v>2999</v>
      </c>
      <c r="BT32" s="77">
        <f t="shared" ref="BT32" si="119">IFERROR(IF(BS32&gt;1,BS32*0.9,""),"")</f>
        <v>2699.1</v>
      </c>
      <c r="BU32" s="77">
        <v>478</v>
      </c>
      <c r="BV32" s="78">
        <f t="shared" si="37"/>
        <v>2076</v>
      </c>
      <c r="BW32" s="17">
        <f t="shared" ref="BW32" si="120">IFERROR(IF((IFERROR(IF(BU32&gt;1,(BT32-BV32)/BT32,""),(($G32*0.9)-BV32)/($G32*0.9)))&gt;1%,IFERROR(IF(BU32&gt;1,(BT32-BV32)/BT32,""),(($G32*0.9)-BV32)/($G32*0.9)),""),"")</f>
        <v>0.23085472935422915</v>
      </c>
    </row>
    <row r="33" spans="1:75" s="5" customFormat="1" ht="12.75" customHeight="1">
      <c r="A33" s="44" t="s">
        <v>224</v>
      </c>
      <c r="B33" s="36" t="s">
        <v>160</v>
      </c>
      <c r="C33" s="6" t="s">
        <v>459</v>
      </c>
      <c r="D33" s="51" t="s">
        <v>540</v>
      </c>
      <c r="E33" s="7" t="s">
        <v>226</v>
      </c>
      <c r="F33" s="84">
        <v>1319</v>
      </c>
      <c r="G33" s="84">
        <v>1199</v>
      </c>
      <c r="H33" s="92">
        <v>856</v>
      </c>
      <c r="I33" s="92">
        <v>0</v>
      </c>
      <c r="J33" s="93">
        <f t="shared" si="42"/>
        <v>856</v>
      </c>
      <c r="K33" s="106">
        <v>0</v>
      </c>
      <c r="L33" s="107" t="str">
        <f t="shared" si="69"/>
        <v/>
      </c>
      <c r="M33" s="107">
        <v>0</v>
      </c>
      <c r="N33" s="110" t="str">
        <f t="shared" si="1"/>
        <v/>
      </c>
      <c r="O33" s="15" t="str">
        <f t="shared" si="70"/>
        <v/>
      </c>
      <c r="P33" s="108">
        <v>0</v>
      </c>
      <c r="Q33" s="109" t="str">
        <f t="shared" si="71"/>
        <v/>
      </c>
      <c r="R33" s="109">
        <v>0</v>
      </c>
      <c r="S33" s="111" t="str">
        <f t="shared" si="4"/>
        <v/>
      </c>
      <c r="T33" s="20" t="str">
        <f t="shared" si="72"/>
        <v/>
      </c>
      <c r="U33" s="106">
        <v>0</v>
      </c>
      <c r="V33" s="107" t="str">
        <f t="shared" si="73"/>
        <v/>
      </c>
      <c r="W33" s="107">
        <v>0</v>
      </c>
      <c r="X33" s="110" t="str">
        <f t="shared" si="7"/>
        <v/>
      </c>
      <c r="Y33" s="15" t="str">
        <f t="shared" si="74"/>
        <v/>
      </c>
      <c r="Z33" s="108">
        <v>0</v>
      </c>
      <c r="AA33" s="109" t="str">
        <f t="shared" si="75"/>
        <v/>
      </c>
      <c r="AB33" s="109">
        <v>0</v>
      </c>
      <c r="AC33" s="111" t="str">
        <f t="shared" si="10"/>
        <v/>
      </c>
      <c r="AD33" s="20" t="str">
        <f t="shared" si="76"/>
        <v/>
      </c>
      <c r="AE33" s="106">
        <v>0</v>
      </c>
      <c r="AF33" s="107" t="str">
        <f t="shared" si="77"/>
        <v/>
      </c>
      <c r="AG33" s="107">
        <v>0</v>
      </c>
      <c r="AH33" s="110" t="str">
        <f t="shared" si="13"/>
        <v/>
      </c>
      <c r="AI33" s="15" t="str">
        <f t="shared" si="78"/>
        <v/>
      </c>
      <c r="AJ33" s="108">
        <v>0</v>
      </c>
      <c r="AK33" s="109" t="str">
        <f t="shared" si="79"/>
        <v/>
      </c>
      <c r="AL33" s="109">
        <v>0</v>
      </c>
      <c r="AM33" s="111" t="str">
        <f t="shared" si="16"/>
        <v/>
      </c>
      <c r="AN33" s="20" t="str">
        <f t="shared" si="80"/>
        <v/>
      </c>
      <c r="AO33" s="106">
        <v>0</v>
      </c>
      <c r="AP33" s="107" t="str">
        <f t="shared" si="81"/>
        <v/>
      </c>
      <c r="AQ33" s="107">
        <v>0</v>
      </c>
      <c r="AR33" s="110" t="str">
        <f t="shared" si="19"/>
        <v/>
      </c>
      <c r="AS33" s="15" t="str">
        <f t="shared" si="82"/>
        <v/>
      </c>
      <c r="AT33" s="108">
        <v>0</v>
      </c>
      <c r="AU33" s="109" t="str">
        <f t="shared" si="83"/>
        <v/>
      </c>
      <c r="AV33" s="109">
        <v>0</v>
      </c>
      <c r="AW33" s="111" t="str">
        <f t="shared" si="22"/>
        <v/>
      </c>
      <c r="AX33" s="20" t="str">
        <f t="shared" si="84"/>
        <v/>
      </c>
      <c r="AY33" s="106">
        <v>0</v>
      </c>
      <c r="AZ33" s="107" t="str">
        <f t="shared" si="85"/>
        <v/>
      </c>
      <c r="BA33" s="107">
        <v>0</v>
      </c>
      <c r="BB33" s="110" t="str">
        <f t="shared" si="25"/>
        <v/>
      </c>
      <c r="BC33" s="15" t="str">
        <f t="shared" si="86"/>
        <v/>
      </c>
      <c r="BD33" s="108">
        <v>0</v>
      </c>
      <c r="BE33" s="109" t="str">
        <f t="shared" si="87"/>
        <v/>
      </c>
      <c r="BF33" s="109">
        <v>0</v>
      </c>
      <c r="BG33" s="111" t="str">
        <f t="shared" si="28"/>
        <v/>
      </c>
      <c r="BH33" s="20" t="str">
        <f t="shared" si="88"/>
        <v/>
      </c>
      <c r="BI33" s="106">
        <v>0</v>
      </c>
      <c r="BJ33" s="107" t="str">
        <f t="shared" si="89"/>
        <v/>
      </c>
      <c r="BK33" s="107">
        <v>0</v>
      </c>
      <c r="BL33" s="110" t="str">
        <f t="shared" si="31"/>
        <v/>
      </c>
      <c r="BM33" s="15" t="str">
        <f t="shared" si="90"/>
        <v/>
      </c>
      <c r="BN33" s="108">
        <v>0</v>
      </c>
      <c r="BO33" s="109" t="str">
        <f t="shared" si="91"/>
        <v/>
      </c>
      <c r="BP33" s="109">
        <v>0</v>
      </c>
      <c r="BQ33" s="111" t="str">
        <f t="shared" si="34"/>
        <v/>
      </c>
      <c r="BR33" s="20" t="str">
        <f t="shared" si="92"/>
        <v/>
      </c>
      <c r="BS33" s="106">
        <v>0</v>
      </c>
      <c r="BT33" s="107" t="str">
        <f t="shared" si="93"/>
        <v/>
      </c>
      <c r="BU33" s="107">
        <v>0</v>
      </c>
      <c r="BV33" s="110" t="str">
        <f t="shared" si="37"/>
        <v/>
      </c>
      <c r="BW33" s="15" t="str">
        <f t="shared" si="94"/>
        <v/>
      </c>
    </row>
    <row r="34" spans="1:75" s="5" customFormat="1" ht="12.75" customHeight="1">
      <c r="A34" s="42" t="s">
        <v>329</v>
      </c>
      <c r="B34" s="39" t="s">
        <v>160</v>
      </c>
      <c r="C34" s="4"/>
      <c r="D34" s="49" t="s">
        <v>540</v>
      </c>
      <c r="E34" s="40" t="s">
        <v>226</v>
      </c>
      <c r="F34" s="82">
        <v>1209</v>
      </c>
      <c r="G34" s="82">
        <v>1099</v>
      </c>
      <c r="H34" s="94">
        <v>785</v>
      </c>
      <c r="I34" s="94">
        <v>0</v>
      </c>
      <c r="J34" s="95">
        <f t="shared" si="42"/>
        <v>785</v>
      </c>
      <c r="K34" s="69">
        <v>0</v>
      </c>
      <c r="L34" s="70" t="str">
        <f t="shared" si="69"/>
        <v/>
      </c>
      <c r="M34" s="70">
        <v>0</v>
      </c>
      <c r="N34" s="71" t="str">
        <f t="shared" si="1"/>
        <v/>
      </c>
      <c r="O34" s="16" t="str">
        <f t="shared" si="70"/>
        <v/>
      </c>
      <c r="P34" s="72">
        <v>0</v>
      </c>
      <c r="Q34" s="73" t="str">
        <f t="shared" si="71"/>
        <v/>
      </c>
      <c r="R34" s="73">
        <v>0</v>
      </c>
      <c r="S34" s="74" t="str">
        <f t="shared" si="4"/>
        <v/>
      </c>
      <c r="T34" s="18" t="str">
        <f t="shared" si="72"/>
        <v/>
      </c>
      <c r="U34" s="69">
        <v>0</v>
      </c>
      <c r="V34" s="70" t="str">
        <f t="shared" si="73"/>
        <v/>
      </c>
      <c r="W34" s="70">
        <v>0</v>
      </c>
      <c r="X34" s="71" t="str">
        <f t="shared" si="7"/>
        <v/>
      </c>
      <c r="Y34" s="16" t="str">
        <f t="shared" si="74"/>
        <v/>
      </c>
      <c r="Z34" s="72">
        <v>0</v>
      </c>
      <c r="AA34" s="73" t="str">
        <f t="shared" si="75"/>
        <v/>
      </c>
      <c r="AB34" s="73">
        <v>0</v>
      </c>
      <c r="AC34" s="74" t="str">
        <f t="shared" si="10"/>
        <v/>
      </c>
      <c r="AD34" s="18" t="str">
        <f t="shared" si="76"/>
        <v/>
      </c>
      <c r="AE34" s="69">
        <v>0</v>
      </c>
      <c r="AF34" s="70" t="str">
        <f t="shared" si="77"/>
        <v/>
      </c>
      <c r="AG34" s="70">
        <v>0</v>
      </c>
      <c r="AH34" s="71" t="str">
        <f t="shared" si="13"/>
        <v/>
      </c>
      <c r="AI34" s="16" t="str">
        <f t="shared" si="78"/>
        <v/>
      </c>
      <c r="AJ34" s="72">
        <v>0</v>
      </c>
      <c r="AK34" s="73" t="str">
        <f t="shared" si="79"/>
        <v/>
      </c>
      <c r="AL34" s="73">
        <v>0</v>
      </c>
      <c r="AM34" s="74" t="str">
        <f t="shared" si="16"/>
        <v/>
      </c>
      <c r="AN34" s="18" t="str">
        <f t="shared" si="80"/>
        <v/>
      </c>
      <c r="AO34" s="69">
        <v>0</v>
      </c>
      <c r="AP34" s="70" t="str">
        <f t="shared" si="81"/>
        <v/>
      </c>
      <c r="AQ34" s="70">
        <v>0</v>
      </c>
      <c r="AR34" s="71" t="str">
        <f t="shared" si="19"/>
        <v/>
      </c>
      <c r="AS34" s="16" t="str">
        <f t="shared" si="82"/>
        <v/>
      </c>
      <c r="AT34" s="72">
        <v>0</v>
      </c>
      <c r="AU34" s="73" t="str">
        <f t="shared" si="83"/>
        <v/>
      </c>
      <c r="AV34" s="73">
        <v>0</v>
      </c>
      <c r="AW34" s="74" t="str">
        <f t="shared" si="22"/>
        <v/>
      </c>
      <c r="AX34" s="18" t="str">
        <f t="shared" si="84"/>
        <v/>
      </c>
      <c r="AY34" s="69">
        <v>0</v>
      </c>
      <c r="AZ34" s="70" t="str">
        <f t="shared" si="85"/>
        <v/>
      </c>
      <c r="BA34" s="70">
        <v>0</v>
      </c>
      <c r="BB34" s="71" t="str">
        <f t="shared" si="25"/>
        <v/>
      </c>
      <c r="BC34" s="16" t="str">
        <f t="shared" si="86"/>
        <v/>
      </c>
      <c r="BD34" s="72">
        <v>0</v>
      </c>
      <c r="BE34" s="73" t="str">
        <f t="shared" si="87"/>
        <v/>
      </c>
      <c r="BF34" s="73">
        <v>0</v>
      </c>
      <c r="BG34" s="74" t="str">
        <f t="shared" si="28"/>
        <v/>
      </c>
      <c r="BH34" s="18" t="str">
        <f t="shared" si="88"/>
        <v/>
      </c>
      <c r="BI34" s="69">
        <v>0</v>
      </c>
      <c r="BJ34" s="70" t="str">
        <f t="shared" si="89"/>
        <v/>
      </c>
      <c r="BK34" s="70">
        <v>0</v>
      </c>
      <c r="BL34" s="71" t="str">
        <f t="shared" si="31"/>
        <v/>
      </c>
      <c r="BM34" s="16" t="str">
        <f t="shared" si="90"/>
        <v/>
      </c>
      <c r="BN34" s="72">
        <v>0</v>
      </c>
      <c r="BO34" s="73" t="str">
        <f t="shared" si="91"/>
        <v/>
      </c>
      <c r="BP34" s="73">
        <v>0</v>
      </c>
      <c r="BQ34" s="74" t="str">
        <f t="shared" si="34"/>
        <v/>
      </c>
      <c r="BR34" s="18" t="str">
        <f t="shared" si="92"/>
        <v/>
      </c>
      <c r="BS34" s="69">
        <v>0</v>
      </c>
      <c r="BT34" s="70" t="str">
        <f t="shared" si="93"/>
        <v/>
      </c>
      <c r="BU34" s="70">
        <v>0</v>
      </c>
      <c r="BV34" s="71" t="str">
        <f t="shared" si="37"/>
        <v/>
      </c>
      <c r="BW34" s="16" t="str">
        <f t="shared" si="94"/>
        <v/>
      </c>
    </row>
    <row r="35" spans="1:75" s="5" customFormat="1" ht="12.75" customHeight="1">
      <c r="A35" s="42" t="s">
        <v>225</v>
      </c>
      <c r="B35" s="39" t="s">
        <v>160</v>
      </c>
      <c r="C35" s="4" t="s">
        <v>459</v>
      </c>
      <c r="D35" s="49" t="s">
        <v>540</v>
      </c>
      <c r="E35" s="40" t="s">
        <v>227</v>
      </c>
      <c r="F35" s="82">
        <v>1429</v>
      </c>
      <c r="G35" s="82">
        <v>1299</v>
      </c>
      <c r="H35" s="94">
        <v>929</v>
      </c>
      <c r="I35" s="94">
        <v>0</v>
      </c>
      <c r="J35" s="95">
        <f t="shared" si="42"/>
        <v>929</v>
      </c>
      <c r="K35" s="69">
        <v>0</v>
      </c>
      <c r="L35" s="70" t="str">
        <f t="shared" si="69"/>
        <v/>
      </c>
      <c r="M35" s="70">
        <v>0</v>
      </c>
      <c r="N35" s="71" t="str">
        <f t="shared" si="1"/>
        <v/>
      </c>
      <c r="O35" s="16" t="str">
        <f t="shared" si="70"/>
        <v/>
      </c>
      <c r="P35" s="72">
        <v>0</v>
      </c>
      <c r="Q35" s="73" t="str">
        <f t="shared" si="71"/>
        <v/>
      </c>
      <c r="R35" s="73">
        <v>0</v>
      </c>
      <c r="S35" s="74" t="str">
        <f t="shared" si="4"/>
        <v/>
      </c>
      <c r="T35" s="18" t="str">
        <f t="shared" si="72"/>
        <v/>
      </c>
      <c r="U35" s="69">
        <v>0</v>
      </c>
      <c r="V35" s="70" t="str">
        <f t="shared" si="73"/>
        <v/>
      </c>
      <c r="W35" s="70">
        <v>0</v>
      </c>
      <c r="X35" s="71" t="str">
        <f t="shared" si="7"/>
        <v/>
      </c>
      <c r="Y35" s="16" t="str">
        <f t="shared" si="74"/>
        <v/>
      </c>
      <c r="Z35" s="72">
        <v>0</v>
      </c>
      <c r="AA35" s="73" t="str">
        <f t="shared" si="75"/>
        <v/>
      </c>
      <c r="AB35" s="73">
        <v>0</v>
      </c>
      <c r="AC35" s="74" t="str">
        <f t="shared" si="10"/>
        <v/>
      </c>
      <c r="AD35" s="18" t="str">
        <f t="shared" si="76"/>
        <v/>
      </c>
      <c r="AE35" s="69">
        <v>0</v>
      </c>
      <c r="AF35" s="70" t="str">
        <f t="shared" si="77"/>
        <v/>
      </c>
      <c r="AG35" s="70">
        <v>0</v>
      </c>
      <c r="AH35" s="71" t="str">
        <f t="shared" si="13"/>
        <v/>
      </c>
      <c r="AI35" s="16" t="str">
        <f t="shared" si="78"/>
        <v/>
      </c>
      <c r="AJ35" s="72">
        <v>0</v>
      </c>
      <c r="AK35" s="73" t="str">
        <f t="shared" si="79"/>
        <v/>
      </c>
      <c r="AL35" s="73">
        <v>0</v>
      </c>
      <c r="AM35" s="74" t="str">
        <f t="shared" si="16"/>
        <v/>
      </c>
      <c r="AN35" s="18" t="str">
        <f t="shared" si="80"/>
        <v/>
      </c>
      <c r="AO35" s="69">
        <v>0</v>
      </c>
      <c r="AP35" s="70" t="str">
        <f t="shared" si="81"/>
        <v/>
      </c>
      <c r="AQ35" s="70">
        <v>0</v>
      </c>
      <c r="AR35" s="71" t="str">
        <f t="shared" si="19"/>
        <v/>
      </c>
      <c r="AS35" s="16" t="str">
        <f t="shared" si="82"/>
        <v/>
      </c>
      <c r="AT35" s="72">
        <v>0</v>
      </c>
      <c r="AU35" s="73" t="str">
        <f t="shared" si="83"/>
        <v/>
      </c>
      <c r="AV35" s="73">
        <v>0</v>
      </c>
      <c r="AW35" s="74" t="str">
        <f t="shared" si="22"/>
        <v/>
      </c>
      <c r="AX35" s="18" t="str">
        <f t="shared" si="84"/>
        <v/>
      </c>
      <c r="AY35" s="69">
        <v>0</v>
      </c>
      <c r="AZ35" s="70" t="str">
        <f t="shared" si="85"/>
        <v/>
      </c>
      <c r="BA35" s="70">
        <v>0</v>
      </c>
      <c r="BB35" s="71" t="str">
        <f t="shared" si="25"/>
        <v/>
      </c>
      <c r="BC35" s="16" t="str">
        <f t="shared" si="86"/>
        <v/>
      </c>
      <c r="BD35" s="72">
        <v>0</v>
      </c>
      <c r="BE35" s="73" t="str">
        <f t="shared" si="87"/>
        <v/>
      </c>
      <c r="BF35" s="73">
        <v>0</v>
      </c>
      <c r="BG35" s="74" t="str">
        <f t="shared" si="28"/>
        <v/>
      </c>
      <c r="BH35" s="18" t="str">
        <f t="shared" si="88"/>
        <v/>
      </c>
      <c r="BI35" s="69">
        <v>0</v>
      </c>
      <c r="BJ35" s="70" t="str">
        <f t="shared" si="89"/>
        <v/>
      </c>
      <c r="BK35" s="70">
        <v>0</v>
      </c>
      <c r="BL35" s="71" t="str">
        <f t="shared" si="31"/>
        <v/>
      </c>
      <c r="BM35" s="16" t="str">
        <f t="shared" si="90"/>
        <v/>
      </c>
      <c r="BN35" s="72">
        <v>0</v>
      </c>
      <c r="BO35" s="73" t="str">
        <f t="shared" si="91"/>
        <v/>
      </c>
      <c r="BP35" s="73">
        <v>0</v>
      </c>
      <c r="BQ35" s="74" t="str">
        <f t="shared" si="34"/>
        <v/>
      </c>
      <c r="BR35" s="18" t="str">
        <f t="shared" si="92"/>
        <v/>
      </c>
      <c r="BS35" s="69">
        <v>0</v>
      </c>
      <c r="BT35" s="70" t="str">
        <f t="shared" si="93"/>
        <v/>
      </c>
      <c r="BU35" s="70">
        <v>0</v>
      </c>
      <c r="BV35" s="71" t="str">
        <f t="shared" si="37"/>
        <v/>
      </c>
      <c r="BW35" s="16" t="str">
        <f t="shared" si="94"/>
        <v/>
      </c>
    </row>
    <row r="36" spans="1:75" s="5" customFormat="1" ht="12.75" customHeight="1" thickBot="1">
      <c r="A36" s="43" t="s">
        <v>330</v>
      </c>
      <c r="B36" s="38" t="s">
        <v>160</v>
      </c>
      <c r="C36" s="9"/>
      <c r="D36" s="50" t="s">
        <v>540</v>
      </c>
      <c r="E36" s="2" t="s">
        <v>227</v>
      </c>
      <c r="F36" s="83">
        <v>1319</v>
      </c>
      <c r="G36" s="83">
        <v>1199</v>
      </c>
      <c r="H36" s="96">
        <v>856</v>
      </c>
      <c r="I36" s="96">
        <v>0</v>
      </c>
      <c r="J36" s="97">
        <f t="shared" si="42"/>
        <v>856</v>
      </c>
      <c r="K36" s="76">
        <v>0</v>
      </c>
      <c r="L36" s="77" t="str">
        <f t="shared" si="69"/>
        <v/>
      </c>
      <c r="M36" s="77">
        <v>0</v>
      </c>
      <c r="N36" s="78" t="str">
        <f t="shared" si="1"/>
        <v/>
      </c>
      <c r="O36" s="17" t="str">
        <f t="shared" si="70"/>
        <v/>
      </c>
      <c r="P36" s="79">
        <v>0</v>
      </c>
      <c r="Q36" s="80" t="str">
        <f t="shared" si="71"/>
        <v/>
      </c>
      <c r="R36" s="80">
        <v>0</v>
      </c>
      <c r="S36" s="81" t="str">
        <f t="shared" si="4"/>
        <v/>
      </c>
      <c r="T36" s="19" t="str">
        <f t="shared" si="72"/>
        <v/>
      </c>
      <c r="U36" s="76">
        <v>0</v>
      </c>
      <c r="V36" s="77" t="str">
        <f t="shared" si="73"/>
        <v/>
      </c>
      <c r="W36" s="77">
        <v>0</v>
      </c>
      <c r="X36" s="78" t="str">
        <f t="shared" si="7"/>
        <v/>
      </c>
      <c r="Y36" s="17" t="str">
        <f t="shared" si="74"/>
        <v/>
      </c>
      <c r="Z36" s="79">
        <v>0</v>
      </c>
      <c r="AA36" s="80" t="str">
        <f t="shared" si="75"/>
        <v/>
      </c>
      <c r="AB36" s="80">
        <v>0</v>
      </c>
      <c r="AC36" s="81" t="str">
        <f t="shared" si="10"/>
        <v/>
      </c>
      <c r="AD36" s="19" t="str">
        <f t="shared" si="76"/>
        <v/>
      </c>
      <c r="AE36" s="76">
        <v>0</v>
      </c>
      <c r="AF36" s="77" t="str">
        <f t="shared" si="77"/>
        <v/>
      </c>
      <c r="AG36" s="77">
        <v>0</v>
      </c>
      <c r="AH36" s="78" t="str">
        <f t="shared" si="13"/>
        <v/>
      </c>
      <c r="AI36" s="17" t="str">
        <f t="shared" si="78"/>
        <v/>
      </c>
      <c r="AJ36" s="79">
        <v>0</v>
      </c>
      <c r="AK36" s="80" t="str">
        <f t="shared" si="79"/>
        <v/>
      </c>
      <c r="AL36" s="80">
        <v>0</v>
      </c>
      <c r="AM36" s="81" t="str">
        <f t="shared" si="16"/>
        <v/>
      </c>
      <c r="AN36" s="19" t="str">
        <f t="shared" si="80"/>
        <v/>
      </c>
      <c r="AO36" s="76">
        <v>0</v>
      </c>
      <c r="AP36" s="77" t="str">
        <f t="shared" si="81"/>
        <v/>
      </c>
      <c r="AQ36" s="77">
        <v>0</v>
      </c>
      <c r="AR36" s="78" t="str">
        <f t="shared" si="19"/>
        <v/>
      </c>
      <c r="AS36" s="17" t="str">
        <f t="shared" si="82"/>
        <v/>
      </c>
      <c r="AT36" s="79">
        <v>0</v>
      </c>
      <c r="AU36" s="80" t="str">
        <f t="shared" si="83"/>
        <v/>
      </c>
      <c r="AV36" s="80">
        <v>0</v>
      </c>
      <c r="AW36" s="81" t="str">
        <f t="shared" si="22"/>
        <v/>
      </c>
      <c r="AX36" s="19" t="str">
        <f t="shared" si="84"/>
        <v/>
      </c>
      <c r="AY36" s="76">
        <v>0</v>
      </c>
      <c r="AZ36" s="77" t="str">
        <f t="shared" si="85"/>
        <v/>
      </c>
      <c r="BA36" s="77">
        <v>0</v>
      </c>
      <c r="BB36" s="78" t="str">
        <f t="shared" si="25"/>
        <v/>
      </c>
      <c r="BC36" s="17" t="str">
        <f t="shared" si="86"/>
        <v/>
      </c>
      <c r="BD36" s="79">
        <v>0</v>
      </c>
      <c r="BE36" s="80" t="str">
        <f t="shared" si="87"/>
        <v/>
      </c>
      <c r="BF36" s="80">
        <v>0</v>
      </c>
      <c r="BG36" s="81" t="str">
        <f t="shared" si="28"/>
        <v/>
      </c>
      <c r="BH36" s="19" t="str">
        <f t="shared" si="88"/>
        <v/>
      </c>
      <c r="BI36" s="76">
        <v>0</v>
      </c>
      <c r="BJ36" s="77" t="str">
        <f t="shared" si="89"/>
        <v/>
      </c>
      <c r="BK36" s="77">
        <v>0</v>
      </c>
      <c r="BL36" s="78" t="str">
        <f t="shared" si="31"/>
        <v/>
      </c>
      <c r="BM36" s="17" t="str">
        <f t="shared" si="90"/>
        <v/>
      </c>
      <c r="BN36" s="79">
        <v>0</v>
      </c>
      <c r="BO36" s="80" t="str">
        <f t="shared" si="91"/>
        <v/>
      </c>
      <c r="BP36" s="80">
        <v>0</v>
      </c>
      <c r="BQ36" s="81" t="str">
        <f t="shared" si="34"/>
        <v/>
      </c>
      <c r="BR36" s="19" t="str">
        <f t="shared" si="92"/>
        <v/>
      </c>
      <c r="BS36" s="76">
        <v>0</v>
      </c>
      <c r="BT36" s="77" t="str">
        <f t="shared" si="93"/>
        <v/>
      </c>
      <c r="BU36" s="77">
        <v>0</v>
      </c>
      <c r="BV36" s="78" t="str">
        <f t="shared" si="37"/>
        <v/>
      </c>
      <c r="BW36" s="17" t="str">
        <f t="shared" si="94"/>
        <v/>
      </c>
    </row>
    <row r="37" spans="1:75" s="5" customFormat="1" ht="12.75" customHeight="1">
      <c r="A37" s="136" t="s">
        <v>124</v>
      </c>
      <c r="B37" s="137" t="s">
        <v>159</v>
      </c>
      <c r="C37" s="138"/>
      <c r="D37" s="139">
        <v>0.3</v>
      </c>
      <c r="E37" s="140" t="s">
        <v>213</v>
      </c>
      <c r="F37" s="141">
        <v>824</v>
      </c>
      <c r="G37" s="141">
        <v>749</v>
      </c>
      <c r="H37" s="94">
        <v>517</v>
      </c>
      <c r="I37" s="94">
        <v>0</v>
      </c>
      <c r="J37" s="152">
        <f t="shared" ref="J37:J38" si="121">IFERROR(H37-I37,H37)</f>
        <v>517</v>
      </c>
      <c r="K37" s="186">
        <v>554</v>
      </c>
      <c r="L37" s="187">
        <f>IFERROR(IF(K37&gt;1,K37*0.9,""),"")</f>
        <v>498.6</v>
      </c>
      <c r="M37" s="187">
        <v>134</v>
      </c>
      <c r="N37" s="188">
        <f t="shared" si="1"/>
        <v>383</v>
      </c>
      <c r="O37" s="189">
        <f>IFERROR(IF((IFERROR(IF(M37&gt;1,(L37-N37)/L37,""),(($G37*0.9)-N37)/($G37*0.9)))&gt;1%,IFERROR(IF(M37&gt;1,(L37-N37)/L37,""),(($G37*0.9)-N37)/($G37*0.9)),""),"")</f>
        <v>0.23184917769755317</v>
      </c>
      <c r="P37" s="191">
        <v>0</v>
      </c>
      <c r="Q37" s="192" t="str">
        <f>IFERROR(IF(P37&gt;1,P37*0.9,""),"")</f>
        <v/>
      </c>
      <c r="R37" s="192">
        <v>0</v>
      </c>
      <c r="S37" s="193" t="str">
        <f t="shared" si="4"/>
        <v/>
      </c>
      <c r="T37" s="194" t="str">
        <f>IFERROR(IF((IFERROR(IF(R37&gt;1,(Q37-S37)/Q37,""),(($G37*0.9)-S37)/($G37*0.9)))&gt;1%,IFERROR(IF(R37&gt;1,(Q37-S37)/Q37,""),(($G37*0.9)-S37)/($G37*0.9)),""),"")</f>
        <v/>
      </c>
      <c r="U37" s="186">
        <v>0</v>
      </c>
      <c r="V37" s="187" t="str">
        <f>IFERROR(IF(U37&gt;1,U37*0.9,""),"")</f>
        <v/>
      </c>
      <c r="W37" s="187">
        <v>0</v>
      </c>
      <c r="X37" s="188" t="str">
        <f t="shared" si="7"/>
        <v/>
      </c>
      <c r="Y37" s="189" t="str">
        <f>IFERROR(IF((IFERROR(IF(W37&gt;1,(V37-X37)/V37,""),(($G37*0.9)-X37)/($G37*0.9)))&gt;1%,IFERROR(IF(W37&gt;1,(V37-X37)/V37,""),(($G37*0.9)-X37)/($G37*0.9)),""),"")</f>
        <v/>
      </c>
      <c r="Z37" s="191">
        <v>554</v>
      </c>
      <c r="AA37" s="192">
        <f>IFERROR(IF(Z37&gt;1,Z37*0.9,""),"")</f>
        <v>498.6</v>
      </c>
      <c r="AB37" s="192">
        <v>134</v>
      </c>
      <c r="AC37" s="193">
        <f t="shared" si="10"/>
        <v>383</v>
      </c>
      <c r="AD37" s="194">
        <f>IFERROR(IF((IFERROR(IF(AB37&gt;1,(AA37-AC37)/AA37,""),(($G37*0.9)-AC37)/($G37*0.9)))&gt;1%,IFERROR(IF(AB37&gt;1,(AA37-AC37)/AA37,""),(($G37*0.9)-AC37)/($G37*0.9)),""),"")</f>
        <v>0.23184917769755317</v>
      </c>
      <c r="AE37" s="186">
        <v>0</v>
      </c>
      <c r="AF37" s="187" t="str">
        <f>IFERROR(IF(AE37&gt;1,AE37*0.9,""),"")</f>
        <v/>
      </c>
      <c r="AG37" s="187">
        <v>0</v>
      </c>
      <c r="AH37" s="188" t="str">
        <f t="shared" si="13"/>
        <v/>
      </c>
      <c r="AI37" s="189" t="str">
        <f>IFERROR(IF((IFERROR(IF(AG37&gt;1,(AF37-AH37)/AF37,""),(($G37*0.9)-AH37)/($G37*0.9)))&gt;1%,IFERROR(IF(AG37&gt;1,(AF37-AH37)/AF37,""),(($G37*0.9)-AH37)/($G37*0.9)),""),"")</f>
        <v/>
      </c>
      <c r="AJ37" s="191">
        <v>0</v>
      </c>
      <c r="AK37" s="192" t="str">
        <f>IFERROR(IF(AJ37&gt;1,AJ37*0.9,""),"")</f>
        <v/>
      </c>
      <c r="AL37" s="192">
        <v>0</v>
      </c>
      <c r="AM37" s="193" t="str">
        <f t="shared" si="16"/>
        <v/>
      </c>
      <c r="AN37" s="194" t="str">
        <f>IFERROR(IF((IFERROR(IF(AL37&gt;1,(AK37-AM37)/AK37,""),(($G37*0.9)-AM37)/($G37*0.9)))&gt;1%,IFERROR(IF(AL37&gt;1,(AK37-AM37)/AK37,""),(($G37*0.9)-AM37)/($G37*0.9)),""),"")</f>
        <v/>
      </c>
      <c r="AO37" s="186">
        <v>499</v>
      </c>
      <c r="AP37" s="187">
        <f>IFERROR(IF(AO37&gt;1,AO37*0.9,""),"")</f>
        <v>449.1</v>
      </c>
      <c r="AQ37" s="187">
        <v>172</v>
      </c>
      <c r="AR37" s="188">
        <f t="shared" si="19"/>
        <v>345</v>
      </c>
      <c r="AS37" s="189">
        <f>IFERROR(IF((IFERROR(IF(AQ37&gt;1,(AP37-AR37)/AP37,""),(($G37*0.9)-AR37)/($G37*0.9)))&gt;1%,IFERROR(IF(AQ37&gt;1,(AP37-AR37)/AP37,""),(($G37*0.9)-AR37)/($G37*0.9)),""),"")</f>
        <v>0.23179692718770878</v>
      </c>
      <c r="AT37" s="191">
        <v>0</v>
      </c>
      <c r="AU37" s="192" t="str">
        <f>IFERROR(IF(AT37&gt;1,AT37*0.9,""),"")</f>
        <v/>
      </c>
      <c r="AV37" s="192">
        <v>0</v>
      </c>
      <c r="AW37" s="193" t="str">
        <f t="shared" si="22"/>
        <v/>
      </c>
      <c r="AX37" s="194" t="str">
        <f>IFERROR(IF((IFERROR(IF(AV37&gt;1,(AU37-AW37)/AU37,""),(($G37*0.9)-AW37)/($G37*0.9)))&gt;1%,IFERROR(IF(AV37&gt;1,(AU37-AW37)/AU37,""),(($G37*0.9)-AW37)/($G37*0.9)),""),"")</f>
        <v/>
      </c>
      <c r="AY37" s="186">
        <v>0</v>
      </c>
      <c r="AZ37" s="187" t="str">
        <f>IFERROR(IF(AY37&gt;1,AY37*0.9,""),"")</f>
        <v/>
      </c>
      <c r="BA37" s="187">
        <v>0</v>
      </c>
      <c r="BB37" s="188" t="str">
        <f t="shared" si="25"/>
        <v/>
      </c>
      <c r="BC37" s="189" t="str">
        <f>IFERROR(IF((IFERROR(IF(BA37&gt;1,(AZ37-BB37)/AZ37,""),(($G37*0.9)-BB37)/($G37*0.9)))&gt;1%,IFERROR(IF(BA37&gt;1,(AZ37-BB37)/AZ37,""),(($G37*0.9)-BB37)/($G37*0.9)),""),"")</f>
        <v/>
      </c>
      <c r="BD37" s="191">
        <v>499</v>
      </c>
      <c r="BE37" s="192">
        <f>IFERROR(IF(BD37&gt;1,BD37*0.9,""),"")</f>
        <v>449.1</v>
      </c>
      <c r="BF37" s="192">
        <v>172</v>
      </c>
      <c r="BG37" s="193">
        <f t="shared" si="28"/>
        <v>345</v>
      </c>
      <c r="BH37" s="194">
        <f>IFERROR(IF((IFERROR(IF(BF37&gt;1,(BE37-BG37)/BE37,""),(($G37*0.9)-BG37)/($G37*0.9)))&gt;1%,IFERROR(IF(BF37&gt;1,(BE37-BG37)/BE37,""),(($G37*0.9)-BG37)/($G37*0.9)),""),"")</f>
        <v>0.23179692718770878</v>
      </c>
      <c r="BI37" s="186">
        <v>0</v>
      </c>
      <c r="BJ37" s="187" t="str">
        <f>IFERROR(IF(BI37&gt;1,BI37*0.9,""),"")</f>
        <v/>
      </c>
      <c r="BK37" s="187">
        <v>0</v>
      </c>
      <c r="BL37" s="188" t="str">
        <f t="shared" si="31"/>
        <v/>
      </c>
      <c r="BM37" s="189" t="str">
        <f>IFERROR(IF((IFERROR(IF(BK37&gt;1,(BJ37-BL37)/BJ37,""),(($G37*0.9)-BL37)/($G37*0.9)))&gt;1%,IFERROR(IF(BK37&gt;1,(BJ37-BL37)/BJ37,""),(($G37*0.9)-BL37)/($G37*0.9)),""),"")</f>
        <v/>
      </c>
      <c r="BN37" s="191">
        <v>0</v>
      </c>
      <c r="BO37" s="192" t="str">
        <f>IFERROR(IF(BN37&gt;1,BN37*0.9,""),"")</f>
        <v/>
      </c>
      <c r="BP37" s="192">
        <v>0</v>
      </c>
      <c r="BQ37" s="193" t="str">
        <f t="shared" si="34"/>
        <v/>
      </c>
      <c r="BR37" s="194" t="str">
        <f>IFERROR(IF((IFERROR(IF(BP37&gt;1,(BO37-BQ37)/BO37,""),(($G37*0.9)-BQ37)/($G37*0.9)))&gt;1%,IFERROR(IF(BP37&gt;1,(BO37-BQ37)/BO37,""),(($G37*0.9)-BQ37)/($G37*0.9)),""),"")</f>
        <v/>
      </c>
      <c r="BS37" s="186" t="s">
        <v>148</v>
      </c>
      <c r="BT37" s="187" t="str">
        <f>IFERROR(IF(BS37&gt;1,BS37*0.9,""),"")</f>
        <v/>
      </c>
      <c r="BU37" s="187">
        <v>0</v>
      </c>
      <c r="BV37" s="188" t="str">
        <f t="shared" si="37"/>
        <v/>
      </c>
      <c r="BW37" s="189" t="str">
        <f>IFERROR(IF((IFERROR(IF(BU37&gt;1,(BT37-BV37)/BT37,""),(($G37*0.9)-BV37)/($G37*0.9)))&gt;1%,IFERROR(IF(BU37&gt;1,(BT37-BV37)/BT37,""),(($G37*0.9)-BV37)/($G37*0.9)),""),"")</f>
        <v/>
      </c>
    </row>
    <row r="38" spans="1:75" s="5" customFormat="1" ht="12.75" customHeight="1" thickBot="1">
      <c r="A38" s="43" t="s">
        <v>125</v>
      </c>
      <c r="B38" s="38" t="s">
        <v>159</v>
      </c>
      <c r="C38" s="9" t="s">
        <v>459</v>
      </c>
      <c r="D38" s="50">
        <v>0.3</v>
      </c>
      <c r="E38" s="2" t="s">
        <v>213</v>
      </c>
      <c r="F38" s="83">
        <v>879</v>
      </c>
      <c r="G38" s="83">
        <v>799</v>
      </c>
      <c r="H38" s="96">
        <v>551</v>
      </c>
      <c r="I38" s="96">
        <v>0</v>
      </c>
      <c r="J38" s="97">
        <f t="shared" si="121"/>
        <v>551</v>
      </c>
      <c r="K38" s="76">
        <v>666</v>
      </c>
      <c r="L38" s="77">
        <f>IFERROR(IF(K38&gt;1,K38*0.9,""),"")</f>
        <v>599.4</v>
      </c>
      <c r="M38" s="77">
        <v>90</v>
      </c>
      <c r="N38" s="78">
        <f t="shared" si="1"/>
        <v>461</v>
      </c>
      <c r="O38" s="17">
        <f>IFERROR(IF((IFERROR(IF(M38&gt;1,(L38-N38)/L38,""),(($G38*0.9)-N38)/($G38*0.9)))&gt;1%,IFERROR(IF(M38&gt;1,(L38-N38)/L38,""),(($G38*0.9)-N38)/($G38*0.9)),""),"")</f>
        <v>0.23089756423089752</v>
      </c>
      <c r="P38" s="79">
        <v>0</v>
      </c>
      <c r="Q38" s="80" t="str">
        <f>IFERROR(IF(P38&gt;1,P38*0.9,""),"")</f>
        <v/>
      </c>
      <c r="R38" s="80">
        <v>0</v>
      </c>
      <c r="S38" s="81" t="str">
        <f t="shared" si="4"/>
        <v/>
      </c>
      <c r="T38" s="19" t="str">
        <f>IFERROR(IF((IFERROR(IF(R38&gt;1,(Q38-S38)/Q38,""),(($G38*0.9)-S38)/($G38*0.9)))&gt;1%,IFERROR(IF(R38&gt;1,(Q38-S38)/Q38,""),(($G38*0.9)-S38)/($G38*0.9)),""),"")</f>
        <v/>
      </c>
      <c r="U38" s="76">
        <v>0</v>
      </c>
      <c r="V38" s="77" t="str">
        <f>IFERROR(IF(U38&gt;1,U38*0.9,""),"")</f>
        <v/>
      </c>
      <c r="W38" s="77">
        <v>0</v>
      </c>
      <c r="X38" s="78" t="str">
        <f t="shared" si="7"/>
        <v/>
      </c>
      <c r="Y38" s="17" t="str">
        <f>IFERROR(IF((IFERROR(IF(W38&gt;1,(V38-X38)/V38,""),(($G38*0.9)-X38)/($G38*0.9)))&gt;1%,IFERROR(IF(W38&gt;1,(V38-X38)/V38,""),(($G38*0.9)-X38)/($G38*0.9)),""),"")</f>
        <v/>
      </c>
      <c r="Z38" s="79">
        <v>666</v>
      </c>
      <c r="AA38" s="80">
        <f>IFERROR(IF(Z38&gt;1,Z38*0.9,""),"")</f>
        <v>599.4</v>
      </c>
      <c r="AB38" s="80">
        <v>90</v>
      </c>
      <c r="AC38" s="81">
        <f t="shared" si="10"/>
        <v>461</v>
      </c>
      <c r="AD38" s="19">
        <f>IFERROR(IF((IFERROR(IF(AB38&gt;1,(AA38-AC38)/AA38,""),(($G38*0.9)-AC38)/($G38*0.9)))&gt;1%,IFERROR(IF(AB38&gt;1,(AA38-AC38)/AA38,""),(($G38*0.9)-AC38)/($G38*0.9)),""),"")</f>
        <v>0.23089756423089752</v>
      </c>
      <c r="AE38" s="76">
        <v>0</v>
      </c>
      <c r="AF38" s="77" t="str">
        <f>IFERROR(IF(AE38&gt;1,AE38*0.9,""),"")</f>
        <v/>
      </c>
      <c r="AG38" s="77">
        <v>0</v>
      </c>
      <c r="AH38" s="78" t="str">
        <f t="shared" si="13"/>
        <v/>
      </c>
      <c r="AI38" s="17" t="str">
        <f>IFERROR(IF((IFERROR(IF(AG38&gt;1,(AF38-AH38)/AF38,""),(($G38*0.9)-AH38)/($G38*0.9)))&gt;1%,IFERROR(IF(AG38&gt;1,(AF38-AH38)/AF38,""),(($G38*0.9)-AH38)/($G38*0.9)),""),"")</f>
        <v/>
      </c>
      <c r="AJ38" s="79">
        <v>0</v>
      </c>
      <c r="AK38" s="80" t="str">
        <f>IFERROR(IF(AJ38&gt;1,AJ38*0.9,""),"")</f>
        <v/>
      </c>
      <c r="AL38" s="80">
        <v>0</v>
      </c>
      <c r="AM38" s="81" t="str">
        <f t="shared" si="16"/>
        <v/>
      </c>
      <c r="AN38" s="19" t="str">
        <f>IFERROR(IF((IFERROR(IF(AL38&gt;1,(AK38-AM38)/AK38,""),(($G38*0.9)-AM38)/($G38*0.9)))&gt;1%,IFERROR(IF(AL38&gt;1,(AK38-AM38)/AK38,""),(($G38*0.9)-AM38)/($G38*0.9)),""),"")</f>
        <v/>
      </c>
      <c r="AO38" s="76">
        <v>499</v>
      </c>
      <c r="AP38" s="77">
        <f>IFERROR(IF(AO38&gt;1,AO38*0.9,""),"")</f>
        <v>449.1</v>
      </c>
      <c r="AQ38" s="77">
        <v>206</v>
      </c>
      <c r="AR38" s="78">
        <f t="shared" si="19"/>
        <v>345</v>
      </c>
      <c r="AS38" s="17">
        <f>IFERROR(IF((IFERROR(IF(AQ38&gt;1,(AP38-AR38)/AP38,""),(($G38*0.9)-AR38)/($G38*0.9)))&gt;1%,IFERROR(IF(AQ38&gt;1,(AP38-AR38)/AP38,""),(($G38*0.9)-AR38)/($G38*0.9)),""),"")</f>
        <v>0.23179692718770878</v>
      </c>
      <c r="AT38" s="79">
        <v>0</v>
      </c>
      <c r="AU38" s="80" t="str">
        <f>IFERROR(IF(AT38&gt;1,AT38*0.9,""),"")</f>
        <v/>
      </c>
      <c r="AV38" s="80">
        <v>0</v>
      </c>
      <c r="AW38" s="81" t="str">
        <f t="shared" si="22"/>
        <v/>
      </c>
      <c r="AX38" s="19" t="str">
        <f>IFERROR(IF((IFERROR(IF(AV38&gt;1,(AU38-AW38)/AU38,""),(($G38*0.9)-AW38)/($G38*0.9)))&gt;1%,IFERROR(IF(AV38&gt;1,(AU38-AW38)/AU38,""),(($G38*0.9)-AW38)/($G38*0.9)),""),"")</f>
        <v/>
      </c>
      <c r="AY38" s="76">
        <v>0</v>
      </c>
      <c r="AZ38" s="77" t="str">
        <f>IFERROR(IF(AY38&gt;1,AY38*0.9,""),"")</f>
        <v/>
      </c>
      <c r="BA38" s="77">
        <v>0</v>
      </c>
      <c r="BB38" s="78" t="str">
        <f t="shared" si="25"/>
        <v/>
      </c>
      <c r="BC38" s="17" t="str">
        <f>IFERROR(IF((IFERROR(IF(BA38&gt;1,(AZ38-BB38)/AZ38,""),(($G38*0.9)-BB38)/($G38*0.9)))&gt;1%,IFERROR(IF(BA38&gt;1,(AZ38-BB38)/AZ38,""),(($G38*0.9)-BB38)/($G38*0.9)),""),"")</f>
        <v/>
      </c>
      <c r="BD38" s="79">
        <v>499</v>
      </c>
      <c r="BE38" s="80">
        <f>IFERROR(IF(BD38&gt;1,BD38*0.9,""),"")</f>
        <v>449.1</v>
      </c>
      <c r="BF38" s="80">
        <v>206</v>
      </c>
      <c r="BG38" s="81">
        <f t="shared" si="28"/>
        <v>345</v>
      </c>
      <c r="BH38" s="19">
        <f>IFERROR(IF((IFERROR(IF(BF38&gt;1,(BE38-BG38)/BE38,""),(($G38*0.9)-BG38)/($G38*0.9)))&gt;1%,IFERROR(IF(BF38&gt;1,(BE38-BG38)/BE38,""),(($G38*0.9)-BG38)/($G38*0.9)),""),"")</f>
        <v>0.23179692718770878</v>
      </c>
      <c r="BI38" s="76">
        <v>0</v>
      </c>
      <c r="BJ38" s="77" t="str">
        <f>IFERROR(IF(BI38&gt;1,BI38*0.9,""),"")</f>
        <v/>
      </c>
      <c r="BK38" s="77">
        <v>0</v>
      </c>
      <c r="BL38" s="78" t="str">
        <f t="shared" si="31"/>
        <v/>
      </c>
      <c r="BM38" s="17" t="str">
        <f>IFERROR(IF((IFERROR(IF(BK38&gt;1,(BJ38-BL38)/BJ38,""),(($G38*0.9)-BL38)/($G38*0.9)))&gt;1%,IFERROR(IF(BK38&gt;1,(BJ38-BL38)/BJ38,""),(($G38*0.9)-BL38)/($G38*0.9)),""),"")</f>
        <v/>
      </c>
      <c r="BN38" s="79">
        <v>0</v>
      </c>
      <c r="BO38" s="80" t="str">
        <f>IFERROR(IF(BN38&gt;1,BN38*0.9,""),"")</f>
        <v/>
      </c>
      <c r="BP38" s="80">
        <v>0</v>
      </c>
      <c r="BQ38" s="81" t="str">
        <f t="shared" si="34"/>
        <v/>
      </c>
      <c r="BR38" s="19" t="str">
        <f>IFERROR(IF((IFERROR(IF(BP38&gt;1,(BO38-BQ38)/BO38,""),(($G38*0.9)-BQ38)/($G38*0.9)))&gt;1%,IFERROR(IF(BP38&gt;1,(BO38-BQ38)/BO38,""),(($G38*0.9)-BQ38)/($G38*0.9)),""),"")</f>
        <v/>
      </c>
      <c r="BS38" s="76">
        <v>0</v>
      </c>
      <c r="BT38" s="77" t="str">
        <f>IFERROR(IF(BS38&gt;1,BS38*0.9,""),"")</f>
        <v/>
      </c>
      <c r="BU38" s="77">
        <v>0</v>
      </c>
      <c r="BV38" s="78" t="str">
        <f t="shared" si="37"/>
        <v/>
      </c>
      <c r="BW38" s="17" t="str">
        <f>IFERROR(IF((IFERROR(IF(BU38&gt;1,(BT38-BV38)/BT38,""),(($G38*0.9)-BV38)/($G38*0.9)))&gt;1%,IFERROR(IF(BU38&gt;1,(BT38-BV38)/BT38,""),(($G38*0.9)-BV38)/($G38*0.9)),""),"")</f>
        <v/>
      </c>
    </row>
  </sheetData>
  <sortState ref="A42:H43">
    <sortCondition ref="A43"/>
  </sortState>
  <mergeCells count="1">
    <mergeCell ref="F2:G2"/>
  </mergeCells>
  <conditionalFormatting sqref="B6">
    <cfRule type="containsText" dxfId="91" priority="1772" operator="containsText" text="NEW">
      <formula>NOT(ISERROR(SEARCH("NEW",B6)))</formula>
    </cfRule>
    <cfRule type="containsText" dxfId="90" priority="1773" operator="containsText" text="Coming">
      <formula>NOT(ISERROR(SEARCH("Coming",B6)))</formula>
    </cfRule>
    <cfRule type="containsText" dxfId="89" priority="1774" operator="containsText" text="Phasing Out">
      <formula>NOT(ISERROR(SEARCH("Phasing Out",B6)))</formula>
    </cfRule>
    <cfRule type="containsText" dxfId="88" priority="1775" operator="containsText" text="Disc">
      <formula>NOT(ISERROR(SEARCH("Disc",B6)))</formula>
    </cfRule>
  </conditionalFormatting>
  <conditionalFormatting sqref="B6">
    <cfRule type="containsText" dxfId="87" priority="1771" operator="containsText" text="&quot;Not Avail&quot;">
      <formula>NOT(ISERROR(SEARCH("""Not Avail""",B6)))</formula>
    </cfRule>
  </conditionalFormatting>
  <conditionalFormatting sqref="F1:G1 I1:I6 F3:G7 F16:G16 F18:G1048576 F12:J13 H16:J1048576">
    <cfRule type="containsText" dxfId="86" priority="708" operator="containsText" text="TBA">
      <formula>NOT(ISERROR(SEARCH("TBA",F1)))</formula>
    </cfRule>
  </conditionalFormatting>
  <conditionalFormatting sqref="C18 C1:C6 C33:C1048576 C22:C27 C16 C11:C13">
    <cfRule type="containsText" dxfId="85" priority="543" operator="containsText" text="Disc">
      <formula>NOT(ISERROR(SEARCH("Disc",C1)))</formula>
    </cfRule>
    <cfRule type="containsText" dxfId="84" priority="544" operator="containsText" text="Phasing">
      <formula>NOT(ISERROR(SEARCH("Phasing",C1)))</formula>
    </cfRule>
    <cfRule type="containsText" dxfId="83" priority="545" operator="containsText" text="EOL">
      <formula>NOT(ISERROR(SEARCH("EOL",C1)))</formula>
    </cfRule>
    <cfRule type="containsText" dxfId="82" priority="546" operator="containsText" text="NEW">
      <formula>NOT(ISERROR(SEARCH("NEW",C1)))</formula>
    </cfRule>
  </conditionalFormatting>
  <conditionalFormatting sqref="C29">
    <cfRule type="containsText" dxfId="81" priority="457" operator="containsText" text="Disc">
      <formula>NOT(ISERROR(SEARCH("Disc",C29)))</formula>
    </cfRule>
    <cfRule type="containsText" dxfId="80" priority="458" operator="containsText" text="Phasing">
      <formula>NOT(ISERROR(SEARCH("Phasing",C29)))</formula>
    </cfRule>
    <cfRule type="containsText" dxfId="79" priority="459" operator="containsText" text="EOL">
      <formula>NOT(ISERROR(SEARCH("EOL",C29)))</formula>
    </cfRule>
    <cfRule type="containsText" dxfId="78" priority="460" operator="containsText" text="NEW">
      <formula>NOT(ISERROR(SEARCH("NEW",C29)))</formula>
    </cfRule>
  </conditionalFormatting>
  <conditionalFormatting sqref="C28">
    <cfRule type="containsText" dxfId="77" priority="440" operator="containsText" text="Disc">
      <formula>NOT(ISERROR(SEARCH("Disc",C28)))</formula>
    </cfRule>
    <cfRule type="containsText" dxfId="76" priority="441" operator="containsText" text="Phasing">
      <formula>NOT(ISERROR(SEARCH("Phasing",C28)))</formula>
    </cfRule>
    <cfRule type="containsText" dxfId="75" priority="442" operator="containsText" text="EOL">
      <formula>NOT(ISERROR(SEARCH("EOL",C28)))</formula>
    </cfRule>
    <cfRule type="containsText" dxfId="74" priority="443" operator="containsText" text="NEW">
      <formula>NOT(ISERROR(SEARCH("NEW",C28)))</formula>
    </cfRule>
  </conditionalFormatting>
  <conditionalFormatting sqref="C30">
    <cfRule type="containsText" dxfId="73" priority="405" operator="containsText" text="Disc">
      <formula>NOT(ISERROR(SEARCH("Disc",C30)))</formula>
    </cfRule>
    <cfRule type="containsText" dxfId="72" priority="406" operator="containsText" text="Phasing">
      <formula>NOT(ISERROR(SEARCH("Phasing",C30)))</formula>
    </cfRule>
    <cfRule type="containsText" dxfId="71" priority="407" operator="containsText" text="EOL">
      <formula>NOT(ISERROR(SEARCH("EOL",C30)))</formula>
    </cfRule>
    <cfRule type="containsText" dxfId="70" priority="408" operator="containsText" text="NEW">
      <formula>NOT(ISERROR(SEARCH("NEW",C30)))</formula>
    </cfRule>
  </conditionalFormatting>
  <conditionalFormatting sqref="C31">
    <cfRule type="containsText" dxfId="69" priority="372" operator="containsText" text="Disc">
      <formula>NOT(ISERROR(SEARCH("Disc",C31)))</formula>
    </cfRule>
    <cfRule type="containsText" dxfId="68" priority="373" operator="containsText" text="Phasing">
      <formula>NOT(ISERROR(SEARCH("Phasing",C31)))</formula>
    </cfRule>
    <cfRule type="containsText" dxfId="67" priority="374" operator="containsText" text="EOL">
      <formula>NOT(ISERROR(SEARCH("EOL",C31)))</formula>
    </cfRule>
    <cfRule type="containsText" dxfId="66" priority="375" operator="containsText" text="NEW">
      <formula>NOT(ISERROR(SEARCH("NEW",C31)))</formula>
    </cfRule>
  </conditionalFormatting>
  <conditionalFormatting sqref="F17:G17">
    <cfRule type="containsText" dxfId="65" priority="294" operator="containsText" text="TBA">
      <formula>NOT(ISERROR(SEARCH("TBA",F17)))</formula>
    </cfRule>
  </conditionalFormatting>
  <conditionalFormatting sqref="C17">
    <cfRule type="containsText" dxfId="64" priority="323" operator="containsText" text="Disc">
      <formula>NOT(ISERROR(SEARCH("Disc",C17)))</formula>
    </cfRule>
    <cfRule type="containsText" dxfId="63" priority="324" operator="containsText" text="Phasing">
      <formula>NOT(ISERROR(SEARCH("Phasing",C17)))</formula>
    </cfRule>
    <cfRule type="containsText" dxfId="62" priority="325" operator="containsText" text="EOL">
      <formula>NOT(ISERROR(SEARCH("EOL",C17)))</formula>
    </cfRule>
    <cfRule type="containsText" dxfId="61" priority="326" operator="containsText" text="NEW">
      <formula>NOT(ISERROR(SEARCH("NEW",C17)))</formula>
    </cfRule>
  </conditionalFormatting>
  <conditionalFormatting sqref="C21">
    <cfRule type="containsText" dxfId="60" priority="285" operator="containsText" text="Disc">
      <formula>NOT(ISERROR(SEARCH("Disc",C21)))</formula>
    </cfRule>
    <cfRule type="containsText" dxfId="59" priority="286" operator="containsText" text="Phasing">
      <formula>NOT(ISERROR(SEARCH("Phasing",C21)))</formula>
    </cfRule>
    <cfRule type="containsText" dxfId="58" priority="287" operator="containsText" text="EOL">
      <formula>NOT(ISERROR(SEARCH("EOL",C21)))</formula>
    </cfRule>
    <cfRule type="containsText" dxfId="57" priority="288" operator="containsText" text="NEW">
      <formula>NOT(ISERROR(SEARCH("NEW",C21)))</formula>
    </cfRule>
  </conditionalFormatting>
  <conditionalFormatting sqref="C20">
    <cfRule type="containsText" dxfId="56" priority="272" operator="containsText" text="Disc">
      <formula>NOT(ISERROR(SEARCH("Disc",C20)))</formula>
    </cfRule>
    <cfRule type="containsText" dxfId="55" priority="273" operator="containsText" text="Phasing">
      <formula>NOT(ISERROR(SEARCH("Phasing",C20)))</formula>
    </cfRule>
    <cfRule type="containsText" dxfId="54" priority="274" operator="containsText" text="EOL">
      <formula>NOT(ISERROR(SEARCH("EOL",C20)))</formula>
    </cfRule>
    <cfRule type="containsText" dxfId="53" priority="275" operator="containsText" text="NEW">
      <formula>NOT(ISERROR(SEARCH("NEW",C20)))</formula>
    </cfRule>
  </conditionalFormatting>
  <conditionalFormatting sqref="C19">
    <cfRule type="containsText" dxfId="52" priority="259" operator="containsText" text="Disc">
      <formula>NOT(ISERROR(SEARCH("Disc",C19)))</formula>
    </cfRule>
    <cfRule type="containsText" dxfId="51" priority="260" operator="containsText" text="Phasing">
      <formula>NOT(ISERROR(SEARCH("Phasing",C19)))</formula>
    </cfRule>
    <cfRule type="containsText" dxfId="50" priority="261" operator="containsText" text="EOL">
      <formula>NOT(ISERROR(SEARCH("EOL",C19)))</formula>
    </cfRule>
    <cfRule type="containsText" dxfId="49" priority="262" operator="containsText" text="NEW">
      <formula>NOT(ISERROR(SEARCH("NEW",C19)))</formula>
    </cfRule>
  </conditionalFormatting>
  <conditionalFormatting sqref="C7">
    <cfRule type="containsText" dxfId="48" priority="242" operator="containsText" text="Disc">
      <formula>NOT(ISERROR(SEARCH("Disc",C7)))</formula>
    </cfRule>
    <cfRule type="containsText" dxfId="47" priority="243" operator="containsText" text="Phasing">
      <formula>NOT(ISERROR(SEARCH("Phasing",C7)))</formula>
    </cfRule>
    <cfRule type="containsText" dxfId="46" priority="244" operator="containsText" text="EOL">
      <formula>NOT(ISERROR(SEARCH("EOL",C7)))</formula>
    </cfRule>
    <cfRule type="containsText" dxfId="45" priority="245" operator="containsText" text="NEW">
      <formula>NOT(ISERROR(SEARCH("NEW",C7)))</formula>
    </cfRule>
  </conditionalFormatting>
  <conditionalFormatting sqref="C32">
    <cfRule type="containsText" dxfId="44" priority="188" operator="containsText" text="Disc">
      <formula>NOT(ISERROR(SEARCH("Disc",C32)))</formula>
    </cfRule>
    <cfRule type="containsText" dxfId="43" priority="189" operator="containsText" text="Phasing">
      <formula>NOT(ISERROR(SEARCH("Phasing",C32)))</formula>
    </cfRule>
    <cfRule type="containsText" dxfId="42" priority="190" operator="containsText" text="EOL">
      <formula>NOT(ISERROR(SEARCH("EOL",C32)))</formula>
    </cfRule>
    <cfRule type="containsText" dxfId="41" priority="191" operator="containsText" text="NEW">
      <formula>NOT(ISERROR(SEARCH("NEW",C32)))</formula>
    </cfRule>
  </conditionalFormatting>
  <conditionalFormatting sqref="H1:H7">
    <cfRule type="containsText" dxfId="40" priority="178" operator="containsText" text="TBA">
      <formula>NOT(ISERROR(SEARCH("TBA",H1)))</formula>
    </cfRule>
  </conditionalFormatting>
  <conditionalFormatting sqref="J1:J7">
    <cfRule type="containsText" dxfId="39" priority="176" operator="containsText" text="TBA">
      <formula>NOT(ISERROR(SEARCH("TBA",J1)))</formula>
    </cfRule>
  </conditionalFormatting>
  <conditionalFormatting sqref="J24">
    <cfRule type="containsText" dxfId="38" priority="175" operator="containsText" text="TBA">
      <formula>NOT(ISERROR(SEARCH("TBA",J24)))</formula>
    </cfRule>
  </conditionalFormatting>
  <conditionalFormatting sqref="J25">
    <cfRule type="containsText" dxfId="37" priority="174" operator="containsText" text="TBA">
      <formula>NOT(ISERROR(SEARCH("TBA",J25)))</formula>
    </cfRule>
  </conditionalFormatting>
  <conditionalFormatting sqref="J27">
    <cfRule type="containsText" dxfId="36" priority="173" operator="containsText" text="TBA">
      <formula>NOT(ISERROR(SEARCH("TBA",J27)))</formula>
    </cfRule>
  </conditionalFormatting>
  <conditionalFormatting sqref="J28">
    <cfRule type="containsText" dxfId="35" priority="172" operator="containsText" text="TBA">
      <formula>NOT(ISERROR(SEARCH("TBA",J28)))</formula>
    </cfRule>
  </conditionalFormatting>
  <conditionalFormatting sqref="J19:J20">
    <cfRule type="containsText" dxfId="34" priority="171" operator="containsText" text="TBA">
      <formula>NOT(ISERROR(SEARCH("TBA",J19)))</formula>
    </cfRule>
  </conditionalFormatting>
  <conditionalFormatting sqref="J7">
    <cfRule type="containsText" dxfId="33" priority="170" operator="containsText" text="TBA">
      <formula>NOT(ISERROR(SEARCH("TBA",J7)))</formula>
    </cfRule>
  </conditionalFormatting>
  <conditionalFormatting sqref="F2">
    <cfRule type="containsText" dxfId="32" priority="145" operator="containsText" text="TBA">
      <formula>NOT(ISERROR(SEARCH("TBA",F2)))</formula>
    </cfRule>
  </conditionalFormatting>
  <conditionalFormatting sqref="C15">
    <cfRule type="containsText" dxfId="31" priority="135" operator="containsText" text="Disc">
      <formula>NOT(ISERROR(SEARCH("Disc",C15)))</formula>
    </cfRule>
    <cfRule type="containsText" dxfId="30" priority="136" operator="containsText" text="Phasing">
      <formula>NOT(ISERROR(SEARCH("Phasing",C15)))</formula>
    </cfRule>
    <cfRule type="containsText" dxfId="29" priority="137" operator="containsText" text="EOL">
      <formula>NOT(ISERROR(SEARCH("EOL",C15)))</formula>
    </cfRule>
    <cfRule type="containsText" dxfId="28" priority="138" operator="containsText" text="NEW">
      <formula>NOT(ISERROR(SEARCH("NEW",C15)))</formula>
    </cfRule>
  </conditionalFormatting>
  <conditionalFormatting sqref="I15 F15:G15">
    <cfRule type="containsText" dxfId="27" priority="130" operator="containsText" text="TBA">
      <formula>NOT(ISERROR(SEARCH("TBA",F15)))</formula>
    </cfRule>
  </conditionalFormatting>
  <conditionalFormatting sqref="H15">
    <cfRule type="containsText" dxfId="26" priority="128" operator="containsText" text="TBA">
      <formula>NOT(ISERROR(SEARCH("TBA",H15)))</formula>
    </cfRule>
  </conditionalFormatting>
  <conditionalFormatting sqref="J15">
    <cfRule type="containsText" dxfId="25" priority="127" operator="containsText" text="TBA">
      <formula>NOT(ISERROR(SEARCH("TBA",J15)))</formula>
    </cfRule>
  </conditionalFormatting>
  <conditionalFormatting sqref="F14:G14 I14">
    <cfRule type="containsText" dxfId="24" priority="125" operator="containsText" text="TBA">
      <formula>NOT(ISERROR(SEARCH("TBA",F14)))</formula>
    </cfRule>
  </conditionalFormatting>
  <conditionalFormatting sqref="C14">
    <cfRule type="containsText" dxfId="23" priority="115" operator="containsText" text="Disc">
      <formula>NOT(ISERROR(SEARCH("Disc",C14)))</formula>
    </cfRule>
    <cfRule type="containsText" dxfId="22" priority="116" operator="containsText" text="Phasing">
      <formula>NOT(ISERROR(SEARCH("Phasing",C14)))</formula>
    </cfRule>
    <cfRule type="containsText" dxfId="21" priority="117" operator="containsText" text="EOL">
      <formula>NOT(ISERROR(SEARCH("EOL",C14)))</formula>
    </cfRule>
    <cfRule type="containsText" dxfId="20" priority="118" operator="containsText" text="NEW">
      <formula>NOT(ISERROR(SEARCH("NEW",C14)))</formula>
    </cfRule>
  </conditionalFormatting>
  <conditionalFormatting sqref="H14">
    <cfRule type="containsText" dxfId="19" priority="113" operator="containsText" text="TBA">
      <formula>NOT(ISERROR(SEARCH("TBA",H14)))</formula>
    </cfRule>
  </conditionalFormatting>
  <conditionalFormatting sqref="J14">
    <cfRule type="containsText" dxfId="18" priority="112" operator="containsText" text="TBA">
      <formula>NOT(ISERROR(SEARCH("TBA",J14)))</formula>
    </cfRule>
  </conditionalFormatting>
  <conditionalFormatting sqref="J14">
    <cfRule type="containsText" dxfId="17" priority="111" operator="containsText" text="TBA">
      <formula>NOT(ISERROR(SEARCH("TBA",J14)))</formula>
    </cfRule>
  </conditionalFormatting>
  <conditionalFormatting sqref="J8 J10">
    <cfRule type="containsText" dxfId="16" priority="66" operator="containsText" text="TBA">
      <formula>NOT(ISERROR(SEARCH("TBA",J8)))</formula>
    </cfRule>
  </conditionalFormatting>
  <conditionalFormatting sqref="H11">
    <cfRule type="containsText" dxfId="15" priority="51" operator="containsText" text="TBA">
      <formula>NOT(ISERROR(SEARCH("TBA",H11)))</formula>
    </cfRule>
  </conditionalFormatting>
  <conditionalFormatting sqref="J11">
    <cfRule type="containsText" dxfId="14" priority="50" operator="containsText" text="TBA">
      <formula>NOT(ISERROR(SEARCH("TBA",J11)))</formula>
    </cfRule>
  </conditionalFormatting>
  <conditionalFormatting sqref="F8:G10 I8:I10">
    <cfRule type="containsText" dxfId="13" priority="75" operator="containsText" text="TBA">
      <formula>NOT(ISERROR(SEARCH("TBA",F8)))</formula>
    </cfRule>
  </conditionalFormatting>
  <conditionalFormatting sqref="C8:C10">
    <cfRule type="containsText" dxfId="12" priority="71" operator="containsText" text="Disc">
      <formula>NOT(ISERROR(SEARCH("Disc",C8)))</formula>
    </cfRule>
    <cfRule type="containsText" dxfId="11" priority="72" operator="containsText" text="Phasing">
      <formula>NOT(ISERROR(SEARCH("Phasing",C8)))</formula>
    </cfRule>
    <cfRule type="containsText" dxfId="10" priority="73" operator="containsText" text="EOL">
      <formula>NOT(ISERROR(SEARCH("EOL",C8)))</formula>
    </cfRule>
    <cfRule type="containsText" dxfId="9" priority="74" operator="containsText" text="NEW">
      <formula>NOT(ISERROR(SEARCH("NEW",C8)))</formula>
    </cfRule>
  </conditionalFormatting>
  <conditionalFormatting sqref="H8:H10">
    <cfRule type="containsText" dxfId="8" priority="68" operator="containsText" text="TBA">
      <formula>NOT(ISERROR(SEARCH("TBA",H8)))</formula>
    </cfRule>
  </conditionalFormatting>
  <conditionalFormatting sqref="J8:J10">
    <cfRule type="containsText" dxfId="7" priority="67" operator="containsText" text="TBA">
      <formula>NOT(ISERROR(SEARCH("TBA",J8)))</formula>
    </cfRule>
  </conditionalFormatting>
  <conditionalFormatting sqref="I11 F11:G11">
    <cfRule type="containsText" dxfId="6" priority="53" operator="containsText" text="TBA">
      <formula>NOT(ISERROR(SEARCH("TBA",F11)))</formula>
    </cfRule>
  </conditionalFormatting>
  <conditionalFormatting sqref="A4:A6">
    <cfRule type="containsText" dxfId="5" priority="4" operator="containsText" text="NEW">
      <formula>NOT(ISERROR(SEARCH("NEW",A4)))</formula>
    </cfRule>
    <cfRule type="containsText" dxfId="4" priority="5" operator="containsText" text="Coming">
      <formula>NOT(ISERROR(SEARCH("Coming",A4)))</formula>
    </cfRule>
    <cfRule type="containsText" dxfId="3" priority="6" operator="containsText" text="Phasing Out">
      <formula>NOT(ISERROR(SEARCH("Phasing Out",A4)))</formula>
    </cfRule>
    <cfRule type="containsText" dxfId="2" priority="7" operator="containsText" text="Disc">
      <formula>NOT(ISERROR(SEARCH("Disc",A4)))</formula>
    </cfRule>
  </conditionalFormatting>
  <conditionalFormatting sqref="A4:A6">
    <cfRule type="containsText" dxfId="1" priority="3" operator="containsText" text="&quot;Not Avail&quot;">
      <formula>NOT(ISERROR(SEARCH("""Not Avail""",A4)))</formula>
    </cfRule>
  </conditionalFormatting>
  <conditionalFormatting sqref="I7">
    <cfRule type="containsText" dxfId="0" priority="1" operator="containsText" text="TBA">
      <formula>NOT(ISERROR(SEARCH("TBA",I7)))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2020-01-20T22:33:06Z</cp:lastPrinted>
  <dcterms:created xsi:type="dcterms:W3CDTF">2014-12-08T19:30:16Z</dcterms:created>
  <dcterms:modified xsi:type="dcterms:W3CDTF">2020-01-20T22:35:02Z</dcterms:modified>
</cp:coreProperties>
</file>