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Appliances\LG Appliance\Pricing\Promo Calendar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LG!$A$100:$A$126</definedName>
    <definedName name="_xlnm._FilterDatabase" localSheetId="1" hidden="1">LGSTUD!$E$7:$E$11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Q37" i="24" l="1"/>
  <c r="BL37" i="24"/>
  <c r="BB37" i="24"/>
  <c r="AW37" i="24"/>
  <c r="AM37" i="24"/>
  <c r="X37" i="24"/>
  <c r="S37" i="24"/>
  <c r="N37" i="24"/>
  <c r="BQ36" i="24"/>
  <c r="BL36" i="24"/>
  <c r="BB36" i="24"/>
  <c r="AW36" i="24"/>
  <c r="AM36" i="24"/>
  <c r="X36" i="24"/>
  <c r="S36" i="24"/>
  <c r="N36" i="24"/>
  <c r="BQ35" i="24"/>
  <c r="BL35" i="24"/>
  <c r="BG35" i="24"/>
  <c r="BB35" i="24"/>
  <c r="AW35" i="24"/>
  <c r="AR35" i="24"/>
  <c r="AM35" i="24"/>
  <c r="AH35" i="24"/>
  <c r="AC35" i="24"/>
  <c r="X35" i="24"/>
  <c r="S35" i="24"/>
  <c r="N35" i="24"/>
  <c r="BQ34" i="24"/>
  <c r="BL34" i="24"/>
  <c r="BG34" i="24"/>
  <c r="BB34" i="24"/>
  <c r="AW34" i="24"/>
  <c r="AR34" i="24"/>
  <c r="AM34" i="24"/>
  <c r="AH34" i="24"/>
  <c r="AC34" i="24"/>
  <c r="X34" i="24"/>
  <c r="S34" i="24"/>
  <c r="N34" i="24"/>
  <c r="BQ33" i="24"/>
  <c r="BL33" i="24"/>
  <c r="BG33" i="24"/>
  <c r="BB33" i="24"/>
  <c r="AW33" i="24"/>
  <c r="AR33" i="24"/>
  <c r="AM33" i="24"/>
  <c r="AH33" i="24"/>
  <c r="AC33" i="24"/>
  <c r="X33" i="24"/>
  <c r="S33" i="24"/>
  <c r="N33" i="24"/>
  <c r="BQ32" i="24"/>
  <c r="BL32" i="24"/>
  <c r="BG32" i="24"/>
  <c r="BB32" i="24"/>
  <c r="AW32" i="24"/>
  <c r="AR32" i="24"/>
  <c r="AM32" i="24"/>
  <c r="AH32" i="24"/>
  <c r="AC32" i="24"/>
  <c r="X32" i="24"/>
  <c r="S32" i="24"/>
  <c r="N32" i="24"/>
  <c r="BQ31" i="24"/>
  <c r="BL31" i="24"/>
  <c r="BG31" i="24"/>
  <c r="BB31" i="24"/>
  <c r="AW31" i="24"/>
  <c r="X31" i="24"/>
  <c r="S31" i="24"/>
  <c r="N31" i="24"/>
  <c r="BQ30" i="24"/>
  <c r="BL30" i="24"/>
  <c r="BG30" i="24"/>
  <c r="BB30" i="24"/>
  <c r="AW30" i="24"/>
  <c r="X30" i="24"/>
  <c r="S30" i="24"/>
  <c r="N30" i="24"/>
  <c r="BQ29" i="24"/>
  <c r="BL29" i="24"/>
  <c r="BG29" i="24"/>
  <c r="BB29" i="24"/>
  <c r="AW29" i="24"/>
  <c r="X29" i="24"/>
  <c r="S29" i="24"/>
  <c r="N29" i="24"/>
  <c r="BQ28" i="24"/>
  <c r="BL28" i="24"/>
  <c r="BG28" i="24"/>
  <c r="BB28" i="24"/>
  <c r="AW28" i="24"/>
  <c r="X28" i="24"/>
  <c r="S28" i="24"/>
  <c r="N28" i="24"/>
  <c r="BQ27" i="24"/>
  <c r="BL27" i="24"/>
  <c r="BG27" i="24"/>
  <c r="BB27" i="24"/>
  <c r="AW27" i="24"/>
  <c r="X27" i="24"/>
  <c r="S27" i="24"/>
  <c r="N27" i="24"/>
  <c r="BQ26" i="24"/>
  <c r="BL26" i="24"/>
  <c r="BG26" i="24"/>
  <c r="BB26" i="24"/>
  <c r="AW26" i="24"/>
  <c r="X26" i="24"/>
  <c r="S26" i="24"/>
  <c r="N26" i="24"/>
  <c r="BQ25" i="24"/>
  <c r="BL25" i="24"/>
  <c r="BG25" i="24"/>
  <c r="BB25" i="24"/>
  <c r="AW25" i="24"/>
  <c r="X25" i="24"/>
  <c r="S25" i="24"/>
  <c r="N25" i="24"/>
  <c r="BQ24" i="24"/>
  <c r="BL24" i="24"/>
  <c r="BG24" i="24"/>
  <c r="BB24" i="24"/>
  <c r="AW24" i="24"/>
  <c r="X24" i="24"/>
  <c r="S24" i="24"/>
  <c r="N24" i="24"/>
  <c r="BQ23" i="24"/>
  <c r="BL23" i="24"/>
  <c r="BG23" i="24"/>
  <c r="BB23" i="24"/>
  <c r="AW23" i="24"/>
  <c r="X23" i="24"/>
  <c r="S23" i="24"/>
  <c r="N23" i="24"/>
  <c r="BQ22" i="24"/>
  <c r="BL22" i="24"/>
  <c r="BG22" i="24"/>
  <c r="BB22" i="24"/>
  <c r="AW22" i="24"/>
  <c r="X22" i="24"/>
  <c r="S22" i="24"/>
  <c r="N22" i="24"/>
  <c r="BQ21" i="24"/>
  <c r="BL21" i="24"/>
  <c r="BG21" i="24"/>
  <c r="BB21" i="24"/>
  <c r="AW21" i="24"/>
  <c r="X21" i="24"/>
  <c r="S21" i="24"/>
  <c r="N21" i="24"/>
  <c r="BQ20" i="24"/>
  <c r="BL20" i="24"/>
  <c r="BB20" i="24"/>
  <c r="AW20" i="24"/>
  <c r="AM20" i="24"/>
  <c r="X20" i="24"/>
  <c r="S20" i="24"/>
  <c r="N20" i="24"/>
  <c r="BQ19" i="24"/>
  <c r="BL19" i="24"/>
  <c r="BG19" i="24"/>
  <c r="BB19" i="24"/>
  <c r="AW19" i="24"/>
  <c r="AR19" i="24"/>
  <c r="AM19" i="24"/>
  <c r="AH19" i="24"/>
  <c r="AC19" i="24"/>
  <c r="X19" i="24"/>
  <c r="S19" i="24"/>
  <c r="N19" i="24"/>
  <c r="BQ18" i="24"/>
  <c r="BL18" i="24"/>
  <c r="BB18" i="24"/>
  <c r="AW18" i="24"/>
  <c r="AM18" i="24"/>
  <c r="X18" i="24"/>
  <c r="S18" i="24"/>
  <c r="N18" i="24"/>
  <c r="BQ17" i="24"/>
  <c r="BL17" i="24"/>
  <c r="BG17" i="24"/>
  <c r="BB17" i="24"/>
  <c r="AW17" i="24"/>
  <c r="AR17" i="24"/>
  <c r="AM17" i="24"/>
  <c r="AH17" i="24"/>
  <c r="AC17" i="24"/>
  <c r="X17" i="24"/>
  <c r="S17" i="24"/>
  <c r="N17" i="24"/>
  <c r="BQ16" i="24"/>
  <c r="BL16" i="24"/>
  <c r="BB16" i="24"/>
  <c r="AW16" i="24"/>
  <c r="AM16" i="24"/>
  <c r="X16" i="24"/>
  <c r="S16" i="24"/>
  <c r="N16" i="24"/>
  <c r="BQ15" i="24"/>
  <c r="BL15" i="24"/>
  <c r="BB15" i="24"/>
  <c r="AW15" i="24"/>
  <c r="AM15" i="24"/>
  <c r="X15" i="24"/>
  <c r="S15" i="24"/>
  <c r="N15" i="24"/>
  <c r="BQ14" i="24"/>
  <c r="BL14" i="24"/>
  <c r="BG14" i="24"/>
  <c r="BB14" i="24"/>
  <c r="AW14" i="24"/>
  <c r="AR14" i="24"/>
  <c r="AM14" i="24"/>
  <c r="AH14" i="24"/>
  <c r="AC14" i="24"/>
  <c r="X14" i="24"/>
  <c r="S14" i="24"/>
  <c r="N14" i="24"/>
  <c r="BQ13" i="24"/>
  <c r="BL13" i="24"/>
  <c r="BB13" i="24"/>
  <c r="AW13" i="24"/>
  <c r="AM13" i="24"/>
  <c r="X13" i="24"/>
  <c r="S13" i="24"/>
  <c r="N13" i="24"/>
  <c r="BQ12" i="24"/>
  <c r="BL12" i="24"/>
  <c r="BB12" i="24"/>
  <c r="AW12" i="24"/>
  <c r="AM12" i="24"/>
  <c r="X12" i="24"/>
  <c r="S12" i="24"/>
  <c r="N12" i="24"/>
  <c r="BQ11" i="24"/>
  <c r="BL11" i="24"/>
  <c r="BG11" i="24"/>
  <c r="BB11" i="24"/>
  <c r="AW11" i="24"/>
  <c r="AR11" i="24"/>
  <c r="AM11" i="24"/>
  <c r="AH11" i="24"/>
  <c r="AC11" i="24"/>
  <c r="X11" i="24"/>
  <c r="S11" i="24"/>
  <c r="N11" i="24"/>
  <c r="BQ10" i="24"/>
  <c r="BL10" i="24"/>
  <c r="BG10" i="24"/>
  <c r="BB10" i="24"/>
  <c r="AW10" i="24"/>
  <c r="AM10" i="24"/>
  <c r="X10" i="24"/>
  <c r="S10" i="24"/>
  <c r="BQ9" i="24"/>
  <c r="BL9" i="24"/>
  <c r="BG9" i="24"/>
  <c r="BB9" i="24"/>
  <c r="AW9" i="24"/>
  <c r="AM9" i="24"/>
  <c r="X9" i="24"/>
  <c r="S9" i="24"/>
  <c r="BQ8" i="24"/>
  <c r="BL8" i="24"/>
  <c r="BG8" i="24"/>
  <c r="BB8" i="24"/>
  <c r="AW8" i="24"/>
  <c r="AR8" i="24"/>
  <c r="AM8" i="24"/>
  <c r="AH8" i="24"/>
  <c r="X8" i="24"/>
  <c r="S8" i="24"/>
  <c r="BQ312" i="1"/>
  <c r="BL312" i="1"/>
  <c r="BG312" i="1"/>
  <c r="BB312" i="1"/>
  <c r="AW312" i="1"/>
  <c r="AR312" i="1"/>
  <c r="AM312" i="1"/>
  <c r="AH312" i="1"/>
  <c r="AC312" i="1"/>
  <c r="X312" i="1"/>
  <c r="S312" i="1"/>
  <c r="N312" i="1"/>
  <c r="BQ311" i="1"/>
  <c r="BL311" i="1"/>
  <c r="BG311" i="1"/>
  <c r="BB311" i="1"/>
  <c r="AW311" i="1"/>
  <c r="AR311" i="1"/>
  <c r="AM311" i="1"/>
  <c r="AH311" i="1"/>
  <c r="AC311" i="1"/>
  <c r="X311" i="1"/>
  <c r="S311" i="1"/>
  <c r="N311" i="1"/>
  <c r="BQ310" i="1"/>
  <c r="BL310" i="1"/>
  <c r="BG310" i="1"/>
  <c r="BB310" i="1"/>
  <c r="AW310" i="1"/>
  <c r="AR310" i="1"/>
  <c r="AM310" i="1"/>
  <c r="AH310" i="1"/>
  <c r="AC310" i="1"/>
  <c r="X310" i="1"/>
  <c r="S310" i="1"/>
  <c r="N310" i="1"/>
  <c r="BQ309" i="1"/>
  <c r="BL309" i="1"/>
  <c r="BG309" i="1"/>
  <c r="BB309" i="1"/>
  <c r="AW309" i="1"/>
  <c r="AR309" i="1"/>
  <c r="AM309" i="1"/>
  <c r="AH309" i="1"/>
  <c r="AC309" i="1"/>
  <c r="X309" i="1"/>
  <c r="S309" i="1"/>
  <c r="N309" i="1"/>
  <c r="BQ308" i="1"/>
  <c r="BL308" i="1"/>
  <c r="BG308" i="1"/>
  <c r="BB308" i="1"/>
  <c r="AW308" i="1"/>
  <c r="AR308" i="1"/>
  <c r="AM308" i="1"/>
  <c r="AH308" i="1"/>
  <c r="AC308" i="1"/>
  <c r="X308" i="1"/>
  <c r="S308" i="1"/>
  <c r="N308" i="1"/>
  <c r="BQ307" i="1"/>
  <c r="BL307" i="1"/>
  <c r="BG307" i="1"/>
  <c r="BB307" i="1"/>
  <c r="AW307" i="1"/>
  <c r="AR307" i="1"/>
  <c r="AM307" i="1"/>
  <c r="AH307" i="1"/>
  <c r="AC307" i="1"/>
  <c r="X307" i="1"/>
  <c r="S307" i="1"/>
  <c r="N307" i="1"/>
  <c r="BQ306" i="1"/>
  <c r="BL306" i="1"/>
  <c r="BG306" i="1"/>
  <c r="BB306" i="1"/>
  <c r="AW306" i="1"/>
  <c r="AR306" i="1"/>
  <c r="AM306" i="1"/>
  <c r="AH306" i="1"/>
  <c r="AC306" i="1"/>
  <c r="X306" i="1"/>
  <c r="S306" i="1"/>
  <c r="N306" i="1"/>
  <c r="BQ305" i="1"/>
  <c r="BL305" i="1"/>
  <c r="BG305" i="1"/>
  <c r="BB305" i="1"/>
  <c r="AW305" i="1"/>
  <c r="AR305" i="1"/>
  <c r="AM305" i="1"/>
  <c r="AH305" i="1"/>
  <c r="AC305" i="1"/>
  <c r="X305" i="1"/>
  <c r="S305" i="1"/>
  <c r="N305" i="1"/>
  <c r="BQ304" i="1"/>
  <c r="BL304" i="1"/>
  <c r="BG304" i="1"/>
  <c r="BB304" i="1"/>
  <c r="AW304" i="1"/>
  <c r="AR304" i="1"/>
  <c r="AM304" i="1"/>
  <c r="AH304" i="1"/>
  <c r="AC304" i="1"/>
  <c r="X304" i="1"/>
  <c r="S304" i="1"/>
  <c r="N304" i="1"/>
  <c r="BQ303" i="1"/>
  <c r="BL303" i="1"/>
  <c r="BG303" i="1"/>
  <c r="BB303" i="1"/>
  <c r="AW303" i="1"/>
  <c r="AR303" i="1"/>
  <c r="AM303" i="1"/>
  <c r="AH303" i="1"/>
  <c r="AC303" i="1"/>
  <c r="X303" i="1"/>
  <c r="S303" i="1"/>
  <c r="N303" i="1"/>
  <c r="BQ302" i="1"/>
  <c r="BL302" i="1"/>
  <c r="BG302" i="1"/>
  <c r="BB302" i="1"/>
  <c r="AW302" i="1"/>
  <c r="AR302" i="1"/>
  <c r="AM302" i="1"/>
  <c r="AH302" i="1"/>
  <c r="AC302" i="1"/>
  <c r="X302" i="1"/>
  <c r="S302" i="1"/>
  <c r="N302" i="1"/>
  <c r="BQ301" i="1"/>
  <c r="BL301" i="1"/>
  <c r="BG301" i="1"/>
  <c r="BB301" i="1"/>
  <c r="AW301" i="1"/>
  <c r="AR301" i="1"/>
  <c r="AM301" i="1"/>
  <c r="AH301" i="1"/>
  <c r="AC301" i="1"/>
  <c r="X301" i="1"/>
  <c r="S301" i="1"/>
  <c r="N301" i="1"/>
  <c r="BQ300" i="1"/>
  <c r="BL300" i="1"/>
  <c r="BG300" i="1"/>
  <c r="BB300" i="1"/>
  <c r="AW300" i="1"/>
  <c r="AR300" i="1"/>
  <c r="AM300" i="1"/>
  <c r="AH300" i="1"/>
  <c r="AC300" i="1"/>
  <c r="X300" i="1"/>
  <c r="S300" i="1"/>
  <c r="N300" i="1"/>
  <c r="BQ299" i="1"/>
  <c r="BL299" i="1"/>
  <c r="BG299" i="1"/>
  <c r="BB299" i="1"/>
  <c r="AW299" i="1"/>
  <c r="AR299" i="1"/>
  <c r="AM299" i="1"/>
  <c r="AH299" i="1"/>
  <c r="AC299" i="1"/>
  <c r="X299" i="1"/>
  <c r="S299" i="1"/>
  <c r="N299" i="1"/>
  <c r="BQ295" i="1"/>
  <c r="BL295" i="1"/>
  <c r="BG295" i="1"/>
  <c r="BB295" i="1"/>
  <c r="AW295" i="1"/>
  <c r="AR295" i="1"/>
  <c r="AM295" i="1"/>
  <c r="AH295" i="1"/>
  <c r="AC295" i="1"/>
  <c r="X295" i="1"/>
  <c r="S295" i="1"/>
  <c r="N295" i="1"/>
  <c r="BQ294" i="1"/>
  <c r="BL294" i="1"/>
  <c r="BG294" i="1"/>
  <c r="BB294" i="1"/>
  <c r="AW294" i="1"/>
  <c r="AR294" i="1"/>
  <c r="AM294" i="1"/>
  <c r="AH294" i="1"/>
  <c r="AC294" i="1"/>
  <c r="X294" i="1"/>
  <c r="S294" i="1"/>
  <c r="N294" i="1"/>
  <c r="BQ293" i="1"/>
  <c r="BL293" i="1"/>
  <c r="BG293" i="1"/>
  <c r="BB293" i="1"/>
  <c r="AW293" i="1"/>
  <c r="AR293" i="1"/>
  <c r="AM293" i="1"/>
  <c r="AH293" i="1"/>
  <c r="AC293" i="1"/>
  <c r="X293" i="1"/>
  <c r="S293" i="1"/>
  <c r="N293" i="1"/>
  <c r="BQ292" i="1"/>
  <c r="BL292" i="1"/>
  <c r="BG292" i="1"/>
  <c r="BB292" i="1"/>
  <c r="AW292" i="1"/>
  <c r="AR292" i="1"/>
  <c r="AM292" i="1"/>
  <c r="AH292" i="1"/>
  <c r="AC292" i="1"/>
  <c r="X292" i="1"/>
  <c r="S292" i="1"/>
  <c r="N292" i="1"/>
  <c r="BQ291" i="1"/>
  <c r="BL291" i="1"/>
  <c r="BG291" i="1"/>
  <c r="BB291" i="1"/>
  <c r="AW291" i="1"/>
  <c r="AR291" i="1"/>
  <c r="AM291" i="1"/>
  <c r="AH291" i="1"/>
  <c r="AC291" i="1"/>
  <c r="X291" i="1"/>
  <c r="S291" i="1"/>
  <c r="N291" i="1"/>
  <c r="BQ290" i="1"/>
  <c r="BL290" i="1"/>
  <c r="BG290" i="1"/>
  <c r="BB290" i="1"/>
  <c r="AW290" i="1"/>
  <c r="AR290" i="1"/>
  <c r="AM290" i="1"/>
  <c r="AH290" i="1"/>
  <c r="AC290" i="1"/>
  <c r="X290" i="1"/>
  <c r="S290" i="1"/>
  <c r="N290" i="1"/>
  <c r="BQ289" i="1"/>
  <c r="BL289" i="1"/>
  <c r="BG289" i="1"/>
  <c r="BB289" i="1"/>
  <c r="AW289" i="1"/>
  <c r="AR289" i="1"/>
  <c r="AM289" i="1"/>
  <c r="AH289" i="1"/>
  <c r="AC289" i="1"/>
  <c r="X289" i="1"/>
  <c r="S289" i="1"/>
  <c r="N289" i="1"/>
  <c r="BQ288" i="1"/>
  <c r="BL288" i="1"/>
  <c r="BG288" i="1"/>
  <c r="BB288" i="1"/>
  <c r="AW288" i="1"/>
  <c r="AR288" i="1"/>
  <c r="AM288" i="1"/>
  <c r="AH288" i="1"/>
  <c r="AC288" i="1"/>
  <c r="X288" i="1"/>
  <c r="S288" i="1"/>
  <c r="N288" i="1"/>
  <c r="BQ287" i="1"/>
  <c r="BL287" i="1"/>
  <c r="BG287" i="1"/>
  <c r="BB287" i="1"/>
  <c r="AW287" i="1"/>
  <c r="AR287" i="1"/>
  <c r="AM287" i="1"/>
  <c r="AH287" i="1"/>
  <c r="AC287" i="1"/>
  <c r="X287" i="1"/>
  <c r="S287" i="1"/>
  <c r="N287" i="1"/>
  <c r="BQ286" i="1"/>
  <c r="BL286" i="1"/>
  <c r="BG286" i="1"/>
  <c r="BB286" i="1"/>
  <c r="AW286" i="1"/>
  <c r="AR286" i="1"/>
  <c r="AM286" i="1"/>
  <c r="AH286" i="1"/>
  <c r="AC286" i="1"/>
  <c r="X286" i="1"/>
  <c r="S286" i="1"/>
  <c r="N286" i="1"/>
  <c r="BQ285" i="1"/>
  <c r="BL285" i="1"/>
  <c r="BG285" i="1"/>
  <c r="BB285" i="1"/>
  <c r="AW285" i="1"/>
  <c r="AR285" i="1"/>
  <c r="AM285" i="1"/>
  <c r="AH285" i="1"/>
  <c r="AC285" i="1"/>
  <c r="X285" i="1"/>
  <c r="S285" i="1"/>
  <c r="N285" i="1"/>
  <c r="BQ284" i="1"/>
  <c r="BL284" i="1"/>
  <c r="BG284" i="1"/>
  <c r="BB284" i="1"/>
  <c r="AW284" i="1"/>
  <c r="AR284" i="1"/>
  <c r="AM284" i="1"/>
  <c r="AH284" i="1"/>
  <c r="AC284" i="1"/>
  <c r="X284" i="1"/>
  <c r="S284" i="1"/>
  <c r="N284" i="1"/>
  <c r="BQ283" i="1"/>
  <c r="BL283" i="1"/>
  <c r="BG283" i="1"/>
  <c r="BB283" i="1"/>
  <c r="AW283" i="1"/>
  <c r="AR283" i="1"/>
  <c r="AM283" i="1"/>
  <c r="AH283" i="1"/>
  <c r="AC283" i="1"/>
  <c r="X283" i="1"/>
  <c r="S283" i="1"/>
  <c r="N283" i="1"/>
  <c r="BQ282" i="1"/>
  <c r="BL282" i="1"/>
  <c r="BG282" i="1"/>
  <c r="BB282" i="1"/>
  <c r="AW282" i="1"/>
  <c r="AR282" i="1"/>
  <c r="AM282" i="1"/>
  <c r="AH282" i="1"/>
  <c r="AC282" i="1"/>
  <c r="X282" i="1"/>
  <c r="S282" i="1"/>
  <c r="N282" i="1"/>
  <c r="BQ281" i="1"/>
  <c r="BL281" i="1"/>
  <c r="BB281" i="1"/>
  <c r="AW281" i="1"/>
  <c r="AM281" i="1"/>
  <c r="X281" i="1"/>
  <c r="S281" i="1"/>
  <c r="N281" i="1"/>
  <c r="BQ280" i="1"/>
  <c r="BL280" i="1"/>
  <c r="BB280" i="1"/>
  <c r="AW280" i="1"/>
  <c r="AM280" i="1"/>
  <c r="X280" i="1"/>
  <c r="S280" i="1"/>
  <c r="N280" i="1"/>
  <c r="BL279" i="1"/>
  <c r="BG279" i="1"/>
  <c r="AW279" i="1"/>
  <c r="AR279" i="1"/>
  <c r="AH279" i="1"/>
  <c r="AC279" i="1"/>
  <c r="S279" i="1"/>
  <c r="N279" i="1"/>
  <c r="BL278" i="1"/>
  <c r="BG278" i="1"/>
  <c r="AW278" i="1"/>
  <c r="AR278" i="1"/>
  <c r="AH278" i="1"/>
  <c r="AC278" i="1"/>
  <c r="S278" i="1"/>
  <c r="N278" i="1"/>
  <c r="BQ277" i="1"/>
  <c r="BL277" i="1"/>
  <c r="BB277" i="1"/>
  <c r="AW277" i="1"/>
  <c r="AM277" i="1"/>
  <c r="X277" i="1"/>
  <c r="S277" i="1"/>
  <c r="N277" i="1"/>
  <c r="BQ276" i="1"/>
  <c r="BL276" i="1"/>
  <c r="BG276" i="1"/>
  <c r="BB276" i="1"/>
  <c r="AW276" i="1"/>
  <c r="AR276" i="1"/>
  <c r="AM276" i="1"/>
  <c r="AH276" i="1"/>
  <c r="AC276" i="1"/>
  <c r="X276" i="1"/>
  <c r="S276" i="1"/>
  <c r="N276" i="1"/>
  <c r="BQ275" i="1"/>
  <c r="BL275" i="1"/>
  <c r="AW275" i="1"/>
  <c r="AM275" i="1"/>
  <c r="X275" i="1"/>
  <c r="S275" i="1"/>
  <c r="N275" i="1"/>
  <c r="BQ274" i="1"/>
  <c r="BL274" i="1"/>
  <c r="BG274" i="1"/>
  <c r="BB274" i="1"/>
  <c r="AW274" i="1"/>
  <c r="AR274" i="1"/>
  <c r="AM274" i="1"/>
  <c r="AH274" i="1"/>
  <c r="AC274" i="1"/>
  <c r="X274" i="1"/>
  <c r="S274" i="1"/>
  <c r="N274" i="1"/>
  <c r="BQ273" i="1"/>
  <c r="BL273" i="1"/>
  <c r="AW273" i="1"/>
  <c r="AM273" i="1"/>
  <c r="X273" i="1"/>
  <c r="S273" i="1"/>
  <c r="N273" i="1"/>
  <c r="BL272" i="1"/>
  <c r="BB272" i="1"/>
  <c r="AW272" i="1"/>
  <c r="X272" i="1"/>
  <c r="S272" i="1"/>
  <c r="N272" i="1"/>
  <c r="BL271" i="1"/>
  <c r="BB271" i="1"/>
  <c r="AW271" i="1"/>
  <c r="X271" i="1"/>
  <c r="S271" i="1"/>
  <c r="N271" i="1"/>
  <c r="BQ270" i="1"/>
  <c r="BL270" i="1"/>
  <c r="BG270" i="1"/>
  <c r="BB270" i="1"/>
  <c r="AW270" i="1"/>
  <c r="AR270" i="1"/>
  <c r="AM270" i="1"/>
  <c r="AH270" i="1"/>
  <c r="AC270" i="1"/>
  <c r="N270" i="1"/>
  <c r="BQ269" i="1"/>
  <c r="BL269" i="1"/>
  <c r="AW269" i="1"/>
  <c r="AM269" i="1"/>
  <c r="N269" i="1"/>
  <c r="BQ268" i="1"/>
  <c r="BL268" i="1"/>
  <c r="BB268" i="1"/>
  <c r="AW268" i="1"/>
  <c r="AM268" i="1"/>
  <c r="S268" i="1"/>
  <c r="N268" i="1"/>
  <c r="BQ267" i="1"/>
  <c r="BL267" i="1"/>
  <c r="BB267" i="1"/>
  <c r="AW267" i="1"/>
  <c r="AM267" i="1"/>
  <c r="S267" i="1"/>
  <c r="N267" i="1"/>
  <c r="BL266" i="1"/>
  <c r="BG266" i="1"/>
  <c r="AW266" i="1"/>
  <c r="AR266" i="1"/>
  <c r="AH266" i="1"/>
  <c r="AC266" i="1"/>
  <c r="S266" i="1"/>
  <c r="N266" i="1"/>
  <c r="BQ265" i="1"/>
  <c r="BL265" i="1"/>
  <c r="BG265" i="1"/>
  <c r="BB265" i="1"/>
  <c r="AW265" i="1"/>
  <c r="AR265" i="1"/>
  <c r="AM265" i="1"/>
  <c r="AH265" i="1"/>
  <c r="AC265" i="1"/>
  <c r="X265" i="1"/>
  <c r="S265" i="1"/>
  <c r="N265" i="1"/>
  <c r="BQ264" i="1"/>
  <c r="BL264" i="1"/>
  <c r="BG264" i="1"/>
  <c r="BB264" i="1"/>
  <c r="AW264" i="1"/>
  <c r="AR264" i="1"/>
  <c r="AM264" i="1"/>
  <c r="AH264" i="1"/>
  <c r="AC264" i="1"/>
  <c r="X264" i="1"/>
  <c r="S264" i="1"/>
  <c r="N264" i="1"/>
  <c r="BQ263" i="1"/>
  <c r="BL263" i="1"/>
  <c r="BG263" i="1"/>
  <c r="BB263" i="1"/>
  <c r="AW263" i="1"/>
  <c r="X263" i="1"/>
  <c r="S263" i="1"/>
  <c r="N263" i="1"/>
  <c r="BQ262" i="1"/>
  <c r="BL262" i="1"/>
  <c r="BG262" i="1"/>
  <c r="BB262" i="1"/>
  <c r="AW262" i="1"/>
  <c r="X262" i="1"/>
  <c r="S262" i="1"/>
  <c r="N262" i="1"/>
  <c r="BQ261" i="1"/>
  <c r="BL261" i="1"/>
  <c r="BG261" i="1"/>
  <c r="BB261" i="1"/>
  <c r="AW261" i="1"/>
  <c r="X261" i="1"/>
  <c r="S261" i="1"/>
  <c r="N261" i="1"/>
  <c r="BQ260" i="1"/>
  <c r="BL260" i="1"/>
  <c r="BG260" i="1"/>
  <c r="BB260" i="1"/>
  <c r="AW260" i="1"/>
  <c r="X260" i="1"/>
  <c r="S260" i="1"/>
  <c r="N260" i="1"/>
  <c r="BQ259" i="1"/>
  <c r="BL259" i="1"/>
  <c r="BG259" i="1"/>
  <c r="BB259" i="1"/>
  <c r="AW259" i="1"/>
  <c r="X259" i="1"/>
  <c r="S259" i="1"/>
  <c r="N259" i="1"/>
  <c r="BQ258" i="1"/>
  <c r="BL258" i="1"/>
  <c r="BG258" i="1"/>
  <c r="BB258" i="1"/>
  <c r="AW258" i="1"/>
  <c r="X258" i="1"/>
  <c r="S258" i="1"/>
  <c r="N258" i="1"/>
  <c r="BQ257" i="1"/>
  <c r="BL257" i="1"/>
  <c r="BG257" i="1"/>
  <c r="BB257" i="1"/>
  <c r="AW257" i="1"/>
  <c r="X257" i="1"/>
  <c r="S257" i="1"/>
  <c r="N257" i="1"/>
  <c r="BQ256" i="1"/>
  <c r="BL256" i="1"/>
  <c r="BG256" i="1"/>
  <c r="BB256" i="1"/>
  <c r="AW256" i="1"/>
  <c r="X256" i="1"/>
  <c r="S256" i="1"/>
  <c r="N256" i="1"/>
  <c r="BQ255" i="1"/>
  <c r="BL255" i="1"/>
  <c r="BG255" i="1"/>
  <c r="BB255" i="1"/>
  <c r="AW255" i="1"/>
  <c r="X255" i="1"/>
  <c r="S255" i="1"/>
  <c r="N255" i="1"/>
  <c r="BQ254" i="1"/>
  <c r="BL254" i="1"/>
  <c r="BG254" i="1"/>
  <c r="BB254" i="1"/>
  <c r="AW254" i="1"/>
  <c r="X254" i="1"/>
  <c r="S254" i="1"/>
  <c r="N254" i="1"/>
  <c r="BQ253" i="1"/>
  <c r="BL253" i="1"/>
  <c r="BG253" i="1"/>
  <c r="BB253" i="1"/>
  <c r="AW253" i="1"/>
  <c r="X253" i="1"/>
  <c r="S253" i="1"/>
  <c r="N253" i="1"/>
  <c r="BQ252" i="1"/>
  <c r="BL252" i="1"/>
  <c r="BG252" i="1"/>
  <c r="BB252" i="1"/>
  <c r="AW252" i="1"/>
  <c r="X252" i="1"/>
  <c r="S252" i="1"/>
  <c r="N252" i="1"/>
  <c r="BQ251" i="1"/>
  <c r="BL251" i="1"/>
  <c r="BB251" i="1"/>
  <c r="AW251" i="1"/>
  <c r="AM251" i="1"/>
  <c r="X251" i="1"/>
  <c r="S251" i="1"/>
  <c r="N251" i="1"/>
  <c r="BQ250" i="1"/>
  <c r="BL250" i="1"/>
  <c r="BB250" i="1"/>
  <c r="AW250" i="1"/>
  <c r="AM250" i="1"/>
  <c r="X250" i="1"/>
  <c r="S250" i="1"/>
  <c r="N250" i="1"/>
  <c r="BQ249" i="1"/>
  <c r="BL249" i="1"/>
  <c r="BB249" i="1"/>
  <c r="AW249" i="1"/>
  <c r="AM249" i="1"/>
  <c r="X249" i="1"/>
  <c r="S249" i="1"/>
  <c r="N249" i="1"/>
  <c r="BQ248" i="1"/>
  <c r="BL248" i="1"/>
  <c r="BB248" i="1"/>
  <c r="AW248" i="1"/>
  <c r="AM248" i="1"/>
  <c r="X248" i="1"/>
  <c r="S248" i="1"/>
  <c r="N248" i="1"/>
  <c r="BQ247" i="1"/>
  <c r="BL247" i="1"/>
  <c r="BG247" i="1"/>
  <c r="BB247" i="1"/>
  <c r="AW247" i="1"/>
  <c r="AR247" i="1"/>
  <c r="AM247" i="1"/>
  <c r="AH247" i="1"/>
  <c r="X247" i="1"/>
  <c r="S247" i="1"/>
  <c r="N247" i="1"/>
  <c r="BQ246" i="1"/>
  <c r="BL246" i="1"/>
  <c r="AW246" i="1"/>
  <c r="AM246" i="1"/>
  <c r="X246" i="1"/>
  <c r="S246" i="1"/>
  <c r="N246" i="1"/>
  <c r="BQ245" i="1"/>
  <c r="BL245" i="1"/>
  <c r="AW245" i="1"/>
  <c r="AM245" i="1"/>
  <c r="X245" i="1"/>
  <c r="S245" i="1"/>
  <c r="N245" i="1"/>
  <c r="BL244" i="1"/>
  <c r="BB244" i="1"/>
  <c r="AW244" i="1"/>
  <c r="X244" i="1"/>
  <c r="S244" i="1"/>
  <c r="N244" i="1"/>
  <c r="BQ243" i="1"/>
  <c r="BL243" i="1"/>
  <c r="BB243" i="1"/>
  <c r="AW243" i="1"/>
  <c r="AM243" i="1"/>
  <c r="X243" i="1"/>
  <c r="S243" i="1"/>
  <c r="N243" i="1"/>
  <c r="BQ242" i="1"/>
  <c r="BL242" i="1"/>
  <c r="BB242" i="1"/>
  <c r="AW242" i="1"/>
  <c r="AM242" i="1"/>
  <c r="X242" i="1"/>
  <c r="S242" i="1"/>
  <c r="N242" i="1"/>
  <c r="BQ241" i="1"/>
  <c r="BL241" i="1"/>
  <c r="BB241" i="1"/>
  <c r="AW241" i="1"/>
  <c r="AM241" i="1"/>
  <c r="X241" i="1"/>
  <c r="S241" i="1"/>
  <c r="N241" i="1"/>
  <c r="BQ240" i="1"/>
  <c r="BL240" i="1"/>
  <c r="BB240" i="1"/>
  <c r="AW240" i="1"/>
  <c r="AM240" i="1"/>
  <c r="X240" i="1"/>
  <c r="S240" i="1"/>
  <c r="N240" i="1"/>
  <c r="BQ239" i="1"/>
  <c r="BL239" i="1"/>
  <c r="BB239" i="1"/>
  <c r="AW239" i="1"/>
  <c r="AM239" i="1"/>
  <c r="X239" i="1"/>
  <c r="S239" i="1"/>
  <c r="N239" i="1"/>
  <c r="BQ238" i="1"/>
  <c r="BL238" i="1"/>
  <c r="BB238" i="1"/>
  <c r="AW238" i="1"/>
  <c r="AM238" i="1"/>
  <c r="X238" i="1"/>
  <c r="S238" i="1"/>
  <c r="N238" i="1"/>
  <c r="BQ237" i="1"/>
  <c r="BL237" i="1"/>
  <c r="BB237" i="1"/>
  <c r="AW237" i="1"/>
  <c r="AM237" i="1"/>
  <c r="X237" i="1"/>
  <c r="S237" i="1"/>
  <c r="N237" i="1"/>
  <c r="BQ236" i="1"/>
  <c r="BL236" i="1"/>
  <c r="BG236" i="1"/>
  <c r="BB236" i="1"/>
  <c r="AW236" i="1"/>
  <c r="AR236" i="1"/>
  <c r="AM236" i="1"/>
  <c r="AH236" i="1"/>
  <c r="X236" i="1"/>
  <c r="S236" i="1"/>
  <c r="N236" i="1"/>
  <c r="BQ235" i="1"/>
  <c r="BL235" i="1"/>
  <c r="AW235" i="1"/>
  <c r="AM235" i="1"/>
  <c r="X235" i="1"/>
  <c r="S235" i="1"/>
  <c r="N235" i="1"/>
  <c r="BQ234" i="1"/>
  <c r="BL234" i="1"/>
  <c r="AW234" i="1"/>
  <c r="AM234" i="1"/>
  <c r="X234" i="1"/>
  <c r="S234" i="1"/>
  <c r="N234" i="1"/>
  <c r="BL233" i="1"/>
  <c r="BB233" i="1"/>
  <c r="AW233" i="1"/>
  <c r="X233" i="1"/>
  <c r="S233" i="1"/>
  <c r="N233" i="1"/>
  <c r="BQ232" i="1"/>
  <c r="BL232" i="1"/>
  <c r="BB232" i="1"/>
  <c r="AW232" i="1"/>
  <c r="AM232" i="1"/>
  <c r="X232" i="1"/>
  <c r="S232" i="1"/>
  <c r="N232" i="1"/>
  <c r="BQ231" i="1"/>
  <c r="BL231" i="1"/>
  <c r="BG231" i="1"/>
  <c r="AW231" i="1"/>
  <c r="AR231" i="1"/>
  <c r="AH231" i="1"/>
  <c r="X231" i="1"/>
  <c r="S231" i="1"/>
  <c r="N231" i="1"/>
  <c r="BQ230" i="1"/>
  <c r="BL230" i="1"/>
  <c r="BB230" i="1"/>
  <c r="AW230" i="1"/>
  <c r="AM230" i="1"/>
  <c r="AC230" i="1"/>
  <c r="S230" i="1"/>
  <c r="N230" i="1"/>
  <c r="BQ229" i="1"/>
  <c r="BL229" i="1"/>
  <c r="BG229" i="1"/>
  <c r="BB229" i="1"/>
  <c r="AW229" i="1"/>
  <c r="AR229" i="1"/>
  <c r="AM229" i="1"/>
  <c r="AH229" i="1"/>
  <c r="AC229" i="1"/>
  <c r="X229" i="1"/>
  <c r="S229" i="1"/>
  <c r="N229" i="1"/>
  <c r="BL228" i="1"/>
  <c r="BB228" i="1"/>
  <c r="AW228" i="1"/>
  <c r="AM228" i="1"/>
  <c r="AC228" i="1"/>
  <c r="X228" i="1"/>
  <c r="S228" i="1"/>
  <c r="N228" i="1"/>
  <c r="BL227" i="1"/>
  <c r="BB227" i="1"/>
  <c r="AW227" i="1"/>
  <c r="AM227" i="1"/>
  <c r="AC227" i="1"/>
  <c r="X227" i="1"/>
  <c r="S227" i="1"/>
  <c r="N227" i="1"/>
  <c r="BQ226" i="1"/>
  <c r="BL226" i="1"/>
  <c r="BG226" i="1"/>
  <c r="BB226" i="1"/>
  <c r="AW226" i="1"/>
  <c r="AR226" i="1"/>
  <c r="AM226" i="1"/>
  <c r="AH226" i="1"/>
  <c r="AC226" i="1"/>
  <c r="X226" i="1"/>
  <c r="S226" i="1"/>
  <c r="N226" i="1"/>
  <c r="BL225" i="1"/>
  <c r="BB225" i="1"/>
  <c r="AW225" i="1"/>
  <c r="AM225" i="1"/>
  <c r="AC225" i="1"/>
  <c r="X225" i="1"/>
  <c r="S225" i="1"/>
  <c r="N225" i="1"/>
  <c r="BQ224" i="1"/>
  <c r="BL224" i="1"/>
  <c r="BG224" i="1"/>
  <c r="BB224" i="1"/>
  <c r="AW224" i="1"/>
  <c r="AR224" i="1"/>
  <c r="AM224" i="1"/>
  <c r="AH224" i="1"/>
  <c r="AC224" i="1"/>
  <c r="X224" i="1"/>
  <c r="S224" i="1"/>
  <c r="N224" i="1"/>
  <c r="BL223" i="1"/>
  <c r="BG223" i="1"/>
  <c r="AW223" i="1"/>
  <c r="AC223" i="1"/>
  <c r="S223" i="1"/>
  <c r="N223" i="1"/>
  <c r="BQ222" i="1"/>
  <c r="BL222" i="1"/>
  <c r="BG222" i="1"/>
  <c r="BB222" i="1"/>
  <c r="AW222" i="1"/>
  <c r="AR222" i="1"/>
  <c r="AM222" i="1"/>
  <c r="AH222" i="1"/>
  <c r="AC222" i="1"/>
  <c r="X222" i="1"/>
  <c r="S222" i="1"/>
  <c r="N222" i="1"/>
  <c r="BQ221" i="1"/>
  <c r="BL221" i="1"/>
  <c r="BB221" i="1"/>
  <c r="AW221" i="1"/>
  <c r="AM221" i="1"/>
  <c r="AH221" i="1"/>
  <c r="AC221" i="1"/>
  <c r="X221" i="1"/>
  <c r="S221" i="1"/>
  <c r="N221" i="1"/>
  <c r="BQ220" i="1"/>
  <c r="BL220" i="1"/>
  <c r="BG220" i="1"/>
  <c r="BB220" i="1"/>
  <c r="AW220" i="1"/>
  <c r="AR220" i="1"/>
  <c r="AM220" i="1"/>
  <c r="AH220" i="1"/>
  <c r="AC220" i="1"/>
  <c r="X220" i="1"/>
  <c r="S220" i="1"/>
  <c r="N220" i="1"/>
  <c r="BL219" i="1"/>
  <c r="BG219" i="1"/>
  <c r="AW219" i="1"/>
  <c r="AC219" i="1"/>
  <c r="N219" i="1"/>
  <c r="BQ218" i="1"/>
  <c r="BL218" i="1"/>
  <c r="BG218" i="1"/>
  <c r="AW218" i="1"/>
  <c r="AH218" i="1"/>
  <c r="AC218" i="1"/>
  <c r="S218" i="1"/>
  <c r="N218" i="1"/>
  <c r="BQ217" i="1"/>
  <c r="BL217" i="1"/>
  <c r="BG217" i="1"/>
  <c r="AW217" i="1"/>
  <c r="AH217" i="1"/>
  <c r="AC217" i="1"/>
  <c r="S217" i="1"/>
  <c r="N217" i="1"/>
  <c r="BQ216" i="1"/>
  <c r="BL216" i="1"/>
  <c r="BB216" i="1"/>
  <c r="AW216" i="1"/>
  <c r="AM216" i="1"/>
  <c r="X216" i="1"/>
  <c r="S216" i="1"/>
  <c r="N216" i="1"/>
  <c r="BQ215" i="1"/>
  <c r="BL215" i="1"/>
  <c r="BB215" i="1"/>
  <c r="AW215" i="1"/>
  <c r="AM215" i="1"/>
  <c r="AH215" i="1"/>
  <c r="AC215" i="1"/>
  <c r="S215" i="1"/>
  <c r="N215" i="1"/>
  <c r="BQ214" i="1"/>
  <c r="BL214" i="1"/>
  <c r="BG214" i="1"/>
  <c r="BB214" i="1"/>
  <c r="AW214" i="1"/>
  <c r="AR214" i="1"/>
  <c r="AM214" i="1"/>
  <c r="AH214" i="1"/>
  <c r="AC214" i="1"/>
  <c r="X214" i="1"/>
  <c r="S214" i="1"/>
  <c r="N214" i="1"/>
  <c r="BQ213" i="1"/>
  <c r="BL213" i="1"/>
  <c r="BG213" i="1"/>
  <c r="BB213" i="1"/>
  <c r="AW213" i="1"/>
  <c r="AR213" i="1"/>
  <c r="AM213" i="1"/>
  <c r="AH213" i="1"/>
  <c r="AC213" i="1"/>
  <c r="X213" i="1"/>
  <c r="S213" i="1"/>
  <c r="N213" i="1"/>
  <c r="BL212" i="1"/>
  <c r="BB212" i="1"/>
  <c r="AW212" i="1"/>
  <c r="AM212" i="1"/>
  <c r="AC212" i="1"/>
  <c r="X212" i="1"/>
  <c r="S212" i="1"/>
  <c r="N212" i="1"/>
  <c r="BQ211" i="1"/>
  <c r="BL211" i="1"/>
  <c r="BG211" i="1"/>
  <c r="BB211" i="1"/>
  <c r="AW211" i="1"/>
  <c r="AR211" i="1"/>
  <c r="AM211" i="1"/>
  <c r="AH211" i="1"/>
  <c r="AC211" i="1"/>
  <c r="X211" i="1"/>
  <c r="S211" i="1"/>
  <c r="N211" i="1"/>
  <c r="BL210" i="1"/>
  <c r="BB210" i="1"/>
  <c r="AW210" i="1"/>
  <c r="AM210" i="1"/>
  <c r="AC210" i="1"/>
  <c r="X210" i="1"/>
  <c r="S210" i="1"/>
  <c r="N210" i="1"/>
  <c r="BQ209" i="1"/>
  <c r="BL209" i="1"/>
  <c r="BG209" i="1"/>
  <c r="BB209" i="1"/>
  <c r="AW209" i="1"/>
  <c r="AR209" i="1"/>
  <c r="AM209" i="1"/>
  <c r="AH209" i="1"/>
  <c r="AC209" i="1"/>
  <c r="X209" i="1"/>
  <c r="S209" i="1"/>
  <c r="N209" i="1"/>
  <c r="BQ208" i="1"/>
  <c r="BL208" i="1"/>
  <c r="BG208" i="1"/>
  <c r="BB208" i="1"/>
  <c r="AW208" i="1"/>
  <c r="AR208" i="1"/>
  <c r="AM208" i="1"/>
  <c r="AH208" i="1"/>
  <c r="AC208" i="1"/>
  <c r="X208" i="1"/>
  <c r="S208" i="1"/>
  <c r="N208" i="1"/>
  <c r="BL207" i="1"/>
  <c r="BG207" i="1"/>
  <c r="AW207" i="1"/>
  <c r="AC207" i="1"/>
  <c r="S207" i="1"/>
  <c r="N207" i="1"/>
  <c r="BQ206" i="1"/>
  <c r="BL206" i="1"/>
  <c r="BG206" i="1"/>
  <c r="BB206" i="1"/>
  <c r="AW206" i="1"/>
  <c r="AR206" i="1"/>
  <c r="AM206" i="1"/>
  <c r="AH206" i="1"/>
  <c r="AC206" i="1"/>
  <c r="X206" i="1"/>
  <c r="S206" i="1"/>
  <c r="N206" i="1"/>
  <c r="BL205" i="1"/>
  <c r="BG205" i="1"/>
  <c r="AW205" i="1"/>
  <c r="AC205" i="1"/>
  <c r="N205" i="1"/>
  <c r="BQ204" i="1"/>
  <c r="BL204" i="1"/>
  <c r="BG204" i="1"/>
  <c r="BB204" i="1"/>
  <c r="AW204" i="1"/>
  <c r="AR204" i="1"/>
  <c r="AM204" i="1"/>
  <c r="AH204" i="1"/>
  <c r="AC204" i="1"/>
  <c r="X204" i="1"/>
  <c r="S204" i="1"/>
  <c r="N204" i="1"/>
  <c r="BQ203" i="1"/>
  <c r="BL203" i="1"/>
  <c r="BG203" i="1"/>
  <c r="BB203" i="1"/>
  <c r="AW203" i="1"/>
  <c r="AR203" i="1"/>
  <c r="AM203" i="1"/>
  <c r="AH203" i="1"/>
  <c r="AC203" i="1"/>
  <c r="X203" i="1"/>
  <c r="S203" i="1"/>
  <c r="N203" i="1"/>
  <c r="BQ202" i="1"/>
  <c r="BL202" i="1"/>
  <c r="BG202" i="1"/>
  <c r="AW202" i="1"/>
  <c r="AH202" i="1"/>
  <c r="AC202" i="1"/>
  <c r="S202" i="1"/>
  <c r="N202" i="1"/>
  <c r="BQ201" i="1"/>
  <c r="BL201" i="1"/>
  <c r="BG201" i="1"/>
  <c r="AW201" i="1"/>
  <c r="AH201" i="1"/>
  <c r="AC201" i="1"/>
  <c r="S201" i="1"/>
  <c r="N201" i="1"/>
  <c r="BQ200" i="1"/>
  <c r="BL200" i="1"/>
  <c r="BB200" i="1"/>
  <c r="AW200" i="1"/>
  <c r="AM200" i="1"/>
  <c r="X200" i="1"/>
  <c r="S200" i="1"/>
  <c r="N200" i="1"/>
  <c r="BQ199" i="1"/>
  <c r="BL199" i="1"/>
  <c r="BG199" i="1"/>
  <c r="BB199" i="1"/>
  <c r="AW199" i="1"/>
  <c r="AR199" i="1"/>
  <c r="AM199" i="1"/>
  <c r="AH199" i="1"/>
  <c r="AC199" i="1"/>
  <c r="X199" i="1"/>
  <c r="S199" i="1"/>
  <c r="N199" i="1"/>
  <c r="BQ198" i="1"/>
  <c r="BL198" i="1"/>
  <c r="BG198" i="1"/>
  <c r="BB198" i="1"/>
  <c r="AW198" i="1"/>
  <c r="AR198" i="1"/>
  <c r="AM198" i="1"/>
  <c r="AH198" i="1"/>
  <c r="AC198" i="1"/>
  <c r="X198" i="1"/>
  <c r="S198" i="1"/>
  <c r="N198" i="1"/>
  <c r="BQ197" i="1"/>
  <c r="BL197" i="1"/>
  <c r="BG197" i="1"/>
  <c r="BB197" i="1"/>
  <c r="AW197" i="1"/>
  <c r="AR197" i="1"/>
  <c r="AM197" i="1"/>
  <c r="AH197" i="1"/>
  <c r="AC197" i="1"/>
  <c r="X197" i="1"/>
  <c r="S197" i="1"/>
  <c r="N197" i="1"/>
  <c r="BQ196" i="1"/>
  <c r="BL196" i="1"/>
  <c r="BG196" i="1"/>
  <c r="BB196" i="1"/>
  <c r="AW196" i="1"/>
  <c r="AR196" i="1"/>
  <c r="AM196" i="1"/>
  <c r="AH196" i="1"/>
  <c r="AC196" i="1"/>
  <c r="X196" i="1"/>
  <c r="S196" i="1"/>
  <c r="N196" i="1"/>
  <c r="BQ195" i="1"/>
  <c r="BL195" i="1"/>
  <c r="BG195" i="1"/>
  <c r="BB195" i="1"/>
  <c r="AW195" i="1"/>
  <c r="AR195" i="1"/>
  <c r="AM195" i="1"/>
  <c r="AH195" i="1"/>
  <c r="AC195" i="1"/>
  <c r="X195" i="1"/>
  <c r="S195" i="1"/>
  <c r="N195" i="1"/>
  <c r="BQ194" i="1"/>
  <c r="BL194" i="1"/>
  <c r="BG194" i="1"/>
  <c r="BB194" i="1"/>
  <c r="AW194" i="1"/>
  <c r="AR194" i="1"/>
  <c r="AM194" i="1"/>
  <c r="AH194" i="1"/>
  <c r="AC194" i="1"/>
  <c r="X194" i="1"/>
  <c r="S194" i="1"/>
  <c r="N194" i="1"/>
  <c r="BQ193" i="1"/>
  <c r="BL193" i="1"/>
  <c r="BB193" i="1"/>
  <c r="AW193" i="1"/>
  <c r="AM193" i="1"/>
  <c r="X193" i="1"/>
  <c r="S193" i="1"/>
  <c r="N193" i="1"/>
  <c r="BQ192" i="1"/>
  <c r="BL192" i="1"/>
  <c r="BB192" i="1"/>
  <c r="AW192" i="1"/>
  <c r="AM192" i="1"/>
  <c r="X192" i="1"/>
  <c r="S192" i="1"/>
  <c r="N192" i="1"/>
  <c r="BQ191" i="1"/>
  <c r="BL191" i="1"/>
  <c r="BB191" i="1"/>
  <c r="AW191" i="1"/>
  <c r="AM191" i="1"/>
  <c r="X191" i="1"/>
  <c r="S191" i="1"/>
  <c r="N191" i="1"/>
  <c r="BQ190" i="1"/>
  <c r="BL190" i="1"/>
  <c r="BB190" i="1"/>
  <c r="AW190" i="1"/>
  <c r="AM190" i="1"/>
  <c r="X190" i="1"/>
  <c r="S190" i="1"/>
  <c r="N190" i="1"/>
  <c r="BQ189" i="1"/>
  <c r="BL189" i="1"/>
  <c r="BB189" i="1"/>
  <c r="AW189" i="1"/>
  <c r="AM189" i="1"/>
  <c r="X189" i="1"/>
  <c r="S189" i="1"/>
  <c r="N189" i="1"/>
  <c r="BQ188" i="1"/>
  <c r="BL188" i="1"/>
  <c r="BG188" i="1"/>
  <c r="BB188" i="1"/>
  <c r="AW188" i="1"/>
  <c r="AR188" i="1"/>
  <c r="AM188" i="1"/>
  <c r="AH188" i="1"/>
  <c r="X188" i="1"/>
  <c r="S188" i="1"/>
  <c r="N188" i="1"/>
  <c r="BQ187" i="1"/>
  <c r="BL187" i="1"/>
  <c r="BG187" i="1"/>
  <c r="BB187" i="1"/>
  <c r="AW187" i="1"/>
  <c r="AR187" i="1"/>
  <c r="AM187" i="1"/>
  <c r="AH187" i="1"/>
  <c r="X187" i="1"/>
  <c r="S187" i="1"/>
  <c r="N187" i="1"/>
  <c r="BQ186" i="1"/>
  <c r="BL186" i="1"/>
  <c r="BG186" i="1"/>
  <c r="BB186" i="1"/>
  <c r="AW186" i="1"/>
  <c r="AR186" i="1"/>
  <c r="AM186" i="1"/>
  <c r="AH186" i="1"/>
  <c r="X186" i="1"/>
  <c r="S186" i="1"/>
  <c r="N186" i="1"/>
  <c r="BL185" i="1"/>
  <c r="BG185" i="1"/>
  <c r="AW185" i="1"/>
  <c r="AR185" i="1"/>
  <c r="AH185" i="1"/>
  <c r="AC185" i="1"/>
  <c r="S185" i="1"/>
  <c r="N185" i="1"/>
  <c r="BL184" i="1"/>
  <c r="BG184" i="1"/>
  <c r="AW184" i="1"/>
  <c r="AR184" i="1"/>
  <c r="AH184" i="1"/>
  <c r="AC184" i="1"/>
  <c r="S184" i="1"/>
  <c r="N184" i="1"/>
  <c r="BL183" i="1"/>
  <c r="BG183" i="1"/>
  <c r="AW183" i="1"/>
  <c r="AR183" i="1"/>
  <c r="AH183" i="1"/>
  <c r="AC183" i="1"/>
  <c r="S183" i="1"/>
  <c r="N183" i="1"/>
  <c r="BQ182" i="1"/>
  <c r="BG182" i="1"/>
  <c r="BB182" i="1"/>
  <c r="AW182" i="1"/>
  <c r="AM182" i="1"/>
  <c r="X182" i="1"/>
  <c r="S182" i="1"/>
  <c r="N182" i="1"/>
  <c r="BQ181" i="1"/>
  <c r="BG181" i="1"/>
  <c r="BB181" i="1"/>
  <c r="AW181" i="1"/>
  <c r="AM181" i="1"/>
  <c r="X181" i="1"/>
  <c r="S181" i="1"/>
  <c r="N181" i="1"/>
  <c r="BQ180" i="1"/>
  <c r="BG180" i="1"/>
  <c r="BB180" i="1"/>
  <c r="AW180" i="1"/>
  <c r="AM180" i="1"/>
  <c r="X180" i="1"/>
  <c r="S180" i="1"/>
  <c r="N180" i="1"/>
  <c r="BQ179" i="1"/>
  <c r="BL179" i="1"/>
  <c r="BG179" i="1"/>
  <c r="BB179" i="1"/>
  <c r="AW179" i="1"/>
  <c r="AR179" i="1"/>
  <c r="AM179" i="1"/>
  <c r="AH179" i="1"/>
  <c r="AC179" i="1"/>
  <c r="X179" i="1"/>
  <c r="S179" i="1"/>
  <c r="N179" i="1"/>
  <c r="BQ178" i="1"/>
  <c r="BL178" i="1"/>
  <c r="BG178" i="1"/>
  <c r="BB178" i="1"/>
  <c r="AW178" i="1"/>
  <c r="AR178" i="1"/>
  <c r="AM178" i="1"/>
  <c r="AH178" i="1"/>
  <c r="AC178" i="1"/>
  <c r="X178" i="1"/>
  <c r="S178" i="1"/>
  <c r="N178" i="1"/>
  <c r="BQ177" i="1"/>
  <c r="BL177" i="1"/>
  <c r="BG177" i="1"/>
  <c r="BB177" i="1"/>
  <c r="AW177" i="1"/>
  <c r="AR177" i="1"/>
  <c r="AM177" i="1"/>
  <c r="AH177" i="1"/>
  <c r="AC177" i="1"/>
  <c r="X177" i="1"/>
  <c r="S177" i="1"/>
  <c r="N177" i="1"/>
  <c r="BQ176" i="1"/>
  <c r="BG176" i="1"/>
  <c r="BB176" i="1"/>
  <c r="AW176" i="1"/>
  <c r="AM176" i="1"/>
  <c r="X176" i="1"/>
  <c r="S176" i="1"/>
  <c r="N176" i="1"/>
  <c r="BQ175" i="1"/>
  <c r="BG175" i="1"/>
  <c r="BB175" i="1"/>
  <c r="AW175" i="1"/>
  <c r="AM175" i="1"/>
  <c r="X175" i="1"/>
  <c r="S175" i="1"/>
  <c r="N175" i="1"/>
  <c r="BQ174" i="1"/>
  <c r="BG174" i="1"/>
  <c r="BB174" i="1"/>
  <c r="AW174" i="1"/>
  <c r="AM174" i="1"/>
  <c r="X174" i="1"/>
  <c r="S174" i="1"/>
  <c r="N174" i="1"/>
  <c r="BQ173" i="1"/>
  <c r="BL173" i="1"/>
  <c r="BB173" i="1"/>
  <c r="AW173" i="1"/>
  <c r="X173" i="1"/>
  <c r="S173" i="1"/>
  <c r="N173" i="1"/>
  <c r="BQ172" i="1"/>
  <c r="BL172" i="1"/>
  <c r="BB172" i="1"/>
  <c r="AW172" i="1"/>
  <c r="X172" i="1"/>
  <c r="S172" i="1"/>
  <c r="N172" i="1"/>
  <c r="BQ171" i="1"/>
  <c r="BL171" i="1"/>
  <c r="BB171" i="1"/>
  <c r="AW171" i="1"/>
  <c r="X171" i="1"/>
  <c r="S171" i="1"/>
  <c r="N171" i="1"/>
  <c r="BQ170" i="1"/>
  <c r="BL170" i="1"/>
  <c r="BB170" i="1"/>
  <c r="AW170" i="1"/>
  <c r="X170" i="1"/>
  <c r="S170" i="1"/>
  <c r="N170" i="1"/>
  <c r="BQ169" i="1"/>
  <c r="BL169" i="1"/>
  <c r="BB169" i="1"/>
  <c r="AW169" i="1"/>
  <c r="X169" i="1"/>
  <c r="S169" i="1"/>
  <c r="N169" i="1"/>
  <c r="BQ168" i="1"/>
  <c r="BL168" i="1"/>
  <c r="BB168" i="1"/>
  <c r="AW168" i="1"/>
  <c r="X168" i="1"/>
  <c r="S168" i="1"/>
  <c r="N168" i="1"/>
  <c r="BL167" i="1"/>
  <c r="BB167" i="1"/>
  <c r="AR167" i="1"/>
  <c r="AM167" i="1"/>
  <c r="X167" i="1"/>
  <c r="S167" i="1"/>
  <c r="N167" i="1"/>
  <c r="BL166" i="1"/>
  <c r="BB166" i="1"/>
  <c r="AR166" i="1"/>
  <c r="AM166" i="1"/>
  <c r="X166" i="1"/>
  <c r="S166" i="1"/>
  <c r="N166" i="1"/>
  <c r="BL165" i="1"/>
  <c r="BB165" i="1"/>
  <c r="AR165" i="1"/>
  <c r="AM165" i="1"/>
  <c r="X165" i="1"/>
  <c r="S165" i="1"/>
  <c r="N165" i="1"/>
  <c r="BL164" i="1"/>
  <c r="BG164" i="1"/>
  <c r="AW164" i="1"/>
  <c r="AR164" i="1"/>
  <c r="AH164" i="1"/>
  <c r="AC164" i="1"/>
  <c r="S164" i="1"/>
  <c r="N164" i="1"/>
  <c r="BL163" i="1"/>
  <c r="BG163" i="1"/>
  <c r="AW163" i="1"/>
  <c r="AR163" i="1"/>
  <c r="AH163" i="1"/>
  <c r="AC163" i="1"/>
  <c r="S163" i="1"/>
  <c r="N163" i="1"/>
  <c r="BL162" i="1"/>
  <c r="BG162" i="1"/>
  <c r="AW162" i="1"/>
  <c r="AR162" i="1"/>
  <c r="AH162" i="1"/>
  <c r="AC162" i="1"/>
  <c r="S162" i="1"/>
  <c r="N162" i="1"/>
  <c r="BQ161" i="1"/>
  <c r="BL161" i="1"/>
  <c r="BB161" i="1"/>
  <c r="AW161" i="1"/>
  <c r="AM161" i="1"/>
  <c r="X161" i="1"/>
  <c r="S161" i="1"/>
  <c r="N161" i="1"/>
  <c r="BQ160" i="1"/>
  <c r="BL160" i="1"/>
  <c r="BB160" i="1"/>
  <c r="AW160" i="1"/>
  <c r="AM160" i="1"/>
  <c r="X160" i="1"/>
  <c r="S160" i="1"/>
  <c r="N160" i="1"/>
  <c r="BQ159" i="1"/>
  <c r="BL159" i="1"/>
  <c r="BB159" i="1"/>
  <c r="AW159" i="1"/>
  <c r="AM159" i="1"/>
  <c r="X159" i="1"/>
  <c r="S159" i="1"/>
  <c r="N159" i="1"/>
  <c r="BQ158" i="1"/>
  <c r="BL158" i="1"/>
  <c r="BG158" i="1"/>
  <c r="BB158" i="1"/>
  <c r="AW158" i="1"/>
  <c r="AR158" i="1"/>
  <c r="AM158" i="1"/>
  <c r="AH158" i="1"/>
  <c r="AC158" i="1"/>
  <c r="X158" i="1"/>
  <c r="S158" i="1"/>
  <c r="N158" i="1"/>
  <c r="BQ157" i="1"/>
  <c r="BL157" i="1"/>
  <c r="BG157" i="1"/>
  <c r="BB157" i="1"/>
  <c r="AW157" i="1"/>
  <c r="AR157" i="1"/>
  <c r="AM157" i="1"/>
  <c r="AH157" i="1"/>
  <c r="AC157" i="1"/>
  <c r="X157" i="1"/>
  <c r="S157" i="1"/>
  <c r="N157" i="1"/>
  <c r="BQ156" i="1"/>
  <c r="BL156" i="1"/>
  <c r="BG156" i="1"/>
  <c r="BB156" i="1"/>
  <c r="AW156" i="1"/>
  <c r="AR156" i="1"/>
  <c r="AM156" i="1"/>
  <c r="AH156" i="1"/>
  <c r="AC156" i="1"/>
  <c r="X156" i="1"/>
  <c r="S156" i="1"/>
  <c r="N156" i="1"/>
  <c r="BQ155" i="1"/>
  <c r="BG155" i="1"/>
  <c r="BB155" i="1"/>
  <c r="AW155" i="1"/>
  <c r="AM155" i="1"/>
  <c r="X155" i="1"/>
  <c r="S155" i="1"/>
  <c r="N155" i="1"/>
  <c r="BQ154" i="1"/>
  <c r="BG154" i="1"/>
  <c r="BB154" i="1"/>
  <c r="AW154" i="1"/>
  <c r="AM154" i="1"/>
  <c r="X154" i="1"/>
  <c r="S154" i="1"/>
  <c r="N154" i="1"/>
  <c r="BQ153" i="1"/>
  <c r="BG153" i="1"/>
  <c r="BB153" i="1"/>
  <c r="AW153" i="1"/>
  <c r="AM153" i="1"/>
  <c r="X153" i="1"/>
  <c r="S153" i="1"/>
  <c r="N153" i="1"/>
  <c r="BQ152" i="1"/>
  <c r="BG152" i="1"/>
  <c r="BB152" i="1"/>
  <c r="AW152" i="1"/>
  <c r="AM152" i="1"/>
  <c r="X152" i="1"/>
  <c r="S152" i="1"/>
  <c r="N152" i="1"/>
  <c r="BQ151" i="1"/>
  <c r="BG151" i="1"/>
  <c r="BB151" i="1"/>
  <c r="AW151" i="1"/>
  <c r="AM151" i="1"/>
  <c r="X151" i="1"/>
  <c r="S151" i="1"/>
  <c r="N151" i="1"/>
  <c r="BQ150" i="1"/>
  <c r="BG150" i="1"/>
  <c r="BB150" i="1"/>
  <c r="AW150" i="1"/>
  <c r="AM150" i="1"/>
  <c r="X150" i="1"/>
  <c r="S150" i="1"/>
  <c r="N150" i="1"/>
  <c r="BQ149" i="1"/>
  <c r="BL149" i="1"/>
  <c r="BB149" i="1"/>
  <c r="AR149" i="1"/>
  <c r="AM149" i="1"/>
  <c r="X149" i="1"/>
  <c r="S149" i="1"/>
  <c r="N149" i="1"/>
  <c r="BQ148" i="1"/>
  <c r="BL148" i="1"/>
  <c r="BB148" i="1"/>
  <c r="AR148" i="1"/>
  <c r="AM148" i="1"/>
  <c r="X148" i="1"/>
  <c r="S148" i="1"/>
  <c r="N148" i="1"/>
  <c r="BQ147" i="1"/>
  <c r="BL147" i="1"/>
  <c r="BB147" i="1"/>
  <c r="AR147" i="1"/>
  <c r="AM147" i="1"/>
  <c r="X147" i="1"/>
  <c r="S147" i="1"/>
  <c r="N147" i="1"/>
  <c r="BQ146" i="1"/>
  <c r="BL146" i="1"/>
  <c r="BB146" i="1"/>
  <c r="AR146" i="1"/>
  <c r="AM146" i="1"/>
  <c r="X146" i="1"/>
  <c r="S146" i="1"/>
  <c r="N146" i="1"/>
  <c r="BQ145" i="1"/>
  <c r="BL145" i="1"/>
  <c r="BB145" i="1"/>
  <c r="AR145" i="1"/>
  <c r="AM145" i="1"/>
  <c r="X145" i="1"/>
  <c r="S145" i="1"/>
  <c r="N145" i="1"/>
  <c r="BQ144" i="1"/>
  <c r="BL144" i="1"/>
  <c r="BB144" i="1"/>
  <c r="AR144" i="1"/>
  <c r="AM144" i="1"/>
  <c r="X144" i="1"/>
  <c r="S144" i="1"/>
  <c r="N144" i="1"/>
  <c r="BL143" i="1"/>
  <c r="BB143" i="1"/>
  <c r="AW143" i="1"/>
  <c r="AM143" i="1"/>
  <c r="AH143" i="1"/>
  <c r="AC143" i="1"/>
  <c r="S143" i="1"/>
  <c r="N143" i="1"/>
  <c r="BL142" i="1"/>
  <c r="BB142" i="1"/>
  <c r="AW142" i="1"/>
  <c r="AM142" i="1"/>
  <c r="AH142" i="1"/>
  <c r="AC142" i="1"/>
  <c r="S142" i="1"/>
  <c r="N142" i="1"/>
  <c r="BL141" i="1"/>
  <c r="BB141" i="1"/>
  <c r="AW141" i="1"/>
  <c r="AM141" i="1"/>
  <c r="AH141" i="1"/>
  <c r="AC141" i="1"/>
  <c r="S141" i="1"/>
  <c r="N141" i="1"/>
  <c r="BQ140" i="1"/>
  <c r="BL140" i="1"/>
  <c r="BG140" i="1"/>
  <c r="BB140" i="1"/>
  <c r="AW140" i="1"/>
  <c r="AR140" i="1"/>
  <c r="AM140" i="1"/>
  <c r="AH140" i="1"/>
  <c r="AC140" i="1"/>
  <c r="X140" i="1"/>
  <c r="S140" i="1"/>
  <c r="N140" i="1"/>
  <c r="BQ139" i="1"/>
  <c r="BL139" i="1"/>
  <c r="BG139" i="1"/>
  <c r="BB139" i="1"/>
  <c r="AW139" i="1"/>
  <c r="AR139" i="1"/>
  <c r="AM139" i="1"/>
  <c r="AH139" i="1"/>
  <c r="AC139" i="1"/>
  <c r="X139" i="1"/>
  <c r="S139" i="1"/>
  <c r="N139" i="1"/>
  <c r="BQ138" i="1"/>
  <c r="BL138" i="1"/>
  <c r="BG138" i="1"/>
  <c r="BB138" i="1"/>
  <c r="AW138" i="1"/>
  <c r="AR138" i="1"/>
  <c r="AM138" i="1"/>
  <c r="AH138" i="1"/>
  <c r="AC138" i="1"/>
  <c r="X138" i="1"/>
  <c r="S138" i="1"/>
  <c r="N138" i="1"/>
  <c r="BQ137" i="1"/>
  <c r="BL137" i="1"/>
  <c r="BG137" i="1"/>
  <c r="BB137" i="1"/>
  <c r="AW137" i="1"/>
  <c r="AR137" i="1"/>
  <c r="AM137" i="1"/>
  <c r="AH137" i="1"/>
  <c r="AC137" i="1"/>
  <c r="X137" i="1"/>
  <c r="S137" i="1"/>
  <c r="N137" i="1"/>
  <c r="BQ136" i="1"/>
  <c r="BL136" i="1"/>
  <c r="BG136" i="1"/>
  <c r="BB136" i="1"/>
  <c r="AW136" i="1"/>
  <c r="AR136" i="1"/>
  <c r="AM136" i="1"/>
  <c r="AH136" i="1"/>
  <c r="AC136" i="1"/>
  <c r="X136" i="1"/>
  <c r="S136" i="1"/>
  <c r="N136" i="1"/>
  <c r="BQ135" i="1"/>
  <c r="BL135" i="1"/>
  <c r="BG135" i="1"/>
  <c r="BB135" i="1"/>
  <c r="AW135" i="1"/>
  <c r="AR135" i="1"/>
  <c r="AM135" i="1"/>
  <c r="AH135" i="1"/>
  <c r="AC135" i="1"/>
  <c r="X135" i="1"/>
  <c r="S135" i="1"/>
  <c r="N135" i="1"/>
  <c r="BQ134" i="1"/>
  <c r="BL134" i="1"/>
  <c r="BG134" i="1"/>
  <c r="BB134" i="1"/>
  <c r="AW134" i="1"/>
  <c r="AR134" i="1"/>
  <c r="AM134" i="1"/>
  <c r="AH134" i="1"/>
  <c r="AC134" i="1"/>
  <c r="X134" i="1"/>
  <c r="S134" i="1"/>
  <c r="N134" i="1"/>
  <c r="BQ133" i="1"/>
  <c r="BL133" i="1"/>
  <c r="BG133" i="1"/>
  <c r="BB133" i="1"/>
  <c r="AW133" i="1"/>
  <c r="AR133" i="1"/>
  <c r="AM133" i="1"/>
  <c r="AH133" i="1"/>
  <c r="AC133" i="1"/>
  <c r="X133" i="1"/>
  <c r="S133" i="1"/>
  <c r="N133" i="1"/>
  <c r="BQ132" i="1"/>
  <c r="BL132" i="1"/>
  <c r="BG132" i="1"/>
  <c r="BB132" i="1"/>
  <c r="AW132" i="1"/>
  <c r="AR132" i="1"/>
  <c r="AM132" i="1"/>
  <c r="AH132" i="1"/>
  <c r="AC132" i="1"/>
  <c r="X132" i="1"/>
  <c r="S132" i="1"/>
  <c r="N132" i="1"/>
  <c r="BQ131" i="1"/>
  <c r="BL131" i="1"/>
  <c r="BG131" i="1"/>
  <c r="BB131" i="1"/>
  <c r="AW131" i="1"/>
  <c r="AR131" i="1"/>
  <c r="AM131" i="1"/>
  <c r="AH131" i="1"/>
  <c r="AC131" i="1"/>
  <c r="X131" i="1"/>
  <c r="S131" i="1"/>
  <c r="N131" i="1"/>
  <c r="BQ130" i="1"/>
  <c r="BL130" i="1"/>
  <c r="BG130" i="1"/>
  <c r="BB130" i="1"/>
  <c r="AW130" i="1"/>
  <c r="AR130" i="1"/>
  <c r="AM130" i="1"/>
  <c r="AH130" i="1"/>
  <c r="AC130" i="1"/>
  <c r="X130" i="1"/>
  <c r="S130" i="1"/>
  <c r="N130" i="1"/>
  <c r="BQ129" i="1"/>
  <c r="BL129" i="1"/>
  <c r="BG129" i="1"/>
  <c r="BB129" i="1"/>
  <c r="AW129" i="1"/>
  <c r="AR129" i="1"/>
  <c r="AM129" i="1"/>
  <c r="AH129" i="1"/>
  <c r="AC129" i="1"/>
  <c r="X129" i="1"/>
  <c r="S129" i="1"/>
  <c r="N129" i="1"/>
  <c r="BQ128" i="1"/>
  <c r="BL128" i="1"/>
  <c r="BG128" i="1"/>
  <c r="BB128" i="1"/>
  <c r="AW128" i="1"/>
  <c r="AR128" i="1"/>
  <c r="AM128" i="1"/>
  <c r="AH128" i="1"/>
  <c r="AC128" i="1"/>
  <c r="X128" i="1"/>
  <c r="S128" i="1"/>
  <c r="N128" i="1"/>
  <c r="BQ127" i="1"/>
  <c r="BL127" i="1"/>
  <c r="BG127" i="1"/>
  <c r="BB127" i="1"/>
  <c r="AW127" i="1"/>
  <c r="AR127" i="1"/>
  <c r="AM127" i="1"/>
  <c r="AH127" i="1"/>
  <c r="AC127" i="1"/>
  <c r="X127" i="1"/>
  <c r="S127" i="1"/>
  <c r="N127" i="1"/>
  <c r="BQ126" i="1"/>
  <c r="BL126" i="1"/>
  <c r="AW126" i="1"/>
  <c r="AM126" i="1"/>
  <c r="X126" i="1"/>
  <c r="S126" i="1"/>
  <c r="N126" i="1"/>
  <c r="BQ125" i="1"/>
  <c r="BL125" i="1"/>
  <c r="AW125" i="1"/>
  <c r="AM125" i="1"/>
  <c r="X125" i="1"/>
  <c r="S125" i="1"/>
  <c r="N125" i="1"/>
  <c r="BQ124" i="1"/>
  <c r="BL124" i="1"/>
  <c r="AW124" i="1"/>
  <c r="AM124" i="1"/>
  <c r="X124" i="1"/>
  <c r="S124" i="1"/>
  <c r="N124" i="1"/>
  <c r="BQ123" i="1"/>
  <c r="BL123" i="1"/>
  <c r="BG123" i="1"/>
  <c r="BB123" i="1"/>
  <c r="AW123" i="1"/>
  <c r="AR123" i="1"/>
  <c r="AM123" i="1"/>
  <c r="AH123" i="1"/>
  <c r="AC123" i="1"/>
  <c r="X123" i="1"/>
  <c r="S123" i="1"/>
  <c r="N123" i="1"/>
  <c r="BQ122" i="1"/>
  <c r="BL122" i="1"/>
  <c r="BB122" i="1"/>
  <c r="AW122" i="1"/>
  <c r="X122" i="1"/>
  <c r="S122" i="1"/>
  <c r="N122" i="1"/>
  <c r="BQ121" i="1"/>
  <c r="BL121" i="1"/>
  <c r="BB121" i="1"/>
  <c r="AW121" i="1"/>
  <c r="X121" i="1"/>
  <c r="S121" i="1"/>
  <c r="N121" i="1"/>
  <c r="BQ120" i="1"/>
  <c r="BL120" i="1"/>
  <c r="AW120" i="1"/>
  <c r="AM120" i="1"/>
  <c r="X120" i="1"/>
  <c r="S120" i="1"/>
  <c r="N120" i="1"/>
  <c r="BQ119" i="1"/>
  <c r="BL119" i="1"/>
  <c r="AW119" i="1"/>
  <c r="AM119" i="1"/>
  <c r="X119" i="1"/>
  <c r="S119" i="1"/>
  <c r="N119" i="1"/>
  <c r="BQ118" i="1"/>
  <c r="BL118" i="1"/>
  <c r="AW118" i="1"/>
  <c r="AM118" i="1"/>
  <c r="X118" i="1"/>
  <c r="S118" i="1"/>
  <c r="N118" i="1"/>
  <c r="BQ117" i="1"/>
  <c r="BL117" i="1"/>
  <c r="BG117" i="1"/>
  <c r="BB117" i="1"/>
  <c r="AW117" i="1"/>
  <c r="AR117" i="1"/>
  <c r="AM117" i="1"/>
  <c r="AH117" i="1"/>
  <c r="AC117" i="1"/>
  <c r="X117" i="1"/>
  <c r="S117" i="1"/>
  <c r="N117" i="1"/>
  <c r="BQ116" i="1"/>
  <c r="BL116" i="1"/>
  <c r="AW116" i="1"/>
  <c r="AM116" i="1"/>
  <c r="S116" i="1"/>
  <c r="N116" i="1"/>
  <c r="BQ115" i="1"/>
  <c r="BL115" i="1"/>
  <c r="AW115" i="1"/>
  <c r="AM115" i="1"/>
  <c r="S115" i="1"/>
  <c r="N115" i="1"/>
  <c r="BQ114" i="1"/>
  <c r="BL114" i="1"/>
  <c r="BG114" i="1"/>
  <c r="BB114" i="1"/>
  <c r="AW114" i="1"/>
  <c r="AR114" i="1"/>
  <c r="AM114" i="1"/>
  <c r="AH114" i="1"/>
  <c r="AC114" i="1"/>
  <c r="X114" i="1"/>
  <c r="S114" i="1"/>
  <c r="N114" i="1"/>
  <c r="BQ113" i="1"/>
  <c r="BL113" i="1"/>
  <c r="BB113" i="1"/>
  <c r="AW113" i="1"/>
  <c r="S113" i="1"/>
  <c r="N113" i="1"/>
  <c r="BQ112" i="1"/>
  <c r="BL112" i="1"/>
  <c r="BB112" i="1"/>
  <c r="AW112" i="1"/>
  <c r="S112" i="1"/>
  <c r="N112" i="1"/>
  <c r="BQ111" i="1"/>
  <c r="BL111" i="1"/>
  <c r="BG111" i="1"/>
  <c r="BB111" i="1"/>
  <c r="AW111" i="1"/>
  <c r="AR111" i="1"/>
  <c r="AM111" i="1"/>
  <c r="AH111" i="1"/>
  <c r="AC111" i="1"/>
  <c r="S111" i="1"/>
  <c r="BQ110" i="1"/>
  <c r="BL110" i="1"/>
  <c r="BG110" i="1"/>
  <c r="BB110" i="1"/>
  <c r="AW110" i="1"/>
  <c r="AR110" i="1"/>
  <c r="AM110" i="1"/>
  <c r="AH110" i="1"/>
  <c r="AC110" i="1"/>
  <c r="X110" i="1"/>
  <c r="S110" i="1"/>
  <c r="N110" i="1"/>
  <c r="BQ109" i="1"/>
  <c r="BL109" i="1"/>
  <c r="BG109" i="1"/>
  <c r="BB109" i="1"/>
  <c r="AW109" i="1"/>
  <c r="AR109" i="1"/>
  <c r="AM109" i="1"/>
  <c r="AH109" i="1"/>
  <c r="AC109" i="1"/>
  <c r="S109" i="1"/>
  <c r="BQ108" i="1"/>
  <c r="BL108" i="1"/>
  <c r="BG108" i="1"/>
  <c r="BB108" i="1"/>
  <c r="AW108" i="1"/>
  <c r="AR108" i="1"/>
  <c r="AM108" i="1"/>
  <c r="AH108" i="1"/>
  <c r="AC108" i="1"/>
  <c r="X108" i="1"/>
  <c r="S108" i="1"/>
  <c r="N108" i="1"/>
  <c r="BQ107" i="1"/>
  <c r="BL107" i="1"/>
  <c r="AW107" i="1"/>
  <c r="AM107" i="1"/>
  <c r="X107" i="1"/>
  <c r="S107" i="1"/>
  <c r="N107" i="1"/>
  <c r="BQ106" i="1"/>
  <c r="BL106" i="1"/>
  <c r="AW106" i="1"/>
  <c r="AM106" i="1"/>
  <c r="S106" i="1"/>
  <c r="N106" i="1"/>
  <c r="BQ105" i="1"/>
  <c r="BL105" i="1"/>
  <c r="AW105" i="1"/>
  <c r="AM105" i="1"/>
  <c r="S105" i="1"/>
  <c r="N105" i="1"/>
  <c r="BQ104" i="1"/>
  <c r="BL104" i="1"/>
  <c r="BG104" i="1"/>
  <c r="BB104" i="1"/>
  <c r="AW104" i="1"/>
  <c r="AR104" i="1"/>
  <c r="AM104" i="1"/>
  <c r="AH104" i="1"/>
  <c r="AC104" i="1"/>
  <c r="X104" i="1"/>
  <c r="S104" i="1"/>
  <c r="N104" i="1"/>
  <c r="BL103" i="1"/>
  <c r="BB103" i="1"/>
  <c r="AW103" i="1"/>
  <c r="X103" i="1"/>
  <c r="S103" i="1"/>
  <c r="N103" i="1"/>
  <c r="BL102" i="1"/>
  <c r="BB102" i="1"/>
  <c r="AW102" i="1"/>
  <c r="X102" i="1"/>
  <c r="N102" i="1"/>
  <c r="BL101" i="1"/>
  <c r="BB101" i="1"/>
  <c r="AW101" i="1"/>
  <c r="X101" i="1"/>
  <c r="S101" i="1"/>
  <c r="N101" i="1"/>
  <c r="BQ100" i="1"/>
  <c r="BL100" i="1"/>
  <c r="BG100" i="1"/>
  <c r="BB100" i="1"/>
  <c r="AW100" i="1"/>
  <c r="AR100" i="1"/>
  <c r="AM100" i="1"/>
  <c r="AH100" i="1"/>
  <c r="AC100" i="1"/>
  <c r="X100" i="1"/>
  <c r="S100" i="1"/>
  <c r="N100" i="1"/>
  <c r="BQ99" i="1"/>
  <c r="BL99" i="1"/>
  <c r="BG99" i="1"/>
  <c r="BB99" i="1"/>
  <c r="AW99" i="1"/>
  <c r="AR99" i="1"/>
  <c r="AM99" i="1"/>
  <c r="AH99" i="1"/>
  <c r="AC99" i="1"/>
  <c r="X99" i="1"/>
  <c r="S99" i="1"/>
  <c r="N99" i="1"/>
  <c r="BQ98" i="1"/>
  <c r="BL98" i="1"/>
  <c r="BG98" i="1"/>
  <c r="BB98" i="1"/>
  <c r="AW98" i="1"/>
  <c r="AR98" i="1"/>
  <c r="AM98" i="1"/>
  <c r="AH98" i="1"/>
  <c r="AC98" i="1"/>
  <c r="X98" i="1"/>
  <c r="S98" i="1"/>
  <c r="N98" i="1"/>
  <c r="BL97" i="1"/>
  <c r="BG97" i="1"/>
  <c r="AW97" i="1"/>
  <c r="AR97" i="1"/>
  <c r="AH97" i="1"/>
  <c r="AC97" i="1"/>
  <c r="X97" i="1"/>
  <c r="S97" i="1"/>
  <c r="N97" i="1"/>
  <c r="BQ96" i="1"/>
  <c r="BL96" i="1"/>
  <c r="BB96" i="1"/>
  <c r="AW96" i="1"/>
  <c r="AM96" i="1"/>
  <c r="X96" i="1"/>
  <c r="S96" i="1"/>
  <c r="N96" i="1"/>
  <c r="BQ95" i="1"/>
  <c r="BL95" i="1"/>
  <c r="BB95" i="1"/>
  <c r="AW95" i="1"/>
  <c r="AM95" i="1"/>
  <c r="X95" i="1"/>
  <c r="S95" i="1"/>
  <c r="N95" i="1"/>
  <c r="BQ94" i="1"/>
  <c r="BL94" i="1"/>
  <c r="BB94" i="1"/>
  <c r="AW94" i="1"/>
  <c r="AM94" i="1"/>
  <c r="X94" i="1"/>
  <c r="S94" i="1"/>
  <c r="BQ93" i="1"/>
  <c r="BL93" i="1"/>
  <c r="BG93" i="1"/>
  <c r="BB93" i="1"/>
  <c r="AW93" i="1"/>
  <c r="AR93" i="1"/>
  <c r="AM93" i="1"/>
  <c r="AH93" i="1"/>
  <c r="AC93" i="1"/>
  <c r="X93" i="1"/>
  <c r="S93" i="1"/>
  <c r="N93" i="1"/>
  <c r="BQ92" i="1"/>
  <c r="BL92" i="1"/>
  <c r="BG92" i="1"/>
  <c r="BB92" i="1"/>
  <c r="AW92" i="1"/>
  <c r="AR92" i="1"/>
  <c r="AM92" i="1"/>
  <c r="AH92" i="1"/>
  <c r="AC92" i="1"/>
  <c r="X92" i="1"/>
  <c r="S92" i="1"/>
  <c r="N92" i="1"/>
  <c r="BQ91" i="1"/>
  <c r="BL91" i="1"/>
  <c r="BG91" i="1"/>
  <c r="BB91" i="1"/>
  <c r="AW91" i="1"/>
  <c r="AR91" i="1"/>
  <c r="AM91" i="1"/>
  <c r="AH91" i="1"/>
  <c r="AC91" i="1"/>
  <c r="S91" i="1"/>
  <c r="N91" i="1"/>
  <c r="BQ90" i="1"/>
  <c r="BL90" i="1"/>
  <c r="BG90" i="1"/>
  <c r="BB90" i="1"/>
  <c r="AW90" i="1"/>
  <c r="AR90" i="1"/>
  <c r="AM90" i="1"/>
  <c r="AH90" i="1"/>
  <c r="AC90" i="1"/>
  <c r="S90" i="1"/>
  <c r="N90" i="1"/>
  <c r="BQ89" i="1"/>
  <c r="BL89" i="1"/>
  <c r="BB89" i="1"/>
  <c r="AW89" i="1"/>
  <c r="AM89" i="1"/>
  <c r="X89" i="1"/>
  <c r="S89" i="1"/>
  <c r="N89" i="1"/>
  <c r="BQ88" i="1"/>
  <c r="BL88" i="1"/>
  <c r="BG88" i="1"/>
  <c r="BB88" i="1"/>
  <c r="AW88" i="1"/>
  <c r="AM88" i="1"/>
  <c r="AH88" i="1"/>
  <c r="AC88" i="1"/>
  <c r="S88" i="1"/>
  <c r="N88" i="1"/>
  <c r="BQ87" i="1"/>
  <c r="BL87" i="1"/>
  <c r="BG87" i="1"/>
  <c r="BB87" i="1"/>
  <c r="AW87" i="1"/>
  <c r="AR87" i="1"/>
  <c r="AM87" i="1"/>
  <c r="AH87" i="1"/>
  <c r="AC87" i="1"/>
  <c r="S87" i="1"/>
  <c r="N87" i="1"/>
  <c r="BQ86" i="1"/>
  <c r="BL86" i="1"/>
  <c r="BG86" i="1"/>
  <c r="BB86" i="1"/>
  <c r="AW86" i="1"/>
  <c r="AR86" i="1"/>
  <c r="AM86" i="1"/>
  <c r="AH86" i="1"/>
  <c r="AC86" i="1"/>
  <c r="X86" i="1"/>
  <c r="S86" i="1"/>
  <c r="N86" i="1"/>
  <c r="BQ85" i="1"/>
  <c r="BL85" i="1"/>
  <c r="BG85" i="1"/>
  <c r="BB85" i="1"/>
  <c r="AW85" i="1"/>
  <c r="AR85" i="1"/>
  <c r="AM85" i="1"/>
  <c r="AH85" i="1"/>
  <c r="AC85" i="1"/>
  <c r="X85" i="1"/>
  <c r="S85" i="1"/>
  <c r="N85" i="1"/>
  <c r="BQ84" i="1"/>
  <c r="BL84" i="1"/>
  <c r="BB84" i="1"/>
  <c r="AW84" i="1"/>
  <c r="AM84" i="1"/>
  <c r="X84" i="1"/>
  <c r="S84" i="1"/>
  <c r="BQ83" i="1"/>
  <c r="BL83" i="1"/>
  <c r="BG83" i="1"/>
  <c r="BB83" i="1"/>
  <c r="AW83" i="1"/>
  <c r="AR83" i="1"/>
  <c r="AM83" i="1"/>
  <c r="AH83" i="1"/>
  <c r="AC83" i="1"/>
  <c r="X83" i="1"/>
  <c r="S83" i="1"/>
  <c r="N83" i="1"/>
  <c r="BQ82" i="1"/>
  <c r="BL82" i="1"/>
  <c r="BB82" i="1"/>
  <c r="AW82" i="1"/>
  <c r="AM82" i="1"/>
  <c r="X82" i="1"/>
  <c r="S82" i="1"/>
  <c r="BQ81" i="1"/>
  <c r="BL81" i="1"/>
  <c r="BG81" i="1"/>
  <c r="BB81" i="1"/>
  <c r="AW81" i="1"/>
  <c r="AR81" i="1"/>
  <c r="AM81" i="1"/>
  <c r="AH81" i="1"/>
  <c r="AC81" i="1"/>
  <c r="X81" i="1"/>
  <c r="S81" i="1"/>
  <c r="N81" i="1"/>
  <c r="BQ80" i="1"/>
  <c r="BL80" i="1"/>
  <c r="BB80" i="1"/>
  <c r="AW80" i="1"/>
  <c r="X80" i="1"/>
  <c r="S80" i="1"/>
  <c r="N80" i="1"/>
  <c r="BQ79" i="1"/>
  <c r="BL79" i="1"/>
  <c r="BG79" i="1"/>
  <c r="BB79" i="1"/>
  <c r="AW79" i="1"/>
  <c r="AR79" i="1"/>
  <c r="AM79" i="1"/>
  <c r="AH79" i="1"/>
  <c r="AC79" i="1"/>
  <c r="X79" i="1"/>
  <c r="S79" i="1"/>
  <c r="N79" i="1"/>
  <c r="BQ78" i="1"/>
  <c r="BL78" i="1"/>
  <c r="BB78" i="1"/>
  <c r="AW78" i="1"/>
  <c r="X78" i="1"/>
  <c r="S78" i="1"/>
  <c r="N78" i="1"/>
  <c r="BQ77" i="1"/>
  <c r="BL77" i="1"/>
  <c r="BB77" i="1"/>
  <c r="AW77" i="1"/>
  <c r="AM77" i="1"/>
  <c r="AC77" i="1"/>
  <c r="X77" i="1"/>
  <c r="S77" i="1"/>
  <c r="N77" i="1"/>
  <c r="BQ76" i="1"/>
  <c r="BL76" i="1"/>
  <c r="BB76" i="1"/>
  <c r="AW76" i="1"/>
  <c r="AM76" i="1"/>
  <c r="AC76" i="1"/>
  <c r="X76" i="1"/>
  <c r="S76" i="1"/>
  <c r="N76" i="1"/>
  <c r="BQ75" i="1"/>
  <c r="BL75" i="1"/>
  <c r="BB75" i="1"/>
  <c r="AW75" i="1"/>
  <c r="AC75" i="1"/>
  <c r="X75" i="1"/>
  <c r="S75" i="1"/>
  <c r="N75" i="1"/>
  <c r="BQ74" i="1"/>
  <c r="BL74" i="1"/>
  <c r="BB74" i="1"/>
  <c r="AW74" i="1"/>
  <c r="AC74" i="1"/>
  <c r="X74" i="1"/>
  <c r="S74" i="1"/>
  <c r="N74" i="1"/>
  <c r="BQ73" i="1"/>
  <c r="BL73" i="1"/>
  <c r="BB73" i="1"/>
  <c r="AW73" i="1"/>
  <c r="AM73" i="1"/>
  <c r="AH73" i="1"/>
  <c r="AC73" i="1"/>
  <c r="X73" i="1"/>
  <c r="S73" i="1"/>
  <c r="N73" i="1"/>
  <c r="BQ72" i="1"/>
  <c r="BL72" i="1"/>
  <c r="BG72" i="1"/>
  <c r="BB72" i="1"/>
  <c r="AW72" i="1"/>
  <c r="AR72" i="1"/>
  <c r="AM72" i="1"/>
  <c r="AH72" i="1"/>
  <c r="AC72" i="1"/>
  <c r="X72" i="1"/>
  <c r="S72" i="1"/>
  <c r="N72" i="1"/>
  <c r="BQ71" i="1"/>
  <c r="BL71" i="1"/>
  <c r="BG71" i="1"/>
  <c r="BB71" i="1"/>
  <c r="AW71" i="1"/>
  <c r="AR71" i="1"/>
  <c r="AM71" i="1"/>
  <c r="AH71" i="1"/>
  <c r="AC71" i="1"/>
  <c r="X71" i="1"/>
  <c r="S71" i="1"/>
  <c r="N71" i="1"/>
  <c r="BQ70" i="1"/>
  <c r="BL70" i="1"/>
  <c r="BG70" i="1"/>
  <c r="BB70" i="1"/>
  <c r="AW70" i="1"/>
  <c r="AR70" i="1"/>
  <c r="AM70" i="1"/>
  <c r="AH70" i="1"/>
  <c r="AC70" i="1"/>
  <c r="X70" i="1"/>
  <c r="S70" i="1"/>
  <c r="N70" i="1"/>
  <c r="BQ69" i="1"/>
  <c r="BL69" i="1"/>
  <c r="BG69" i="1"/>
  <c r="BB69" i="1"/>
  <c r="AW69" i="1"/>
  <c r="AR69" i="1"/>
  <c r="AM69" i="1"/>
  <c r="AH69" i="1"/>
  <c r="AC69" i="1"/>
  <c r="X69" i="1"/>
  <c r="S69" i="1"/>
  <c r="N69" i="1"/>
  <c r="BL68" i="1"/>
  <c r="BB68" i="1"/>
  <c r="AW68" i="1"/>
  <c r="AR68" i="1"/>
  <c r="AM68" i="1"/>
  <c r="AH68" i="1"/>
  <c r="AC68" i="1"/>
  <c r="X68" i="1"/>
  <c r="S68" i="1"/>
  <c r="N68" i="1"/>
  <c r="BQ67" i="1"/>
  <c r="BL67" i="1"/>
  <c r="BG67" i="1"/>
  <c r="BB67" i="1"/>
  <c r="AW67" i="1"/>
  <c r="AR67" i="1"/>
  <c r="AM67" i="1"/>
  <c r="AH67" i="1"/>
  <c r="AC67" i="1"/>
  <c r="X67" i="1"/>
  <c r="S67" i="1"/>
  <c r="N67" i="1"/>
  <c r="BQ66" i="1"/>
  <c r="BL66" i="1"/>
  <c r="BB66" i="1"/>
  <c r="AW66" i="1"/>
  <c r="AM66" i="1"/>
  <c r="X66" i="1"/>
  <c r="S66" i="1"/>
  <c r="BQ65" i="1"/>
  <c r="BL65" i="1"/>
  <c r="BB65" i="1"/>
  <c r="AW65" i="1"/>
  <c r="AM65" i="1"/>
  <c r="X65" i="1"/>
  <c r="S65" i="1"/>
  <c r="BQ64" i="1"/>
  <c r="BL64" i="1"/>
  <c r="BG64" i="1"/>
  <c r="BB64" i="1"/>
  <c r="AW64" i="1"/>
  <c r="AR64" i="1"/>
  <c r="AM64" i="1"/>
  <c r="AH64" i="1"/>
  <c r="AC64" i="1"/>
  <c r="X64" i="1"/>
  <c r="S64" i="1"/>
  <c r="N64" i="1"/>
  <c r="BQ63" i="1"/>
  <c r="BL63" i="1"/>
  <c r="BB63" i="1"/>
  <c r="AW63" i="1"/>
  <c r="AM63" i="1"/>
  <c r="X63" i="1"/>
  <c r="S63" i="1"/>
  <c r="BQ62" i="1"/>
  <c r="BL62" i="1"/>
  <c r="BG62" i="1"/>
  <c r="BB62" i="1"/>
  <c r="AW62" i="1"/>
  <c r="AR62" i="1"/>
  <c r="AM62" i="1"/>
  <c r="AH62" i="1"/>
  <c r="AC62" i="1"/>
  <c r="X62" i="1"/>
  <c r="S62" i="1"/>
  <c r="N62" i="1"/>
  <c r="BQ61" i="1"/>
  <c r="BL61" i="1"/>
  <c r="BG61" i="1"/>
  <c r="BB61" i="1"/>
  <c r="AW61" i="1"/>
  <c r="AR61" i="1"/>
  <c r="AM61" i="1"/>
  <c r="AH61" i="1"/>
  <c r="AC61" i="1"/>
  <c r="X61" i="1"/>
  <c r="S61" i="1"/>
  <c r="N61" i="1"/>
  <c r="BQ60" i="1"/>
  <c r="BL60" i="1"/>
  <c r="BG60" i="1"/>
  <c r="BB60" i="1"/>
  <c r="AW60" i="1"/>
  <c r="AR60" i="1"/>
  <c r="AM60" i="1"/>
  <c r="AH60" i="1"/>
  <c r="AC60" i="1"/>
  <c r="X60" i="1"/>
  <c r="S60" i="1"/>
  <c r="N60" i="1"/>
  <c r="BQ59" i="1"/>
  <c r="BL59" i="1"/>
  <c r="BB59" i="1"/>
  <c r="AW59" i="1"/>
  <c r="AM59" i="1"/>
  <c r="X59" i="1"/>
  <c r="S59" i="1"/>
  <c r="N59" i="1"/>
  <c r="BQ58" i="1"/>
  <c r="BL58" i="1"/>
  <c r="BB58" i="1"/>
  <c r="AW58" i="1"/>
  <c r="AM58" i="1"/>
  <c r="X58" i="1"/>
  <c r="S58" i="1"/>
  <c r="N58" i="1"/>
  <c r="BQ57" i="1"/>
  <c r="BL57" i="1"/>
  <c r="BG57" i="1"/>
  <c r="BB57" i="1"/>
  <c r="AW57" i="1"/>
  <c r="AR57" i="1"/>
  <c r="AM57" i="1"/>
  <c r="AH57" i="1"/>
  <c r="AC57" i="1"/>
  <c r="X57" i="1"/>
  <c r="S57" i="1"/>
  <c r="N57" i="1"/>
  <c r="BQ56" i="1"/>
  <c r="BL56" i="1"/>
  <c r="BG56" i="1"/>
  <c r="BB56" i="1"/>
  <c r="AW56" i="1"/>
  <c r="AR56" i="1"/>
  <c r="AM56" i="1"/>
  <c r="AH56" i="1"/>
  <c r="AC56" i="1"/>
  <c r="X56" i="1"/>
  <c r="S56" i="1"/>
  <c r="N56" i="1"/>
  <c r="BQ55" i="1"/>
  <c r="BL55" i="1"/>
  <c r="BB55" i="1"/>
  <c r="AW55" i="1"/>
  <c r="AM55" i="1"/>
  <c r="X55" i="1"/>
  <c r="S55" i="1"/>
  <c r="N55" i="1"/>
  <c r="BQ54" i="1"/>
  <c r="BL54" i="1"/>
  <c r="BG54" i="1"/>
  <c r="BB54" i="1"/>
  <c r="AW54" i="1"/>
  <c r="AR54" i="1"/>
  <c r="AM54" i="1"/>
  <c r="AH54" i="1"/>
  <c r="AC54" i="1"/>
  <c r="X54" i="1"/>
  <c r="S54" i="1"/>
  <c r="N54" i="1"/>
  <c r="BQ53" i="1"/>
  <c r="BL53" i="1"/>
  <c r="BB53" i="1"/>
  <c r="AW53" i="1"/>
  <c r="AM53" i="1"/>
  <c r="X53" i="1"/>
  <c r="S53" i="1"/>
  <c r="N53" i="1"/>
  <c r="BQ52" i="1"/>
  <c r="BL52" i="1"/>
  <c r="BG52" i="1"/>
  <c r="BB52" i="1"/>
  <c r="AW52" i="1"/>
  <c r="AR52" i="1"/>
  <c r="AM52" i="1"/>
  <c r="AH52" i="1"/>
  <c r="AC52" i="1"/>
  <c r="X52" i="1"/>
  <c r="S52" i="1"/>
  <c r="N52" i="1"/>
  <c r="BL51" i="1"/>
  <c r="BG51" i="1"/>
  <c r="AW51" i="1"/>
  <c r="AR51" i="1"/>
  <c r="AH51" i="1"/>
  <c r="AC51" i="1"/>
  <c r="X51" i="1"/>
  <c r="S51" i="1"/>
  <c r="N51" i="1"/>
  <c r="BQ50" i="1"/>
  <c r="BL50" i="1"/>
  <c r="BB50" i="1"/>
  <c r="AW50" i="1"/>
  <c r="AM50" i="1"/>
  <c r="AC50" i="1"/>
  <c r="X50" i="1"/>
  <c r="S50" i="1"/>
  <c r="N50" i="1"/>
  <c r="BQ49" i="1"/>
  <c r="BL49" i="1"/>
  <c r="BB49" i="1"/>
  <c r="AW49" i="1"/>
  <c r="AM49" i="1"/>
  <c r="AC49" i="1"/>
  <c r="X49" i="1"/>
  <c r="S49" i="1"/>
  <c r="N49" i="1"/>
  <c r="BQ48" i="1"/>
  <c r="BL48" i="1"/>
  <c r="BB48" i="1"/>
  <c r="AW48" i="1"/>
  <c r="AM48" i="1"/>
  <c r="AC48" i="1"/>
  <c r="X48" i="1"/>
  <c r="S48" i="1"/>
  <c r="N48" i="1"/>
  <c r="BQ47" i="1"/>
  <c r="BL47" i="1"/>
  <c r="BB47" i="1"/>
  <c r="AW47" i="1"/>
  <c r="AM47" i="1"/>
  <c r="AC47" i="1"/>
  <c r="X47" i="1"/>
  <c r="S47" i="1"/>
  <c r="N47" i="1"/>
  <c r="BQ46" i="1"/>
  <c r="BL46" i="1"/>
  <c r="BB46" i="1"/>
  <c r="AW46" i="1"/>
  <c r="AM46" i="1"/>
  <c r="AC46" i="1"/>
  <c r="X46" i="1"/>
  <c r="S46" i="1"/>
  <c r="N46" i="1"/>
  <c r="BQ45" i="1"/>
  <c r="BL45" i="1"/>
  <c r="BB45" i="1"/>
  <c r="AW45" i="1"/>
  <c r="AM45" i="1"/>
  <c r="S45" i="1"/>
  <c r="BQ44" i="1"/>
  <c r="BL44" i="1"/>
  <c r="BB44" i="1"/>
  <c r="AW44" i="1"/>
  <c r="AM44" i="1"/>
  <c r="S44" i="1"/>
  <c r="BQ43" i="1"/>
  <c r="BL43" i="1"/>
  <c r="BB43" i="1"/>
  <c r="AW43" i="1"/>
  <c r="AM43" i="1"/>
  <c r="S43" i="1"/>
  <c r="BQ42" i="1"/>
  <c r="BL42" i="1"/>
  <c r="BB42" i="1"/>
  <c r="AW42" i="1"/>
  <c r="AM42" i="1"/>
  <c r="X42" i="1"/>
  <c r="S42" i="1"/>
  <c r="N42" i="1"/>
  <c r="BQ41" i="1"/>
  <c r="BL41" i="1"/>
  <c r="BB41" i="1"/>
  <c r="AW41" i="1"/>
  <c r="AM41" i="1"/>
  <c r="AC41" i="1"/>
  <c r="X41" i="1"/>
  <c r="S41" i="1"/>
  <c r="N41" i="1"/>
  <c r="BQ40" i="1"/>
  <c r="BL40" i="1"/>
  <c r="BB40" i="1"/>
  <c r="AW40" i="1"/>
  <c r="AM40" i="1"/>
  <c r="AC40" i="1"/>
  <c r="X40" i="1"/>
  <c r="S40" i="1"/>
  <c r="N40" i="1"/>
  <c r="BQ39" i="1"/>
  <c r="BL39" i="1"/>
  <c r="BB39" i="1"/>
  <c r="AW39" i="1"/>
  <c r="AM39" i="1"/>
  <c r="AC39" i="1"/>
  <c r="X39" i="1"/>
  <c r="S39" i="1"/>
  <c r="N39" i="1"/>
  <c r="BQ38" i="1"/>
  <c r="BL38" i="1"/>
  <c r="BB38" i="1"/>
  <c r="AW38" i="1"/>
  <c r="AM38" i="1"/>
  <c r="AC38" i="1"/>
  <c r="X38" i="1"/>
  <c r="S38" i="1"/>
  <c r="N38" i="1"/>
  <c r="BQ37" i="1"/>
  <c r="BL37" i="1"/>
  <c r="BB37" i="1"/>
  <c r="AW37" i="1"/>
  <c r="AM37" i="1"/>
  <c r="X37" i="1"/>
  <c r="S37" i="1"/>
  <c r="BL36" i="1"/>
  <c r="BG36" i="1"/>
  <c r="AW36" i="1"/>
  <c r="AR36" i="1"/>
  <c r="AH36" i="1"/>
  <c r="AC36" i="1"/>
  <c r="X36" i="1"/>
  <c r="S36" i="1"/>
  <c r="N36" i="1"/>
  <c r="BQ35" i="1"/>
  <c r="BL35" i="1"/>
  <c r="BB35" i="1"/>
  <c r="AW35" i="1"/>
  <c r="AM35" i="1"/>
  <c r="X35" i="1"/>
  <c r="S35" i="1"/>
  <c r="N35" i="1"/>
  <c r="BL34" i="1"/>
  <c r="BG34" i="1"/>
  <c r="AW34" i="1"/>
  <c r="AR34" i="1"/>
  <c r="AH34" i="1"/>
  <c r="AC34" i="1"/>
  <c r="S34" i="1"/>
  <c r="N34" i="1"/>
  <c r="BQ33" i="1"/>
  <c r="BL33" i="1"/>
  <c r="BB33" i="1"/>
  <c r="AW33" i="1"/>
  <c r="AM33" i="1"/>
  <c r="X33" i="1"/>
  <c r="S33" i="1"/>
  <c r="N33" i="1"/>
  <c r="BQ32" i="1"/>
  <c r="BL32" i="1"/>
  <c r="BG32" i="1"/>
  <c r="BB32" i="1"/>
  <c r="AW32" i="1"/>
  <c r="AR32" i="1"/>
  <c r="AM32" i="1"/>
  <c r="AH32" i="1"/>
  <c r="AC32" i="1"/>
  <c r="X32" i="1"/>
  <c r="S32" i="1"/>
  <c r="N32" i="1"/>
  <c r="BQ31" i="1"/>
  <c r="BL31" i="1"/>
  <c r="BB31" i="1"/>
  <c r="AW31" i="1"/>
  <c r="AM31" i="1"/>
  <c r="X31" i="1"/>
  <c r="S31" i="1"/>
  <c r="N31" i="1"/>
  <c r="BQ30" i="1"/>
  <c r="BL30" i="1"/>
  <c r="BG30" i="1"/>
  <c r="BB30" i="1"/>
  <c r="AW30" i="1"/>
  <c r="AR30" i="1"/>
  <c r="AM30" i="1"/>
  <c r="AH30" i="1"/>
  <c r="AC30" i="1"/>
  <c r="X30" i="1"/>
  <c r="S30" i="1"/>
  <c r="N30" i="1"/>
  <c r="BQ29" i="1"/>
  <c r="BL29" i="1"/>
  <c r="BG29" i="1"/>
  <c r="BB29" i="1"/>
  <c r="AW29" i="1"/>
  <c r="AR29" i="1"/>
  <c r="AM29" i="1"/>
  <c r="AH29" i="1"/>
  <c r="AC29" i="1"/>
  <c r="X29" i="1"/>
  <c r="S29" i="1"/>
  <c r="N29" i="1"/>
  <c r="BQ28" i="1"/>
  <c r="BL28" i="1"/>
  <c r="BB28" i="1"/>
  <c r="AW28" i="1"/>
  <c r="AM28" i="1"/>
  <c r="X28" i="1"/>
  <c r="S28" i="1"/>
  <c r="N28" i="1"/>
  <c r="BQ27" i="1"/>
  <c r="BL27" i="1"/>
  <c r="BG27" i="1"/>
  <c r="BB27" i="1"/>
  <c r="AW27" i="1"/>
  <c r="AR27" i="1"/>
  <c r="AM27" i="1"/>
  <c r="AH27" i="1"/>
  <c r="AC27" i="1"/>
  <c r="X27" i="1"/>
  <c r="S27" i="1"/>
  <c r="N27" i="1"/>
  <c r="BQ26" i="1"/>
  <c r="BL26" i="1"/>
  <c r="BB26" i="1"/>
  <c r="AW26" i="1"/>
  <c r="AM26" i="1"/>
  <c r="X26" i="1"/>
  <c r="S26" i="1"/>
  <c r="N26" i="1"/>
  <c r="BQ25" i="1"/>
  <c r="BL25" i="1"/>
  <c r="BG25" i="1"/>
  <c r="BB25" i="1"/>
  <c r="AW25" i="1"/>
  <c r="AR25" i="1"/>
  <c r="AM25" i="1"/>
  <c r="AH25" i="1"/>
  <c r="AC25" i="1"/>
  <c r="X25" i="1"/>
  <c r="S25" i="1"/>
  <c r="N25" i="1"/>
  <c r="BQ24" i="1"/>
  <c r="BL24" i="1"/>
  <c r="BB24" i="1"/>
  <c r="AW24" i="1"/>
  <c r="AM24" i="1"/>
  <c r="X24" i="1"/>
  <c r="S24" i="1"/>
  <c r="N24" i="1"/>
  <c r="BQ23" i="1"/>
  <c r="BL23" i="1"/>
  <c r="BB23" i="1"/>
  <c r="AW23" i="1"/>
  <c r="AM23" i="1"/>
  <c r="X23" i="1"/>
  <c r="S23" i="1"/>
  <c r="N23" i="1"/>
  <c r="BQ22" i="1"/>
  <c r="BL22" i="1"/>
  <c r="BB22" i="1"/>
  <c r="AW22" i="1"/>
  <c r="AM22" i="1"/>
  <c r="AC22" i="1"/>
  <c r="X22" i="1"/>
  <c r="S22" i="1"/>
  <c r="N22" i="1"/>
  <c r="BQ21" i="1"/>
  <c r="BL21" i="1"/>
  <c r="BB21" i="1"/>
  <c r="AW21" i="1"/>
  <c r="AM21" i="1"/>
  <c r="AC21" i="1"/>
  <c r="X21" i="1"/>
  <c r="S21" i="1"/>
  <c r="N21" i="1"/>
  <c r="BQ20" i="1"/>
  <c r="BL20" i="1"/>
  <c r="BB20" i="1"/>
  <c r="AW20" i="1"/>
  <c r="AM20" i="1"/>
  <c r="AH20" i="1"/>
  <c r="AC20" i="1"/>
  <c r="X20" i="1"/>
  <c r="S20" i="1"/>
  <c r="N20" i="1"/>
  <c r="BQ19" i="1"/>
  <c r="BL19" i="1"/>
  <c r="BG19" i="1"/>
  <c r="BB19" i="1"/>
  <c r="AW19" i="1"/>
  <c r="AM19" i="1"/>
  <c r="X19" i="1"/>
  <c r="S19" i="1"/>
  <c r="N19" i="1"/>
  <c r="BQ18" i="1"/>
  <c r="BL18" i="1"/>
  <c r="BG18" i="1"/>
  <c r="BB18" i="1"/>
  <c r="AW18" i="1"/>
  <c r="AR18" i="1"/>
  <c r="AM18" i="1"/>
  <c r="AH18" i="1"/>
  <c r="AC18" i="1"/>
  <c r="X18" i="1"/>
  <c r="S18" i="1"/>
  <c r="N18" i="1"/>
  <c r="BQ17" i="1"/>
  <c r="BL17" i="1"/>
  <c r="BB17" i="1"/>
  <c r="AW17" i="1"/>
  <c r="AR17" i="1"/>
  <c r="AM17" i="1"/>
  <c r="AH17" i="1"/>
  <c r="AC17" i="1"/>
  <c r="X17" i="1"/>
  <c r="S17" i="1"/>
  <c r="N17" i="1"/>
  <c r="BQ16" i="1"/>
  <c r="BL16" i="1"/>
  <c r="BG16" i="1"/>
  <c r="BB16" i="1"/>
  <c r="AW16" i="1"/>
  <c r="AM16" i="1"/>
  <c r="AC16" i="1"/>
  <c r="X16" i="1"/>
  <c r="S16" i="1"/>
  <c r="N16" i="1"/>
  <c r="BQ15" i="1"/>
  <c r="BL15" i="1"/>
  <c r="BG15" i="1"/>
  <c r="BB15" i="1"/>
  <c r="AW15" i="1"/>
  <c r="AR15" i="1"/>
  <c r="AM15" i="1"/>
  <c r="AH15" i="1"/>
  <c r="AC15" i="1"/>
  <c r="X15" i="1"/>
  <c r="S15" i="1"/>
  <c r="N15" i="1"/>
  <c r="BQ14" i="1"/>
  <c r="BL14" i="1"/>
  <c r="BG14" i="1"/>
  <c r="BB14" i="1"/>
  <c r="AW14" i="1"/>
  <c r="AR14" i="1"/>
  <c r="AM14" i="1"/>
  <c r="AH14" i="1"/>
  <c r="AC14" i="1"/>
  <c r="X14" i="1"/>
  <c r="S14" i="1"/>
  <c r="N14" i="1"/>
  <c r="BQ13" i="1"/>
  <c r="BL13" i="1"/>
  <c r="BB13" i="1"/>
  <c r="AW13" i="1"/>
  <c r="AM13" i="1"/>
  <c r="X13" i="1"/>
  <c r="S13" i="1"/>
  <c r="BQ12" i="1"/>
  <c r="BL12" i="1"/>
  <c r="BG12" i="1"/>
  <c r="BB12" i="1"/>
  <c r="AW12" i="1"/>
  <c r="AR12" i="1"/>
  <c r="AM12" i="1"/>
  <c r="AH12" i="1"/>
  <c r="AC12" i="1"/>
  <c r="X12" i="1"/>
  <c r="S12" i="1"/>
  <c r="N12" i="1"/>
  <c r="BQ11" i="1"/>
  <c r="BL11" i="1"/>
  <c r="BB11" i="1"/>
  <c r="AW11" i="1"/>
  <c r="AM11" i="1"/>
  <c r="X11" i="1"/>
  <c r="S11" i="1"/>
  <c r="BQ10" i="1"/>
  <c r="BL10" i="1"/>
  <c r="BB10" i="1"/>
  <c r="AW10" i="1"/>
  <c r="AM10" i="1"/>
  <c r="X10" i="1"/>
  <c r="S10" i="1"/>
  <c r="BQ9" i="1"/>
  <c r="BL9" i="1"/>
  <c r="BG9" i="1"/>
  <c r="BB9" i="1"/>
  <c r="AW9" i="1"/>
  <c r="AR9" i="1"/>
  <c r="AM9" i="1"/>
  <c r="AH9" i="1"/>
  <c r="AC9" i="1"/>
  <c r="X9" i="1"/>
  <c r="S9" i="1"/>
  <c r="N9" i="1"/>
  <c r="BQ8" i="1"/>
  <c r="BL8" i="1"/>
  <c r="BG8" i="1"/>
  <c r="BB8" i="1"/>
  <c r="AW8" i="1"/>
  <c r="AR8" i="1"/>
  <c r="AM8" i="1"/>
  <c r="AH8" i="1"/>
  <c r="AC8" i="1"/>
  <c r="X8" i="1"/>
  <c r="S8" i="1"/>
  <c r="N8" i="1"/>
  <c r="BO14" i="24" l="1"/>
  <c r="BM14" i="24"/>
  <c r="BJ14" i="24"/>
  <c r="BH14" i="24"/>
  <c r="BE14" i="24"/>
  <c r="BC14" i="24"/>
  <c r="AZ14" i="24"/>
  <c r="AX14" i="24"/>
  <c r="AU14" i="24"/>
  <c r="AP14" i="24"/>
  <c r="AK14" i="24"/>
  <c r="AI14" i="24"/>
  <c r="AF14" i="24"/>
  <c r="AD14" i="24"/>
  <c r="AA14" i="24"/>
  <c r="Y14" i="24"/>
  <c r="V14" i="24"/>
  <c r="Q14" i="24"/>
  <c r="O14" i="24"/>
  <c r="L14" i="24"/>
  <c r="AS14" i="24" l="1"/>
  <c r="AN14" i="24"/>
  <c r="T14" i="24"/>
  <c r="BR14" i="24"/>
  <c r="L220" i="1" l="1"/>
  <c r="Q220" i="1"/>
  <c r="T220" i="1"/>
  <c r="V220" i="1"/>
  <c r="AA220" i="1"/>
  <c r="AD220" i="1"/>
  <c r="AF220" i="1"/>
  <c r="AK220" i="1"/>
  <c r="AP220" i="1"/>
  <c r="AS220" i="1"/>
  <c r="AU220" i="1"/>
  <c r="AX220" i="1"/>
  <c r="AZ220" i="1"/>
  <c r="BE220" i="1"/>
  <c r="BH220" i="1"/>
  <c r="BJ220" i="1"/>
  <c r="BO220" i="1"/>
  <c r="BR220" i="1"/>
  <c r="L222" i="1"/>
  <c r="Q222" i="1"/>
  <c r="T222" i="1"/>
  <c r="V222" i="1"/>
  <c r="AA222" i="1"/>
  <c r="AF222" i="1"/>
  <c r="AK222" i="1"/>
  <c r="AP222" i="1"/>
  <c r="AU222" i="1"/>
  <c r="AZ222" i="1"/>
  <c r="BE222" i="1"/>
  <c r="BH222" i="1"/>
  <c r="BJ222" i="1"/>
  <c r="BO222" i="1"/>
  <c r="BR222" i="1"/>
  <c r="L223" i="1"/>
  <c r="Q223" i="1"/>
  <c r="V223" i="1"/>
  <c r="AA223" i="1"/>
  <c r="AF223" i="1"/>
  <c r="AK223" i="1"/>
  <c r="AP223" i="1"/>
  <c r="AU223" i="1"/>
  <c r="AZ223" i="1"/>
  <c r="BE223" i="1"/>
  <c r="BJ223" i="1"/>
  <c r="BO223" i="1"/>
  <c r="L224" i="1"/>
  <c r="Q224" i="1"/>
  <c r="T224" i="1"/>
  <c r="V224" i="1"/>
  <c r="AA224" i="1"/>
  <c r="AF224" i="1"/>
  <c r="AK224" i="1"/>
  <c r="AN224" i="1"/>
  <c r="AP224" i="1"/>
  <c r="AU224" i="1"/>
  <c r="AZ224" i="1"/>
  <c r="BE224" i="1"/>
  <c r="BH224" i="1"/>
  <c r="BJ224" i="1"/>
  <c r="BO224" i="1"/>
  <c r="L225" i="1"/>
  <c r="Q225" i="1"/>
  <c r="T225" i="1"/>
  <c r="V225" i="1"/>
  <c r="AA225" i="1"/>
  <c r="AF225" i="1"/>
  <c r="AK225" i="1"/>
  <c r="AP225" i="1"/>
  <c r="AU225" i="1"/>
  <c r="AZ225" i="1"/>
  <c r="BE225" i="1"/>
  <c r="BJ225" i="1"/>
  <c r="BO225" i="1"/>
  <c r="L226" i="1"/>
  <c r="Q226" i="1"/>
  <c r="V226" i="1"/>
  <c r="Y226" i="1"/>
  <c r="AA226" i="1"/>
  <c r="AD226" i="1"/>
  <c r="AF226" i="1"/>
  <c r="AK226" i="1"/>
  <c r="AP226" i="1"/>
  <c r="AU226" i="1"/>
  <c r="AX226" i="1"/>
  <c r="AZ226" i="1"/>
  <c r="BE226" i="1"/>
  <c r="BJ226" i="1"/>
  <c r="BO226" i="1"/>
  <c r="BR226" i="1"/>
  <c r="L227" i="1"/>
  <c r="Q227" i="1"/>
  <c r="T227" i="1"/>
  <c r="V227" i="1"/>
  <c r="AA227" i="1"/>
  <c r="AF227" i="1"/>
  <c r="AK227" i="1"/>
  <c r="AP227" i="1"/>
  <c r="AU227" i="1"/>
  <c r="AZ227" i="1"/>
  <c r="BE227" i="1"/>
  <c r="BJ227" i="1"/>
  <c r="BO227" i="1"/>
  <c r="L228" i="1"/>
  <c r="Q228" i="1"/>
  <c r="T228" i="1"/>
  <c r="V228" i="1"/>
  <c r="AA228" i="1"/>
  <c r="AF228" i="1"/>
  <c r="AK228" i="1"/>
  <c r="AP228" i="1"/>
  <c r="AU228" i="1"/>
  <c r="AZ228" i="1"/>
  <c r="BE228" i="1"/>
  <c r="BJ228" i="1"/>
  <c r="BO228" i="1"/>
  <c r="L229" i="1"/>
  <c r="Q229" i="1"/>
  <c r="T229" i="1"/>
  <c r="V229" i="1"/>
  <c r="AA229" i="1"/>
  <c r="AF229" i="1"/>
  <c r="AK229" i="1"/>
  <c r="AN229" i="1"/>
  <c r="AP229" i="1"/>
  <c r="AU229" i="1"/>
  <c r="AX229" i="1"/>
  <c r="AZ229" i="1"/>
  <c r="BE229" i="1"/>
  <c r="BH229" i="1"/>
  <c r="BJ229" i="1"/>
  <c r="BO229" i="1"/>
  <c r="L204" i="1"/>
  <c r="Q204" i="1"/>
  <c r="T204" i="1"/>
  <c r="V204" i="1"/>
  <c r="Y204" i="1"/>
  <c r="AA204" i="1"/>
  <c r="AF204" i="1"/>
  <c r="AK204" i="1"/>
  <c r="AN204" i="1"/>
  <c r="AP204" i="1"/>
  <c r="AS204" i="1"/>
  <c r="AU204" i="1"/>
  <c r="AZ204" i="1"/>
  <c r="BE204" i="1"/>
  <c r="BH204" i="1"/>
  <c r="BJ204" i="1"/>
  <c r="BM204" i="1"/>
  <c r="BO204" i="1"/>
  <c r="L206" i="1"/>
  <c r="O206" i="1"/>
  <c r="Q206" i="1"/>
  <c r="T206" i="1"/>
  <c r="V206" i="1"/>
  <c r="AA206" i="1"/>
  <c r="AF206" i="1"/>
  <c r="AK206" i="1"/>
  <c r="AN206" i="1"/>
  <c r="AP206" i="1"/>
  <c r="AU206" i="1"/>
  <c r="AX206" i="1"/>
  <c r="AZ206" i="1"/>
  <c r="BC206" i="1"/>
  <c r="BE206" i="1"/>
  <c r="BH206" i="1"/>
  <c r="BJ206" i="1"/>
  <c r="BO206" i="1"/>
  <c r="BR206" i="1"/>
  <c r="L207" i="1"/>
  <c r="Q207" i="1"/>
  <c r="V207" i="1"/>
  <c r="AA207" i="1"/>
  <c r="AF207" i="1"/>
  <c r="AK207" i="1"/>
  <c r="AP207" i="1"/>
  <c r="AU207" i="1"/>
  <c r="AZ207" i="1"/>
  <c r="BE207" i="1"/>
  <c r="BJ207" i="1"/>
  <c r="BO207" i="1"/>
  <c r="L208" i="1"/>
  <c r="Q208" i="1"/>
  <c r="T208" i="1"/>
  <c r="V208" i="1"/>
  <c r="AA208" i="1"/>
  <c r="AF208" i="1"/>
  <c r="AK208" i="1"/>
  <c r="AP208" i="1"/>
  <c r="AU208" i="1"/>
  <c r="AX208" i="1"/>
  <c r="AZ208" i="1"/>
  <c r="BC208" i="1"/>
  <c r="BE208" i="1"/>
  <c r="BJ208" i="1"/>
  <c r="BO208" i="1"/>
  <c r="BR208" i="1"/>
  <c r="L209" i="1"/>
  <c r="Q209" i="1"/>
  <c r="V209" i="1"/>
  <c r="AA209" i="1"/>
  <c r="AD209" i="1"/>
  <c r="AF209" i="1"/>
  <c r="AK209" i="1"/>
  <c r="AN209" i="1"/>
  <c r="AP209" i="1"/>
  <c r="AS209" i="1"/>
  <c r="AU209" i="1"/>
  <c r="AZ209" i="1"/>
  <c r="BE209" i="1"/>
  <c r="BJ209" i="1"/>
  <c r="BO209" i="1"/>
  <c r="L210" i="1"/>
  <c r="Q210" i="1"/>
  <c r="T210" i="1"/>
  <c r="V210" i="1"/>
  <c r="AA210" i="1"/>
  <c r="AD210" i="1"/>
  <c r="AF210" i="1"/>
  <c r="AK210" i="1"/>
  <c r="AP210" i="1"/>
  <c r="AU210" i="1"/>
  <c r="AZ210" i="1"/>
  <c r="BE210" i="1"/>
  <c r="BJ210" i="1"/>
  <c r="BO210" i="1"/>
  <c r="L211" i="1"/>
  <c r="Q211" i="1"/>
  <c r="V211" i="1"/>
  <c r="Y211" i="1"/>
  <c r="AA211" i="1"/>
  <c r="AF211" i="1"/>
  <c r="AI211" i="1"/>
  <c r="AK211" i="1"/>
  <c r="AP211" i="1"/>
  <c r="AS211" i="1"/>
  <c r="AU211" i="1"/>
  <c r="AZ211" i="1"/>
  <c r="BE211" i="1"/>
  <c r="BJ211" i="1"/>
  <c r="BM211" i="1"/>
  <c r="BO211" i="1"/>
  <c r="L212" i="1"/>
  <c r="Q212" i="1"/>
  <c r="V212" i="1"/>
  <c r="Y212" i="1"/>
  <c r="AA212" i="1"/>
  <c r="AD212" i="1"/>
  <c r="AF212" i="1"/>
  <c r="AK212" i="1"/>
  <c r="AP212" i="1"/>
  <c r="AU212" i="1"/>
  <c r="AZ212" i="1"/>
  <c r="BC212" i="1"/>
  <c r="BE212" i="1"/>
  <c r="BJ212" i="1"/>
  <c r="BO212" i="1"/>
  <c r="L213" i="1"/>
  <c r="Q213" i="1"/>
  <c r="V213" i="1"/>
  <c r="Y213" i="1"/>
  <c r="AA213" i="1"/>
  <c r="AF213" i="1"/>
  <c r="AK213" i="1"/>
  <c r="AP213" i="1"/>
  <c r="AS213" i="1"/>
  <c r="AU213" i="1"/>
  <c r="AZ213" i="1"/>
  <c r="BE213" i="1"/>
  <c r="BJ213" i="1"/>
  <c r="BM213" i="1"/>
  <c r="BO213" i="1"/>
  <c r="Y210" i="1" l="1"/>
  <c r="BM222" i="1"/>
  <c r="BC209" i="1"/>
  <c r="O208" i="1"/>
  <c r="AD228" i="1"/>
  <c r="AD222" i="1"/>
  <c r="O211" i="1"/>
  <c r="AS229" i="1"/>
  <c r="AI209" i="1"/>
  <c r="O213" i="1"/>
  <c r="T209" i="1"/>
  <c r="AD208" i="1"/>
  <c r="T207" i="1"/>
  <c r="AI206" i="1"/>
  <c r="AD206" i="1"/>
  <c r="AN226" i="1"/>
  <c r="BC225" i="1"/>
  <c r="AX224" i="1"/>
  <c r="AI213" i="1"/>
  <c r="AI229" i="1"/>
  <c r="AI208" i="1"/>
  <c r="AX204" i="1"/>
  <c r="Y227" i="1"/>
  <c r="AI222" i="1"/>
  <c r="AN220" i="1"/>
  <c r="BC211" i="1"/>
  <c r="BM209" i="1"/>
  <c r="AX209" i="1"/>
  <c r="BM208" i="1"/>
  <c r="BR204" i="1"/>
  <c r="AD227" i="1"/>
  <c r="BM223" i="1"/>
  <c r="Y222" i="1"/>
  <c r="AN208" i="1"/>
  <c r="BM207" i="1"/>
  <c r="Y225" i="1"/>
  <c r="T223" i="1"/>
  <c r="AX222" i="1"/>
  <c r="AN222" i="1"/>
  <c r="Y220" i="1"/>
  <c r="T213" i="1"/>
  <c r="AN211" i="1"/>
  <c r="T211" i="1"/>
  <c r="BR209" i="1"/>
  <c r="BH209" i="1"/>
  <c r="BH208" i="1"/>
  <c r="AD204" i="1"/>
  <c r="BR229" i="1"/>
  <c r="AD229" i="1"/>
  <c r="T226" i="1"/>
  <c r="AD225" i="1"/>
  <c r="BM220" i="1"/>
  <c r="BM226" i="1"/>
  <c r="BH226" i="1"/>
  <c r="BC226" i="1"/>
  <c r="AS226" i="1"/>
  <c r="O226" i="1"/>
  <c r="BR224" i="1"/>
  <c r="AD224" i="1"/>
  <c r="BM224" i="1"/>
  <c r="AI224" i="1"/>
  <c r="Y224" i="1"/>
  <c r="BH211" i="1"/>
  <c r="BH213" i="1"/>
  <c r="BC213" i="1"/>
  <c r="AN213" i="1"/>
  <c r="BC220" i="1"/>
  <c r="AI220" i="1"/>
  <c r="O220" i="1"/>
  <c r="Y229" i="1"/>
  <c r="O229" i="1"/>
  <c r="Y228" i="1"/>
  <c r="BC227" i="1"/>
  <c r="BM229" i="1"/>
  <c r="BC229" i="1"/>
  <c r="BC228" i="1"/>
  <c r="O227" i="1"/>
  <c r="BC224" i="1"/>
  <c r="AS224" i="1"/>
  <c r="O222" i="1"/>
  <c r="AI226" i="1"/>
  <c r="O224" i="1"/>
  <c r="O223" i="1"/>
  <c r="BC222" i="1"/>
  <c r="AS222" i="1"/>
  <c r="BC204" i="1"/>
  <c r="AI204" i="1"/>
  <c r="O204" i="1"/>
  <c r="AD213" i="1"/>
  <c r="T212" i="1"/>
  <c r="BR211" i="1"/>
  <c r="AX211" i="1"/>
  <c r="AD211" i="1"/>
  <c r="BC210" i="1"/>
  <c r="Y209" i="1"/>
  <c r="AS208" i="1"/>
  <c r="BM206" i="1"/>
  <c r="AS206" i="1"/>
  <c r="Y206" i="1"/>
  <c r="BR213" i="1"/>
  <c r="AX213" i="1"/>
  <c r="O209" i="1"/>
  <c r="Y208" i="1"/>
  <c r="O207" i="1"/>
  <c r="J14" i="24" l="1"/>
  <c r="J222" i="1"/>
  <c r="J229" i="1"/>
  <c r="J220" i="1"/>
  <c r="J224" i="1"/>
  <c r="J206" i="1"/>
  <c r="J213" i="1"/>
  <c r="J211" i="1" l="1"/>
  <c r="J208" i="1"/>
  <c r="J226" i="1"/>
  <c r="L156" i="1" l="1"/>
  <c r="Q156" i="1"/>
  <c r="V156" i="1"/>
  <c r="Y156" i="1"/>
  <c r="AA156" i="1"/>
  <c r="AD156" i="1"/>
  <c r="AF156" i="1"/>
  <c r="AK156" i="1"/>
  <c r="AP156" i="1"/>
  <c r="AS156" i="1"/>
  <c r="AU156" i="1"/>
  <c r="AX156" i="1"/>
  <c r="AZ156" i="1"/>
  <c r="BE156" i="1"/>
  <c r="BJ156" i="1"/>
  <c r="BM156" i="1"/>
  <c r="BO156" i="1"/>
  <c r="BR156" i="1"/>
  <c r="L157" i="1"/>
  <c r="O157" i="1"/>
  <c r="Q157" i="1"/>
  <c r="T157" i="1"/>
  <c r="V157" i="1"/>
  <c r="AA157" i="1"/>
  <c r="AF157" i="1"/>
  <c r="AI157" i="1"/>
  <c r="AK157" i="1"/>
  <c r="AN157" i="1"/>
  <c r="AP157" i="1"/>
  <c r="AU157" i="1"/>
  <c r="AZ157" i="1"/>
  <c r="BC157" i="1"/>
  <c r="BE157" i="1"/>
  <c r="BH157" i="1"/>
  <c r="BJ157" i="1"/>
  <c r="BM157" i="1"/>
  <c r="BO157" i="1"/>
  <c r="BR157" i="1"/>
  <c r="L158" i="1"/>
  <c r="O158" i="1"/>
  <c r="Q158" i="1"/>
  <c r="T158" i="1"/>
  <c r="V158" i="1"/>
  <c r="Y158" i="1"/>
  <c r="AA158" i="1"/>
  <c r="AF158" i="1"/>
  <c r="AI158" i="1"/>
  <c r="AK158" i="1"/>
  <c r="AN158" i="1"/>
  <c r="AP158" i="1"/>
  <c r="AS158" i="1"/>
  <c r="AU158" i="1"/>
  <c r="AZ158" i="1"/>
  <c r="BC158" i="1"/>
  <c r="BE158" i="1"/>
  <c r="BH158" i="1"/>
  <c r="BJ158" i="1"/>
  <c r="BM158" i="1"/>
  <c r="BO158" i="1"/>
  <c r="BR158" i="1"/>
  <c r="L138" i="1"/>
  <c r="O138" i="1"/>
  <c r="Q138" i="1"/>
  <c r="T138" i="1"/>
  <c r="V138" i="1"/>
  <c r="Y138" i="1"/>
  <c r="AA138" i="1"/>
  <c r="AD138" i="1"/>
  <c r="AF138" i="1"/>
  <c r="AI138" i="1"/>
  <c r="AK138" i="1"/>
  <c r="AN138" i="1"/>
  <c r="AP138" i="1"/>
  <c r="AS138" i="1"/>
  <c r="AU138" i="1"/>
  <c r="AX138" i="1"/>
  <c r="AZ138" i="1"/>
  <c r="BC138" i="1"/>
  <c r="BE138" i="1"/>
  <c r="BH138" i="1"/>
  <c r="BJ138" i="1"/>
  <c r="BM138" i="1"/>
  <c r="BO138" i="1"/>
  <c r="BR138" i="1"/>
  <c r="L139" i="1"/>
  <c r="O139" i="1"/>
  <c r="Q139" i="1"/>
  <c r="T139" i="1"/>
  <c r="V139" i="1"/>
  <c r="Y139" i="1"/>
  <c r="AA139" i="1"/>
  <c r="AD139" i="1"/>
  <c r="AF139" i="1"/>
  <c r="AI139" i="1"/>
  <c r="AK139" i="1"/>
  <c r="AN139" i="1"/>
  <c r="AP139" i="1"/>
  <c r="AS139" i="1"/>
  <c r="AU139" i="1"/>
  <c r="AX139" i="1"/>
  <c r="AZ139" i="1"/>
  <c r="BC139" i="1"/>
  <c r="BE139" i="1"/>
  <c r="BH139" i="1"/>
  <c r="BJ139" i="1"/>
  <c r="BM139" i="1"/>
  <c r="BO139" i="1"/>
  <c r="BR139" i="1"/>
  <c r="L140" i="1"/>
  <c r="Q140" i="1"/>
  <c r="V140" i="1"/>
  <c r="Y140" i="1"/>
  <c r="AA140" i="1"/>
  <c r="AF140" i="1"/>
  <c r="AK140" i="1"/>
  <c r="AP140" i="1"/>
  <c r="AS140" i="1"/>
  <c r="AU140" i="1"/>
  <c r="AZ140" i="1"/>
  <c r="BE140" i="1"/>
  <c r="BJ140" i="1"/>
  <c r="BM140" i="1"/>
  <c r="BO140" i="1"/>
  <c r="L128" i="1"/>
  <c r="O128" i="1"/>
  <c r="Q128" i="1"/>
  <c r="T128" i="1"/>
  <c r="V128" i="1"/>
  <c r="Y128" i="1"/>
  <c r="AA128" i="1"/>
  <c r="AD128" i="1"/>
  <c r="AF128" i="1"/>
  <c r="AI128" i="1"/>
  <c r="AK128" i="1"/>
  <c r="AN128" i="1"/>
  <c r="AP128" i="1"/>
  <c r="AS128" i="1"/>
  <c r="AU128" i="1"/>
  <c r="AX128" i="1"/>
  <c r="AZ128" i="1"/>
  <c r="BC128" i="1"/>
  <c r="BE128" i="1"/>
  <c r="BH128" i="1"/>
  <c r="BJ128" i="1"/>
  <c r="BM128" i="1"/>
  <c r="BO128" i="1"/>
  <c r="BR128" i="1"/>
  <c r="L129" i="1"/>
  <c r="O129" i="1"/>
  <c r="Q129" i="1"/>
  <c r="T129" i="1"/>
  <c r="V129" i="1"/>
  <c r="Y129" i="1"/>
  <c r="AA129" i="1"/>
  <c r="AD129" i="1"/>
  <c r="AF129" i="1"/>
  <c r="AI129" i="1"/>
  <c r="AK129" i="1"/>
  <c r="AN129" i="1"/>
  <c r="AP129" i="1"/>
  <c r="AS129" i="1"/>
  <c r="AU129" i="1"/>
  <c r="AX129" i="1"/>
  <c r="AZ129" i="1"/>
  <c r="BC129" i="1"/>
  <c r="BE129" i="1"/>
  <c r="BJ129" i="1"/>
  <c r="BM129" i="1"/>
  <c r="BO129" i="1"/>
  <c r="BR129" i="1"/>
  <c r="L134" i="1"/>
  <c r="O134" i="1"/>
  <c r="Q134" i="1"/>
  <c r="V134" i="1"/>
  <c r="AA134" i="1"/>
  <c r="AF134" i="1"/>
  <c r="AI134" i="1"/>
  <c r="AK134" i="1"/>
  <c r="AP134" i="1"/>
  <c r="AS134" i="1"/>
  <c r="AU134" i="1"/>
  <c r="AX134" i="1"/>
  <c r="AZ134" i="1"/>
  <c r="BC134" i="1"/>
  <c r="BE134" i="1"/>
  <c r="BJ134" i="1"/>
  <c r="BO134" i="1"/>
  <c r="L135" i="1"/>
  <c r="O135" i="1"/>
  <c r="Q135" i="1"/>
  <c r="T135" i="1"/>
  <c r="V135" i="1"/>
  <c r="Y135" i="1"/>
  <c r="AA135" i="1"/>
  <c r="AF135" i="1"/>
  <c r="AK135" i="1"/>
  <c r="AP135" i="1"/>
  <c r="AS135" i="1"/>
  <c r="AU135" i="1"/>
  <c r="AZ135" i="1"/>
  <c r="BC135" i="1"/>
  <c r="BE135" i="1"/>
  <c r="BH135" i="1"/>
  <c r="BJ135" i="1"/>
  <c r="BM135" i="1"/>
  <c r="BO135" i="1"/>
  <c r="L136" i="1"/>
  <c r="O136" i="1"/>
  <c r="Q136" i="1"/>
  <c r="V136" i="1"/>
  <c r="Y136" i="1"/>
  <c r="AA136" i="1"/>
  <c r="AF136" i="1"/>
  <c r="AI136" i="1"/>
  <c r="AK136" i="1"/>
  <c r="AP136" i="1"/>
  <c r="AS136" i="1"/>
  <c r="AU136" i="1"/>
  <c r="AX136" i="1"/>
  <c r="AZ136" i="1"/>
  <c r="BC136" i="1"/>
  <c r="BE136" i="1"/>
  <c r="BJ136" i="1"/>
  <c r="BM136" i="1"/>
  <c r="BO136" i="1"/>
  <c r="BR136" i="1"/>
  <c r="L137" i="1"/>
  <c r="O137" i="1"/>
  <c r="Q137" i="1"/>
  <c r="T137" i="1"/>
  <c r="V137" i="1"/>
  <c r="Y137" i="1"/>
  <c r="AA137" i="1"/>
  <c r="AF137" i="1"/>
  <c r="AK137" i="1"/>
  <c r="AP137" i="1"/>
  <c r="AS137" i="1"/>
  <c r="AU137" i="1"/>
  <c r="AZ137" i="1"/>
  <c r="BC137" i="1"/>
  <c r="BE137" i="1"/>
  <c r="BH137" i="1"/>
  <c r="BJ137" i="1"/>
  <c r="BM137" i="1"/>
  <c r="BO137" i="1"/>
  <c r="L264" i="1"/>
  <c r="Q264" i="1"/>
  <c r="V264" i="1"/>
  <c r="AA264" i="1"/>
  <c r="AD264" i="1"/>
  <c r="AF264" i="1"/>
  <c r="AK264" i="1"/>
  <c r="AP264" i="1"/>
  <c r="AU264" i="1"/>
  <c r="AX264" i="1"/>
  <c r="AZ264" i="1"/>
  <c r="BE264" i="1"/>
  <c r="BJ264" i="1"/>
  <c r="BO264" i="1"/>
  <c r="BR264" i="1"/>
  <c r="L265" i="1"/>
  <c r="Q265" i="1"/>
  <c r="T265" i="1"/>
  <c r="V265" i="1"/>
  <c r="AA265" i="1"/>
  <c r="AF265" i="1"/>
  <c r="AK265" i="1"/>
  <c r="AN265" i="1"/>
  <c r="AP265" i="1"/>
  <c r="AU265" i="1"/>
  <c r="AZ265" i="1"/>
  <c r="BE265" i="1"/>
  <c r="BH265" i="1"/>
  <c r="BJ265" i="1"/>
  <c r="BO265" i="1"/>
  <c r="L92" i="1"/>
  <c r="Q92" i="1"/>
  <c r="V92" i="1"/>
  <c r="AA92" i="1"/>
  <c r="AD92" i="1"/>
  <c r="AF92" i="1"/>
  <c r="AK92" i="1"/>
  <c r="AN92" i="1"/>
  <c r="AP92" i="1"/>
  <c r="AS92" i="1"/>
  <c r="AU92" i="1"/>
  <c r="AX92" i="1"/>
  <c r="AZ92" i="1"/>
  <c r="BE92" i="1"/>
  <c r="BJ92" i="1"/>
  <c r="BO92" i="1"/>
  <c r="BR92" i="1"/>
  <c r="L79" i="1"/>
  <c r="O79" i="1"/>
  <c r="Q79" i="1"/>
  <c r="T79" i="1"/>
  <c r="V79" i="1"/>
  <c r="Y79" i="1"/>
  <c r="AA79" i="1"/>
  <c r="AF79" i="1"/>
  <c r="AK79" i="1"/>
  <c r="AP79" i="1"/>
  <c r="AS79" i="1"/>
  <c r="AU79" i="1"/>
  <c r="AZ79" i="1"/>
  <c r="BC79" i="1"/>
  <c r="BE79" i="1"/>
  <c r="BH79" i="1"/>
  <c r="BJ79" i="1"/>
  <c r="BM79" i="1"/>
  <c r="BO79" i="1"/>
  <c r="L80" i="1"/>
  <c r="Q80" i="1"/>
  <c r="V80" i="1"/>
  <c r="Y80" i="1"/>
  <c r="AA80" i="1"/>
  <c r="AF80" i="1"/>
  <c r="AK80" i="1"/>
  <c r="AP80" i="1"/>
  <c r="AU80" i="1"/>
  <c r="AZ80" i="1"/>
  <c r="BE80" i="1"/>
  <c r="BJ80" i="1"/>
  <c r="BO80" i="1"/>
  <c r="L81" i="1"/>
  <c r="Q81" i="1"/>
  <c r="T81" i="1"/>
  <c r="V81" i="1"/>
  <c r="Y81" i="1"/>
  <c r="AA81" i="1"/>
  <c r="AF81" i="1"/>
  <c r="AI81" i="1"/>
  <c r="AK81" i="1"/>
  <c r="AN81" i="1"/>
  <c r="AP81" i="1"/>
  <c r="AS81" i="1"/>
  <c r="AU81" i="1"/>
  <c r="AZ81" i="1"/>
  <c r="BC81" i="1"/>
  <c r="BE81" i="1"/>
  <c r="BH81" i="1"/>
  <c r="BJ81" i="1"/>
  <c r="BM81" i="1"/>
  <c r="BO81" i="1"/>
  <c r="L82" i="1"/>
  <c r="Q82" i="1"/>
  <c r="V82" i="1"/>
  <c r="Y82" i="1"/>
  <c r="AA82" i="1"/>
  <c r="AF82" i="1"/>
  <c r="AK82" i="1"/>
  <c r="AP82" i="1"/>
  <c r="AU82" i="1"/>
  <c r="AZ82" i="1"/>
  <c r="BE82" i="1"/>
  <c r="BJ82" i="1"/>
  <c r="BO82" i="1"/>
  <c r="L83" i="1"/>
  <c r="O83" i="1"/>
  <c r="Q83" i="1"/>
  <c r="T83" i="1"/>
  <c r="V83" i="1"/>
  <c r="Y83" i="1"/>
  <c r="AA83" i="1"/>
  <c r="AF83" i="1"/>
  <c r="AK83" i="1"/>
  <c r="AP83" i="1"/>
  <c r="AS83" i="1"/>
  <c r="AU83" i="1"/>
  <c r="AZ83" i="1"/>
  <c r="BC83" i="1"/>
  <c r="BE83" i="1"/>
  <c r="BH83" i="1"/>
  <c r="BJ83" i="1"/>
  <c r="BM83" i="1"/>
  <c r="BO83" i="1"/>
  <c r="L84" i="1"/>
  <c r="Q84" i="1"/>
  <c r="V84" i="1"/>
  <c r="AA84" i="1"/>
  <c r="AF84" i="1"/>
  <c r="AK84" i="1"/>
  <c r="AP84" i="1"/>
  <c r="AU84" i="1"/>
  <c r="AZ84" i="1"/>
  <c r="BE84" i="1"/>
  <c r="BJ84" i="1"/>
  <c r="BO84" i="1"/>
  <c r="L85" i="1"/>
  <c r="O85" i="1"/>
  <c r="Q85" i="1"/>
  <c r="T85" i="1"/>
  <c r="V85" i="1"/>
  <c r="Y85" i="1"/>
  <c r="AA85" i="1"/>
  <c r="AF85" i="1"/>
  <c r="AI85" i="1"/>
  <c r="AK85" i="1"/>
  <c r="AP85" i="1"/>
  <c r="AS85" i="1"/>
  <c r="AU85" i="1"/>
  <c r="AX85" i="1"/>
  <c r="AZ85" i="1"/>
  <c r="BE85" i="1"/>
  <c r="BJ85" i="1"/>
  <c r="BM85" i="1"/>
  <c r="BO85" i="1"/>
  <c r="L64" i="1"/>
  <c r="Q64" i="1"/>
  <c r="V64" i="1"/>
  <c r="AA64" i="1"/>
  <c r="AD64" i="1"/>
  <c r="AF64" i="1"/>
  <c r="AK64" i="1"/>
  <c r="AP64" i="1"/>
  <c r="AU64" i="1"/>
  <c r="AX64" i="1"/>
  <c r="AZ64" i="1"/>
  <c r="BE64" i="1"/>
  <c r="BJ64" i="1"/>
  <c r="BO64" i="1"/>
  <c r="BR64" i="1"/>
  <c r="L67" i="1"/>
  <c r="Q67" i="1"/>
  <c r="V67" i="1"/>
  <c r="AA67" i="1"/>
  <c r="AD67" i="1"/>
  <c r="AF67" i="1"/>
  <c r="AK67" i="1"/>
  <c r="AN67" i="1"/>
  <c r="AP67" i="1"/>
  <c r="AU67" i="1"/>
  <c r="AX67" i="1"/>
  <c r="AZ67" i="1"/>
  <c r="BE67" i="1"/>
  <c r="BJ67" i="1"/>
  <c r="BO67" i="1"/>
  <c r="BR67" i="1"/>
  <c r="L71" i="1"/>
  <c r="Q71" i="1"/>
  <c r="V71" i="1"/>
  <c r="AA71" i="1"/>
  <c r="AD71" i="1"/>
  <c r="AF71" i="1"/>
  <c r="AK71" i="1"/>
  <c r="AP71" i="1"/>
  <c r="AU71" i="1"/>
  <c r="AX71" i="1"/>
  <c r="AZ71" i="1"/>
  <c r="BE71" i="1"/>
  <c r="BH71" i="1"/>
  <c r="BJ71" i="1"/>
  <c r="BM71" i="1"/>
  <c r="BO71" i="1"/>
  <c r="BR71" i="1"/>
  <c r="L72" i="1"/>
  <c r="Q72" i="1"/>
  <c r="T72" i="1"/>
  <c r="V72" i="1"/>
  <c r="AA72" i="1"/>
  <c r="AF72" i="1"/>
  <c r="AK72" i="1"/>
  <c r="AN72" i="1"/>
  <c r="AP72" i="1"/>
  <c r="AU72" i="1"/>
  <c r="AZ72" i="1"/>
  <c r="BE72" i="1"/>
  <c r="BH72" i="1"/>
  <c r="BJ72" i="1"/>
  <c r="BO72" i="1"/>
  <c r="L68" i="1"/>
  <c r="O68" i="1"/>
  <c r="Q68" i="1"/>
  <c r="V68" i="1"/>
  <c r="Y68" i="1"/>
  <c r="AA68" i="1"/>
  <c r="AF68" i="1"/>
  <c r="AK68" i="1"/>
  <c r="AP68" i="1"/>
  <c r="AS68" i="1"/>
  <c r="AU68" i="1"/>
  <c r="AZ68" i="1"/>
  <c r="BC68" i="1"/>
  <c r="BE68" i="1"/>
  <c r="BJ68" i="1"/>
  <c r="BO68" i="1"/>
  <c r="L54" i="1"/>
  <c r="Q54" i="1"/>
  <c r="V54" i="1"/>
  <c r="AA54" i="1"/>
  <c r="AD54" i="1"/>
  <c r="AF54" i="1"/>
  <c r="AK54" i="1"/>
  <c r="AP54" i="1"/>
  <c r="AU54" i="1"/>
  <c r="AX54" i="1"/>
  <c r="AZ54" i="1"/>
  <c r="BE54" i="1"/>
  <c r="BJ54" i="1"/>
  <c r="BO54" i="1"/>
  <c r="BR54" i="1"/>
  <c r="L55" i="1"/>
  <c r="Q55" i="1"/>
  <c r="V55" i="1"/>
  <c r="AA55" i="1"/>
  <c r="AF55" i="1"/>
  <c r="AK55" i="1"/>
  <c r="AP55" i="1"/>
  <c r="AU55" i="1"/>
  <c r="AZ55" i="1"/>
  <c r="BE55" i="1"/>
  <c r="BJ55" i="1"/>
  <c r="BO55" i="1"/>
  <c r="L56" i="1"/>
  <c r="Q56" i="1"/>
  <c r="V56" i="1"/>
  <c r="AA56" i="1"/>
  <c r="AD56" i="1"/>
  <c r="AF56" i="1"/>
  <c r="AK56" i="1"/>
  <c r="AP56" i="1"/>
  <c r="AU56" i="1"/>
  <c r="AX56" i="1"/>
  <c r="AZ56" i="1"/>
  <c r="BE56" i="1"/>
  <c r="BJ56" i="1"/>
  <c r="BO56" i="1"/>
  <c r="BR56" i="1"/>
  <c r="L69" i="1"/>
  <c r="Q69" i="1"/>
  <c r="V69" i="1"/>
  <c r="Y69" i="1"/>
  <c r="AA69" i="1"/>
  <c r="AD69" i="1"/>
  <c r="AF69" i="1"/>
  <c r="AI69" i="1"/>
  <c r="AK69" i="1"/>
  <c r="AN69" i="1"/>
  <c r="AP69" i="1"/>
  <c r="AS69" i="1"/>
  <c r="AU69" i="1"/>
  <c r="AX69" i="1"/>
  <c r="AZ69" i="1"/>
  <c r="BE69" i="1"/>
  <c r="BJ69" i="1"/>
  <c r="BM69" i="1"/>
  <c r="BO69" i="1"/>
  <c r="BR69" i="1"/>
  <c r="L70" i="1"/>
  <c r="O70" i="1"/>
  <c r="Q70" i="1"/>
  <c r="V70" i="1"/>
  <c r="Y70" i="1"/>
  <c r="AA70" i="1"/>
  <c r="AD70" i="1"/>
  <c r="AF70" i="1"/>
  <c r="AI70" i="1"/>
  <c r="AK70" i="1"/>
  <c r="AN70" i="1"/>
  <c r="AP70" i="1"/>
  <c r="AU70" i="1"/>
  <c r="AZ70" i="1"/>
  <c r="BC70" i="1"/>
  <c r="BE70" i="1"/>
  <c r="BJ70" i="1"/>
  <c r="BO70" i="1"/>
  <c r="L27" i="1"/>
  <c r="Q27" i="1"/>
  <c r="T27" i="1"/>
  <c r="V27" i="1"/>
  <c r="Y27" i="1"/>
  <c r="AA27" i="1"/>
  <c r="AD27" i="1"/>
  <c r="AF27" i="1"/>
  <c r="AK27" i="1"/>
  <c r="AN27" i="1"/>
  <c r="AP27" i="1"/>
  <c r="AS27" i="1"/>
  <c r="AU27" i="1"/>
  <c r="AX27" i="1"/>
  <c r="AZ27" i="1"/>
  <c r="BE27" i="1"/>
  <c r="BH27" i="1"/>
  <c r="BJ27" i="1"/>
  <c r="BM27" i="1"/>
  <c r="BO27" i="1"/>
  <c r="BR27" i="1"/>
  <c r="L28" i="1"/>
  <c r="Q28" i="1"/>
  <c r="V28" i="1"/>
  <c r="AA28" i="1"/>
  <c r="AF28" i="1"/>
  <c r="AK28" i="1"/>
  <c r="AP28" i="1"/>
  <c r="AU28" i="1"/>
  <c r="AZ28" i="1"/>
  <c r="BE28" i="1"/>
  <c r="BJ28" i="1"/>
  <c r="BO28" i="1"/>
  <c r="L29" i="1"/>
  <c r="Q29" i="1"/>
  <c r="T29" i="1"/>
  <c r="V29" i="1"/>
  <c r="Y29" i="1"/>
  <c r="AA29" i="1"/>
  <c r="AD29" i="1"/>
  <c r="AF29" i="1"/>
  <c r="AK29" i="1"/>
  <c r="AN29" i="1"/>
  <c r="AP29" i="1"/>
  <c r="AS29" i="1"/>
  <c r="AU29" i="1"/>
  <c r="AX29" i="1"/>
  <c r="AZ29" i="1"/>
  <c r="BE29" i="1"/>
  <c r="BH29" i="1"/>
  <c r="BJ29" i="1"/>
  <c r="BM29" i="1"/>
  <c r="BO29" i="1"/>
  <c r="BR29" i="1"/>
  <c r="BH140" i="1" l="1"/>
  <c r="Y264" i="1"/>
  <c r="T140" i="1"/>
  <c r="Y157" i="1"/>
  <c r="AX157" i="1"/>
  <c r="AS157" i="1"/>
  <c r="AN140" i="1"/>
  <c r="BC85" i="1"/>
  <c r="AD157" i="1"/>
  <c r="BH156" i="1"/>
  <c r="BC156" i="1"/>
  <c r="AN156" i="1"/>
  <c r="AI156" i="1"/>
  <c r="T156" i="1"/>
  <c r="O156" i="1"/>
  <c r="AS264" i="1"/>
  <c r="AX158" i="1"/>
  <c r="AD158" i="1"/>
  <c r="BM54" i="1"/>
  <c r="AN85" i="1"/>
  <c r="BH92" i="1"/>
  <c r="BM134" i="1"/>
  <c r="BC140" i="1"/>
  <c r="AI140" i="1"/>
  <c r="O140" i="1"/>
  <c r="AX81" i="1"/>
  <c r="BR140" i="1"/>
  <c r="AX140" i="1"/>
  <c r="AD140" i="1"/>
  <c r="AD83" i="1"/>
  <c r="AD81" i="1"/>
  <c r="AI79" i="1"/>
  <c r="BR265" i="1"/>
  <c r="BC265" i="1"/>
  <c r="O265" i="1"/>
  <c r="AN264" i="1"/>
  <c r="BH85" i="1"/>
  <c r="BM92" i="1"/>
  <c r="T92" i="1"/>
  <c r="AX265" i="1"/>
  <c r="BH129" i="1"/>
  <c r="Y92" i="1"/>
  <c r="AD265" i="1"/>
  <c r="BM264" i="1"/>
  <c r="AX137" i="1"/>
  <c r="BR134" i="1"/>
  <c r="BR137" i="1"/>
  <c r="AI137" i="1"/>
  <c r="BH136" i="1"/>
  <c r="AN136" i="1"/>
  <c r="AN135" i="1"/>
  <c r="AI135" i="1"/>
  <c r="AD134" i="1"/>
  <c r="Y134" i="1"/>
  <c r="BR135" i="1"/>
  <c r="AX135" i="1"/>
  <c r="AD135" i="1"/>
  <c r="BH134" i="1"/>
  <c r="AN134" i="1"/>
  <c r="T134" i="1"/>
  <c r="AN137" i="1"/>
  <c r="AD136" i="1"/>
  <c r="AD137" i="1"/>
  <c r="T136" i="1"/>
  <c r="AI265" i="1"/>
  <c r="BH264" i="1"/>
  <c r="BH56" i="1"/>
  <c r="AN83" i="1"/>
  <c r="AI83" i="1"/>
  <c r="AN79" i="1"/>
  <c r="T264" i="1"/>
  <c r="AX83" i="1"/>
  <c r="BR81" i="1"/>
  <c r="BM265" i="1"/>
  <c r="AS265" i="1"/>
  <c r="Y265" i="1"/>
  <c r="BC264" i="1"/>
  <c r="AI264" i="1"/>
  <c r="O264" i="1"/>
  <c r="Y84" i="1"/>
  <c r="O81" i="1"/>
  <c r="Y71" i="1"/>
  <c r="BC92" i="1"/>
  <c r="AI92" i="1"/>
  <c r="O92" i="1"/>
  <c r="BR85" i="1"/>
  <c r="AD85" i="1"/>
  <c r="BR83" i="1"/>
  <c r="BR79" i="1"/>
  <c r="AX79" i="1"/>
  <c r="AD79" i="1"/>
  <c r="T80" i="1"/>
  <c r="AN64" i="1"/>
  <c r="T64" i="1"/>
  <c r="AI72" i="1"/>
  <c r="T67" i="1"/>
  <c r="Y64" i="1"/>
  <c r="AS71" i="1"/>
  <c r="AN71" i="1"/>
  <c r="BR72" i="1"/>
  <c r="Y67" i="1"/>
  <c r="BH54" i="1"/>
  <c r="AD72" i="1"/>
  <c r="AS64" i="1"/>
  <c r="AN54" i="1"/>
  <c r="AX72" i="1"/>
  <c r="BH67" i="1"/>
  <c r="BM64" i="1"/>
  <c r="BH64" i="1"/>
  <c r="Y56" i="1"/>
  <c r="AS54" i="1"/>
  <c r="BC72" i="1"/>
  <c r="O72" i="1"/>
  <c r="T71" i="1"/>
  <c r="AS67" i="1"/>
  <c r="AX70" i="1"/>
  <c r="BM67" i="1"/>
  <c r="BC64" i="1"/>
  <c r="AI64" i="1"/>
  <c r="O64" i="1"/>
  <c r="BH69" i="1"/>
  <c r="BC69" i="1"/>
  <c r="BM56" i="1"/>
  <c r="Y54" i="1"/>
  <c r="T54" i="1"/>
  <c r="AX68" i="1"/>
  <c r="AI68" i="1"/>
  <c r="AD68" i="1"/>
  <c r="AS70" i="1"/>
  <c r="T56" i="1"/>
  <c r="BC67" i="1"/>
  <c r="AI67" i="1"/>
  <c r="O67" i="1"/>
  <c r="BM72" i="1"/>
  <c r="AS72" i="1"/>
  <c r="Y72" i="1"/>
  <c r="BC71" i="1"/>
  <c r="AI71" i="1"/>
  <c r="O71" i="1"/>
  <c r="BR70" i="1"/>
  <c r="BM70" i="1"/>
  <c r="T69" i="1"/>
  <c r="O69" i="1"/>
  <c r="AN56" i="1"/>
  <c r="AS56" i="1"/>
  <c r="AN68" i="1"/>
  <c r="T68" i="1"/>
  <c r="BC56" i="1"/>
  <c r="AI56" i="1"/>
  <c r="O56" i="1"/>
  <c r="Y55" i="1"/>
  <c r="BC54" i="1"/>
  <c r="AI54" i="1"/>
  <c r="O54" i="1"/>
  <c r="BH70" i="1"/>
  <c r="T70" i="1"/>
  <c r="BC29" i="1"/>
  <c r="AI29" i="1"/>
  <c r="O29" i="1"/>
  <c r="Y28" i="1"/>
  <c r="BC27" i="1"/>
  <c r="AI27" i="1"/>
  <c r="O27" i="1"/>
  <c r="J81" i="1" l="1"/>
  <c r="J129" i="1" l="1"/>
  <c r="J135" i="1"/>
  <c r="J128" i="1"/>
  <c r="J67" i="1"/>
  <c r="J56" i="1"/>
  <c r="J68" i="1"/>
  <c r="J137" i="1"/>
  <c r="J70" i="1"/>
  <c r="J83" i="1"/>
  <c r="J54" i="1"/>
  <c r="J265" i="1"/>
  <c r="J264" i="1"/>
  <c r="J92" i="1"/>
  <c r="J27" i="1"/>
  <c r="J157" i="1"/>
  <c r="J29" i="1"/>
  <c r="J71" i="1"/>
  <c r="J134" i="1"/>
  <c r="J156" i="1"/>
  <c r="BG68" i="1" l="1"/>
  <c r="BQ68" i="1"/>
  <c r="BR68" i="1" s="1"/>
  <c r="BM68" i="1"/>
  <c r="BH68" i="1"/>
  <c r="J138" i="1"/>
  <c r="J79" i="1"/>
  <c r="J72" i="1"/>
  <c r="J140" i="1"/>
  <c r="J136" i="1"/>
  <c r="J85" i="1"/>
  <c r="J139" i="1"/>
  <c r="J64" i="1"/>
  <c r="J69" i="1"/>
  <c r="J158" i="1"/>
  <c r="L17" i="1" l="1"/>
  <c r="Q17" i="1"/>
  <c r="V17" i="1"/>
  <c r="AA17" i="1"/>
  <c r="AD17" i="1"/>
  <c r="AF17" i="1"/>
  <c r="AK17" i="1"/>
  <c r="AP17" i="1"/>
  <c r="AU17" i="1"/>
  <c r="AX17" i="1"/>
  <c r="AZ17" i="1"/>
  <c r="BE17" i="1"/>
  <c r="BJ17" i="1"/>
  <c r="BO17" i="1"/>
  <c r="BR17" i="1"/>
  <c r="AN17" i="1" l="1"/>
  <c r="T17" i="1"/>
  <c r="AS17" i="1"/>
  <c r="Y17" i="1"/>
  <c r="BC17" i="1"/>
  <c r="AI17" i="1"/>
  <c r="O17" i="1"/>
  <c r="J204" i="1" l="1"/>
  <c r="L73" i="1" l="1"/>
  <c r="Q73" i="1"/>
  <c r="T73" i="1"/>
  <c r="V73" i="1"/>
  <c r="Y73" i="1"/>
  <c r="AA73" i="1"/>
  <c r="AD73" i="1"/>
  <c r="AF73" i="1"/>
  <c r="AK73" i="1"/>
  <c r="AN73" i="1"/>
  <c r="AP73" i="1"/>
  <c r="AU73" i="1"/>
  <c r="AZ73" i="1"/>
  <c r="BE73" i="1"/>
  <c r="BJ73" i="1"/>
  <c r="BO73" i="1"/>
  <c r="BR73" i="1"/>
  <c r="BC73" i="1" l="1"/>
  <c r="AI73" i="1"/>
  <c r="O73" i="1"/>
  <c r="BO288" i="1" l="1"/>
  <c r="BM288" i="1"/>
  <c r="BJ288" i="1"/>
  <c r="BE288" i="1"/>
  <c r="AZ288" i="1"/>
  <c r="AU288" i="1"/>
  <c r="AS288" i="1"/>
  <c r="AP288" i="1"/>
  <c r="AN288" i="1"/>
  <c r="AK288" i="1"/>
  <c r="AF288" i="1"/>
  <c r="AA288" i="1"/>
  <c r="Y288" i="1"/>
  <c r="V288" i="1"/>
  <c r="Q288" i="1"/>
  <c r="L288" i="1"/>
  <c r="AX288" i="1" l="1"/>
  <c r="AD288" i="1"/>
  <c r="O288" i="1"/>
  <c r="BR288" i="1"/>
  <c r="BC288" i="1"/>
  <c r="AI288" i="1"/>
  <c r="T288" i="1"/>
  <c r="BH288" i="1"/>
  <c r="Q298" i="1" l="1"/>
  <c r="S298" i="1"/>
  <c r="T298" i="1"/>
  <c r="BR107" i="1" l="1"/>
  <c r="BO115" i="1"/>
  <c r="BO120" i="1"/>
  <c r="BO107" i="1"/>
  <c r="BR120" i="1"/>
  <c r="BJ115" i="1"/>
  <c r="BJ120" i="1"/>
  <c r="BJ107" i="1"/>
  <c r="BE115" i="1"/>
  <c r="BE120" i="1"/>
  <c r="BE107" i="1"/>
  <c r="AZ120" i="1"/>
  <c r="AZ115" i="1"/>
  <c r="AZ107" i="1"/>
  <c r="AU115" i="1"/>
  <c r="AU120" i="1"/>
  <c r="AU107" i="1"/>
  <c r="AP115" i="1"/>
  <c r="AP120" i="1"/>
  <c r="AP107" i="1"/>
  <c r="AK115" i="1"/>
  <c r="AK120" i="1"/>
  <c r="AK107" i="1"/>
  <c r="AF107" i="1"/>
  <c r="AF115" i="1"/>
  <c r="AF120" i="1"/>
  <c r="AA115" i="1"/>
  <c r="AA120" i="1"/>
  <c r="AA107" i="1"/>
  <c r="Y107" i="1"/>
  <c r="V115" i="1"/>
  <c r="V120" i="1"/>
  <c r="V107" i="1"/>
  <c r="L115" i="1"/>
  <c r="L120" i="1"/>
  <c r="L107" i="1"/>
  <c r="O115" i="1"/>
  <c r="Q115" i="1"/>
  <c r="Q120" i="1"/>
  <c r="Q107" i="1"/>
  <c r="T107" i="1"/>
  <c r="BR312" i="1" l="1"/>
  <c r="BR304" i="1"/>
  <c r="BO312" i="1"/>
  <c r="BO311" i="1"/>
  <c r="BO310" i="1"/>
  <c r="BO309" i="1"/>
  <c r="BO308" i="1"/>
  <c r="BO307" i="1"/>
  <c r="BO306" i="1"/>
  <c r="BO305" i="1"/>
  <c r="BO304" i="1"/>
  <c r="BO303" i="1"/>
  <c r="BO302" i="1"/>
  <c r="BO301" i="1"/>
  <c r="BR309" i="1"/>
  <c r="BR305" i="1"/>
  <c r="BM312" i="1"/>
  <c r="BM310" i="1"/>
  <c r="BM306" i="1"/>
  <c r="BM305" i="1"/>
  <c r="BM303" i="1"/>
  <c r="BM302" i="1"/>
  <c r="BJ312" i="1"/>
  <c r="BJ311" i="1"/>
  <c r="BJ310" i="1"/>
  <c r="BJ309" i="1"/>
  <c r="BJ308" i="1"/>
  <c r="BJ307" i="1"/>
  <c r="BJ306" i="1"/>
  <c r="BJ305" i="1"/>
  <c r="BJ304" i="1"/>
  <c r="BJ303" i="1"/>
  <c r="BJ302" i="1"/>
  <c r="BJ301" i="1"/>
  <c r="BE308" i="1"/>
  <c r="BE307" i="1"/>
  <c r="BE306" i="1"/>
  <c r="BE305" i="1"/>
  <c r="BE304" i="1"/>
  <c r="BE303" i="1"/>
  <c r="BE302" i="1"/>
  <c r="BE301" i="1"/>
  <c r="BE312" i="1"/>
  <c r="BE311" i="1"/>
  <c r="BE310" i="1"/>
  <c r="BE309" i="1"/>
  <c r="BH312" i="1"/>
  <c r="BH307" i="1"/>
  <c r="BH303" i="1"/>
  <c r="AZ310" i="1"/>
  <c r="AZ308" i="1"/>
  <c r="AZ305" i="1"/>
  <c r="AZ302" i="1"/>
  <c r="BC311" i="1"/>
  <c r="BC308" i="1"/>
  <c r="BC306" i="1"/>
  <c r="BC305" i="1"/>
  <c r="BC304" i="1"/>
  <c r="BC303" i="1"/>
  <c r="AZ312" i="1"/>
  <c r="AZ311" i="1"/>
  <c r="AZ309" i="1"/>
  <c r="AZ307" i="1"/>
  <c r="AZ306" i="1"/>
  <c r="AZ304" i="1"/>
  <c r="AZ303" i="1"/>
  <c r="AZ301" i="1"/>
  <c r="AU312" i="1"/>
  <c r="AU311" i="1"/>
  <c r="AU310" i="1"/>
  <c r="AU309" i="1"/>
  <c r="AU308" i="1"/>
  <c r="AU307" i="1"/>
  <c r="AU306" i="1"/>
  <c r="AU305" i="1"/>
  <c r="AU304" i="1"/>
  <c r="AU303" i="1"/>
  <c r="AU302" i="1"/>
  <c r="AU301" i="1"/>
  <c r="AX312" i="1"/>
  <c r="AX309" i="1"/>
  <c r="AX304" i="1"/>
  <c r="AX302" i="1"/>
  <c r="AX301" i="1"/>
  <c r="AS312" i="1"/>
  <c r="AS310" i="1"/>
  <c r="AS306" i="1"/>
  <c r="AS301" i="1"/>
  <c r="AP312" i="1"/>
  <c r="AP311" i="1"/>
  <c r="AP310" i="1"/>
  <c r="AP309" i="1"/>
  <c r="AP308" i="1"/>
  <c r="AP307" i="1"/>
  <c r="AP306" i="1"/>
  <c r="AP305" i="1"/>
  <c r="AP304" i="1"/>
  <c r="AP303" i="1"/>
  <c r="AP302" i="1"/>
  <c r="AP301" i="1"/>
  <c r="AK310" i="1"/>
  <c r="AK309" i="1"/>
  <c r="AK308" i="1"/>
  <c r="AK307" i="1"/>
  <c r="AK306" i="1"/>
  <c r="AK305" i="1"/>
  <c r="AK304" i="1"/>
  <c r="AK303" i="1"/>
  <c r="AK302" i="1"/>
  <c r="AK301" i="1"/>
  <c r="AN304" i="1"/>
  <c r="AN302" i="1"/>
  <c r="AK311" i="1"/>
  <c r="AN312" i="1"/>
  <c r="AN310" i="1"/>
  <c r="AN309" i="1"/>
  <c r="AN307" i="1"/>
  <c r="AN306" i="1"/>
  <c r="AK312" i="1"/>
  <c r="AI311" i="1"/>
  <c r="AI310" i="1"/>
  <c r="AI308" i="1"/>
  <c r="AI306" i="1"/>
  <c r="AI301" i="1"/>
  <c r="AF312" i="1"/>
  <c r="AF311" i="1"/>
  <c r="AF310" i="1"/>
  <c r="AF309" i="1"/>
  <c r="AF308" i="1"/>
  <c r="AF307" i="1"/>
  <c r="AF306" i="1"/>
  <c r="AF305" i="1"/>
  <c r="AF304" i="1"/>
  <c r="AF303" i="1"/>
  <c r="AF302" i="1"/>
  <c r="AF301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D312" i="1"/>
  <c r="AD309" i="1"/>
  <c r="AD308" i="1"/>
  <c r="AD304" i="1"/>
  <c r="AD302" i="1"/>
  <c r="AD301" i="1"/>
  <c r="Y306" i="1"/>
  <c r="Y303" i="1"/>
  <c r="Y301" i="1"/>
  <c r="Y312" i="1"/>
  <c r="V311" i="1"/>
  <c r="V309" i="1"/>
  <c r="V306" i="1"/>
  <c r="V305" i="1"/>
  <c r="V304" i="1"/>
  <c r="V303" i="1"/>
  <c r="V302" i="1"/>
  <c r="V301" i="1"/>
  <c r="Y310" i="1"/>
  <c r="Y309" i="1"/>
  <c r="V312" i="1"/>
  <c r="V310" i="1"/>
  <c r="V308" i="1"/>
  <c r="V307" i="1"/>
  <c r="L312" i="1"/>
  <c r="L311" i="1"/>
  <c r="L310" i="1"/>
  <c r="T312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O311" i="1"/>
  <c r="O308" i="1"/>
  <c r="O307" i="1"/>
  <c r="O306" i="1"/>
  <c r="O305" i="1"/>
  <c r="O304" i="1"/>
  <c r="O301" i="1"/>
  <c r="L309" i="1"/>
  <c r="L308" i="1"/>
  <c r="L307" i="1"/>
  <c r="L306" i="1"/>
  <c r="L305" i="1"/>
  <c r="L304" i="1"/>
  <c r="L303" i="1"/>
  <c r="L302" i="1"/>
  <c r="L301" i="1"/>
  <c r="J301" i="1"/>
  <c r="BR310" i="1"/>
  <c r="BR308" i="1"/>
  <c r="BH309" i="1"/>
  <c r="AN308" i="1"/>
  <c r="BM311" i="1"/>
  <c r="BM309" i="1"/>
  <c r="AN305" i="1"/>
  <c r="BR311" i="1"/>
  <c r="BH305" i="1"/>
  <c r="BC302" i="1"/>
  <c r="AS302" i="1"/>
  <c r="BM308" i="1"/>
  <c r="BM307" i="1"/>
  <c r="BH302" i="1"/>
  <c r="Y308" i="1"/>
  <c r="T310" i="1"/>
  <c r="T309" i="1"/>
  <c r="T306" i="1"/>
  <c r="BC309" i="1"/>
  <c r="BM301" i="1"/>
  <c r="O310" i="1"/>
  <c r="T308" i="1"/>
  <c r="BR303" i="1"/>
  <c r="AX303" i="1"/>
  <c r="AI302" i="1"/>
  <c r="AS308" i="1"/>
  <c r="BR307" i="1"/>
  <c r="AX305" i="1"/>
  <c r="AS305" i="1"/>
  <c r="AD310" i="1"/>
  <c r="BR306" i="1"/>
  <c r="AS304" i="1"/>
  <c r="AI304" i="1"/>
  <c r="AX311" i="1"/>
  <c r="AS311" i="1"/>
  <c r="AD311" i="1"/>
  <c r="Y311" i="1"/>
  <c r="BC310" i="1"/>
  <c r="BC307" i="1"/>
  <c r="AX307" i="1"/>
  <c r="AD307" i="1"/>
  <c r="AD305" i="1"/>
  <c r="Y305" i="1"/>
  <c r="AN303" i="1"/>
  <c r="AI303" i="1"/>
  <c r="O303" i="1"/>
  <c r="Y302" i="1"/>
  <c r="T302" i="1"/>
  <c r="BH308" i="1"/>
  <c r="AS307" i="1"/>
  <c r="AI307" i="1"/>
  <c r="AX306" i="1"/>
  <c r="AD306" i="1"/>
  <c r="T305" i="1"/>
  <c r="AD303" i="1"/>
  <c r="T303" i="1"/>
  <c r="O302" i="1"/>
  <c r="T301" i="1"/>
  <c r="O309" i="1"/>
  <c r="T307" i="1"/>
  <c r="AI312" i="1"/>
  <c r="BH310" i="1"/>
  <c r="AS309" i="1"/>
  <c r="AX308" i="1"/>
  <c r="Y307" i="1"/>
  <c r="BH306" i="1"/>
  <c r="BH304" i="1"/>
  <c r="Y304" i="1"/>
  <c r="BR301" i="1"/>
  <c r="AN301" i="1"/>
  <c r="BH301" i="1"/>
  <c r="BC312" i="1"/>
  <c r="O312" i="1"/>
  <c r="BH311" i="1"/>
  <c r="AN311" i="1"/>
  <c r="T311" i="1"/>
  <c r="AX310" i="1"/>
  <c r="AI309" i="1"/>
  <c r="BM304" i="1"/>
  <c r="AI305" i="1"/>
  <c r="AS303" i="1"/>
  <c r="BC301" i="1"/>
  <c r="T304" i="1"/>
  <c r="BR302" i="1"/>
  <c r="J307" i="1" l="1"/>
  <c r="J312" i="1"/>
  <c r="J303" i="1"/>
  <c r="J308" i="1"/>
  <c r="J304" i="1"/>
  <c r="J310" i="1"/>
  <c r="J309" i="1"/>
  <c r="J311" i="1"/>
  <c r="J302" i="1"/>
  <c r="J305" i="1"/>
  <c r="J306" i="1"/>
  <c r="BQ298" i="1" l="1"/>
  <c r="BG298" i="1"/>
  <c r="AW298" i="1"/>
  <c r="AM298" i="1"/>
  <c r="AC298" i="1"/>
  <c r="BL298" i="1"/>
  <c r="BB298" i="1"/>
  <c r="AR298" i="1"/>
  <c r="AH298" i="1"/>
  <c r="X298" i="1"/>
  <c r="BO187" i="1" l="1"/>
  <c r="BJ187" i="1"/>
  <c r="BE187" i="1"/>
  <c r="AZ187" i="1"/>
  <c r="AU187" i="1"/>
  <c r="AP187" i="1"/>
  <c r="AK187" i="1"/>
  <c r="AF187" i="1"/>
  <c r="AA187" i="1"/>
  <c r="V187" i="1"/>
  <c r="Q187" i="1"/>
  <c r="L187" i="1"/>
  <c r="BO20" i="1" l="1"/>
  <c r="BO37" i="1"/>
  <c r="BO49" i="1"/>
  <c r="BO45" i="1"/>
  <c r="BO116" i="1"/>
  <c r="BO9" i="1"/>
  <c r="BO36" i="1"/>
  <c r="BO42" i="1"/>
  <c r="BO57" i="1"/>
  <c r="BO52" i="1"/>
  <c r="BO50" i="1"/>
  <c r="BO46" i="1"/>
  <c r="BO58" i="1"/>
  <c r="BO51" i="1"/>
  <c r="BO47" i="1"/>
  <c r="BO53" i="1"/>
  <c r="BO48" i="1"/>
  <c r="BO44" i="1"/>
  <c r="BJ58" i="1"/>
  <c r="BJ51" i="1"/>
  <c r="BJ47" i="1"/>
  <c r="BJ20" i="1"/>
  <c r="BJ37" i="1"/>
  <c r="BJ49" i="1"/>
  <c r="BJ53" i="1"/>
  <c r="BJ48" i="1"/>
  <c r="BJ44" i="1"/>
  <c r="BJ45" i="1"/>
  <c r="BJ116" i="1"/>
  <c r="BJ9" i="1"/>
  <c r="BJ36" i="1"/>
  <c r="BJ42" i="1"/>
  <c r="BJ57" i="1"/>
  <c r="BJ52" i="1"/>
  <c r="BJ50" i="1"/>
  <c r="BJ46" i="1"/>
  <c r="BE58" i="1"/>
  <c r="BE51" i="1"/>
  <c r="BE20" i="1"/>
  <c r="BE49" i="1"/>
  <c r="BE45" i="1"/>
  <c r="BE116" i="1"/>
  <c r="BE47" i="1"/>
  <c r="BE53" i="1"/>
  <c r="BE48" i="1"/>
  <c r="BE44" i="1"/>
  <c r="BE37" i="1"/>
  <c r="BE9" i="1"/>
  <c r="BE36" i="1"/>
  <c r="BE42" i="1"/>
  <c r="BE57" i="1"/>
  <c r="BE52" i="1"/>
  <c r="BE50" i="1"/>
  <c r="BE46" i="1"/>
  <c r="AZ58" i="1"/>
  <c r="AZ51" i="1"/>
  <c r="AZ47" i="1"/>
  <c r="AZ53" i="1"/>
  <c r="AZ48" i="1"/>
  <c r="AZ20" i="1"/>
  <c r="AZ37" i="1"/>
  <c r="AZ49" i="1"/>
  <c r="AZ45" i="1"/>
  <c r="AZ116" i="1"/>
  <c r="AZ44" i="1"/>
  <c r="AZ9" i="1"/>
  <c r="AZ36" i="1"/>
  <c r="AZ42" i="1"/>
  <c r="AZ57" i="1"/>
  <c r="AZ52" i="1"/>
  <c r="AZ50" i="1"/>
  <c r="AZ46" i="1"/>
  <c r="AU37" i="1"/>
  <c r="AU9" i="1"/>
  <c r="AU36" i="1"/>
  <c r="AU42" i="1"/>
  <c r="AU57" i="1"/>
  <c r="AU52" i="1"/>
  <c r="AU50" i="1"/>
  <c r="AU46" i="1"/>
  <c r="AU20" i="1"/>
  <c r="AU49" i="1"/>
  <c r="AU45" i="1"/>
  <c r="AU116" i="1"/>
  <c r="AU58" i="1"/>
  <c r="AU51" i="1"/>
  <c r="AU47" i="1"/>
  <c r="AU53" i="1"/>
  <c r="AU48" i="1"/>
  <c r="AU44" i="1"/>
  <c r="AP47" i="1"/>
  <c r="AP53" i="1"/>
  <c r="AP48" i="1"/>
  <c r="AP44" i="1"/>
  <c r="AP51" i="1"/>
  <c r="AP20" i="1"/>
  <c r="AP37" i="1"/>
  <c r="AP49" i="1"/>
  <c r="AP45" i="1"/>
  <c r="AP116" i="1"/>
  <c r="AP58" i="1"/>
  <c r="AP9" i="1"/>
  <c r="AP36" i="1"/>
  <c r="AP42" i="1"/>
  <c r="AP57" i="1"/>
  <c r="AP52" i="1"/>
  <c r="AP50" i="1"/>
  <c r="AP46" i="1"/>
  <c r="AK57" i="1"/>
  <c r="AK52" i="1"/>
  <c r="AK46" i="1"/>
  <c r="AK20" i="1"/>
  <c r="AK37" i="1"/>
  <c r="AK49" i="1"/>
  <c r="AK45" i="1"/>
  <c r="AK116" i="1"/>
  <c r="AK9" i="1"/>
  <c r="AK42" i="1"/>
  <c r="AK58" i="1"/>
  <c r="AK51" i="1"/>
  <c r="AK47" i="1"/>
  <c r="AK36" i="1"/>
  <c r="AK50" i="1"/>
  <c r="AK53" i="1"/>
  <c r="AK48" i="1"/>
  <c r="AK44" i="1"/>
  <c r="AF51" i="1"/>
  <c r="AF47" i="1"/>
  <c r="AF48" i="1"/>
  <c r="AF44" i="1"/>
  <c r="AF20" i="1"/>
  <c r="AF37" i="1"/>
  <c r="AF49" i="1"/>
  <c r="AF45" i="1"/>
  <c r="AF116" i="1"/>
  <c r="AF58" i="1"/>
  <c r="AF53" i="1"/>
  <c r="AF9" i="1"/>
  <c r="AF36" i="1"/>
  <c r="AF42" i="1"/>
  <c r="AF57" i="1"/>
  <c r="AF52" i="1"/>
  <c r="AF50" i="1"/>
  <c r="AF46" i="1"/>
  <c r="AA20" i="1"/>
  <c r="AA37" i="1"/>
  <c r="AA49" i="1"/>
  <c r="AA45" i="1"/>
  <c r="AA116" i="1"/>
  <c r="AA9" i="1"/>
  <c r="AA36" i="1"/>
  <c r="AA42" i="1"/>
  <c r="AA57" i="1"/>
  <c r="AA52" i="1"/>
  <c r="AA50" i="1"/>
  <c r="AA46" i="1"/>
  <c r="AA58" i="1"/>
  <c r="AA51" i="1"/>
  <c r="AA47" i="1"/>
  <c r="AA53" i="1"/>
  <c r="AA48" i="1"/>
  <c r="AA44" i="1"/>
  <c r="V53" i="1"/>
  <c r="V48" i="1"/>
  <c r="V44" i="1"/>
  <c r="V47" i="1"/>
  <c r="V20" i="1"/>
  <c r="V49" i="1"/>
  <c r="V45" i="1"/>
  <c r="V116" i="1"/>
  <c r="V58" i="1"/>
  <c r="V51" i="1"/>
  <c r="V37" i="1"/>
  <c r="V9" i="1"/>
  <c r="V36" i="1"/>
  <c r="V42" i="1"/>
  <c r="V57" i="1"/>
  <c r="V52" i="1"/>
  <c r="V50" i="1"/>
  <c r="V46" i="1"/>
  <c r="Q49" i="1"/>
  <c r="Q9" i="1"/>
  <c r="Q36" i="1"/>
  <c r="Q42" i="1"/>
  <c r="Q57" i="1"/>
  <c r="Q52" i="1"/>
  <c r="Q50" i="1"/>
  <c r="Q46" i="1"/>
  <c r="Q20" i="1"/>
  <c r="Q37" i="1"/>
  <c r="Q45" i="1"/>
  <c r="Q116" i="1"/>
  <c r="Q58" i="1"/>
  <c r="Q51" i="1"/>
  <c r="Q47" i="1"/>
  <c r="L116" i="1"/>
  <c r="Q53" i="1"/>
  <c r="Q48" i="1"/>
  <c r="Q44" i="1"/>
  <c r="L58" i="1"/>
  <c r="L51" i="1"/>
  <c r="L47" i="1"/>
  <c r="L53" i="1"/>
  <c r="L48" i="1"/>
  <c r="L44" i="1"/>
  <c r="L20" i="1"/>
  <c r="L37" i="1"/>
  <c r="L49" i="1"/>
  <c r="L45" i="1"/>
  <c r="L9" i="1"/>
  <c r="L36" i="1"/>
  <c r="L42" i="1"/>
  <c r="L57" i="1"/>
  <c r="L52" i="1"/>
  <c r="L50" i="1"/>
  <c r="L46" i="1"/>
  <c r="AN20" i="1"/>
  <c r="AI51" i="1"/>
  <c r="AN9" i="1"/>
  <c r="AX36" i="1"/>
  <c r="BR57" i="1"/>
  <c r="BR52" i="1"/>
  <c r="BM9" i="1"/>
  <c r="AS9" i="1"/>
  <c r="BM36" i="1"/>
  <c r="BC52" i="1"/>
  <c r="AI52" i="1"/>
  <c r="BM57" i="1"/>
  <c r="Y9" i="1"/>
  <c r="Y36" i="1"/>
  <c r="T20" i="1"/>
  <c r="T51" i="1"/>
  <c r="T36" i="1"/>
  <c r="O51" i="1"/>
  <c r="O52" i="1"/>
  <c r="BH57" i="1"/>
  <c r="AN57" i="1"/>
  <c r="AN52" i="1"/>
  <c r="Y52" i="1"/>
  <c r="AD52" i="1"/>
  <c r="BM51" i="1"/>
  <c r="AD51" i="1"/>
  <c r="AX51" i="1"/>
  <c r="Y51" i="1"/>
  <c r="AX52" i="1"/>
  <c r="AS52" i="1"/>
  <c r="BM52" i="1"/>
  <c r="BH52" i="1"/>
  <c r="T52" i="1"/>
  <c r="BR20" i="1"/>
  <c r="BC20" i="1"/>
  <c r="AI20" i="1"/>
  <c r="AD20" i="1"/>
  <c r="O20" i="1"/>
  <c r="Y20" i="1"/>
  <c r="AI9" i="1"/>
  <c r="BH9" i="1"/>
  <c r="BC9" i="1"/>
  <c r="T9" i="1"/>
  <c r="O9" i="1"/>
  <c r="BR9" i="1"/>
  <c r="AX9" i="1"/>
  <c r="AD9" i="1"/>
  <c r="J116" i="1" l="1"/>
  <c r="BG116" i="1" l="1"/>
  <c r="AC116" i="1"/>
  <c r="BB116" i="1"/>
  <c r="AH116" i="1"/>
  <c r="X116" i="1"/>
  <c r="AR116" i="1"/>
  <c r="BR115" i="1"/>
  <c r="BM115" i="1"/>
  <c r="AX115" i="1"/>
  <c r="J115" i="1"/>
  <c r="AN115" i="1"/>
  <c r="J120" i="1"/>
  <c r="J107" i="1"/>
  <c r="J51" i="1"/>
  <c r="J187" i="1"/>
  <c r="AC187" i="1" s="1"/>
  <c r="J9" i="1"/>
  <c r="J73" i="1"/>
  <c r="Y120" i="1"/>
  <c r="T115" i="1"/>
  <c r="BG107" i="1" l="1"/>
  <c r="AC107" i="1"/>
  <c r="AD107" i="1" s="1"/>
  <c r="BB107" i="1"/>
  <c r="AH107" i="1"/>
  <c r="AR107" i="1"/>
  <c r="BG120" i="1"/>
  <c r="AR120" i="1"/>
  <c r="BB120" i="1"/>
  <c r="BC120" i="1" s="1"/>
  <c r="AH120" i="1"/>
  <c r="AC120" i="1"/>
  <c r="AM51" i="1"/>
  <c r="BQ51" i="1"/>
  <c r="BB51" i="1"/>
  <c r="BG115" i="1"/>
  <c r="BH115" i="1" s="1"/>
  <c r="AR115" i="1"/>
  <c r="AS115" i="1" s="1"/>
  <c r="X115" i="1"/>
  <c r="Y115" i="1" s="1"/>
  <c r="BB115" i="1"/>
  <c r="BC115" i="1" s="1"/>
  <c r="AH115" i="1"/>
  <c r="AI115" i="1" s="1"/>
  <c r="AC115" i="1"/>
  <c r="AD115" i="1" s="1"/>
  <c r="BG73" i="1"/>
  <c r="BH73" i="1" s="1"/>
  <c r="AR73" i="1"/>
  <c r="AX73" i="1"/>
  <c r="BM73" i="1"/>
  <c r="AX107" i="1"/>
  <c r="BM107" i="1"/>
  <c r="BH120" i="1"/>
  <c r="BM120" i="1"/>
  <c r="O107" i="1"/>
  <c r="BH107" i="1"/>
  <c r="BC107" i="1"/>
  <c r="AS73" i="1"/>
  <c r="J17" i="1"/>
  <c r="BG17" i="1" s="1"/>
  <c r="AI107" i="1"/>
  <c r="AX120" i="1"/>
  <c r="O120" i="1"/>
  <c r="AD120" i="1"/>
  <c r="T120" i="1"/>
  <c r="AI120" i="1"/>
  <c r="AS120" i="1"/>
  <c r="AN120" i="1"/>
  <c r="AI187" i="1"/>
  <c r="AN107" i="1"/>
  <c r="AS107" i="1"/>
  <c r="Y116" i="1"/>
  <c r="O116" i="1"/>
  <c r="Y187" i="1"/>
  <c r="AN116" i="1"/>
  <c r="AS51" i="1" l="1"/>
  <c r="BH51" i="1"/>
  <c r="BH17" i="1"/>
  <c r="BM17" i="1"/>
  <c r="BR51" i="1"/>
  <c r="AN51" i="1"/>
  <c r="BC51" i="1"/>
  <c r="AX187" i="1"/>
  <c r="AD187" i="1"/>
  <c r="T187" i="1"/>
  <c r="AN187" i="1"/>
  <c r="O187" i="1"/>
  <c r="AS187" i="1"/>
  <c r="BC187" i="1"/>
  <c r="BH187" i="1"/>
  <c r="T116" i="1"/>
  <c r="AD116" i="1"/>
  <c r="AI116" i="1"/>
  <c r="BR187" i="1"/>
  <c r="AS116" i="1"/>
  <c r="BR116" i="1"/>
  <c r="BM187" i="1"/>
  <c r="BM116" i="1"/>
  <c r="BH116" i="1"/>
  <c r="BC116" i="1"/>
  <c r="AX116" i="1"/>
  <c r="BO93" i="1" l="1"/>
  <c r="BJ93" i="1"/>
  <c r="BE93" i="1"/>
  <c r="AZ93" i="1"/>
  <c r="AU93" i="1"/>
  <c r="AP93" i="1"/>
  <c r="AK93" i="1"/>
  <c r="AF93" i="1"/>
  <c r="AA93" i="1"/>
  <c r="V93" i="1"/>
  <c r="Q93" i="1"/>
  <c r="L93" i="1"/>
  <c r="BM93" i="1"/>
  <c r="BO294" i="1" l="1"/>
  <c r="BO295" i="1"/>
  <c r="BJ294" i="1"/>
  <c r="BJ295" i="1"/>
  <c r="BE294" i="1"/>
  <c r="BE295" i="1"/>
  <c r="AZ294" i="1"/>
  <c r="AZ295" i="1"/>
  <c r="AU294" i="1"/>
  <c r="AU295" i="1"/>
  <c r="AP294" i="1"/>
  <c r="AP295" i="1"/>
  <c r="AK294" i="1"/>
  <c r="AK295" i="1"/>
  <c r="AF294" i="1"/>
  <c r="AF295" i="1"/>
  <c r="AA294" i="1"/>
  <c r="AA295" i="1"/>
  <c r="V294" i="1"/>
  <c r="V295" i="1"/>
  <c r="Q294" i="1"/>
  <c r="Q295" i="1"/>
  <c r="L294" i="1"/>
  <c r="L295" i="1"/>
  <c r="AI294" i="1"/>
  <c r="AS294" i="1"/>
  <c r="BM294" i="1"/>
  <c r="AI295" i="1"/>
  <c r="AS295" i="1"/>
  <c r="BC295" i="1"/>
  <c r="BM295" i="1"/>
  <c r="AN294" i="1"/>
  <c r="BH294" i="1"/>
  <c r="AX295" i="1"/>
  <c r="Y295" i="1"/>
  <c r="Y294" i="1"/>
  <c r="T294" i="1"/>
  <c r="O295" i="1"/>
  <c r="AD295" i="1"/>
  <c r="BC294" i="1"/>
  <c r="O294" i="1"/>
  <c r="AD294" i="1"/>
  <c r="BR294" i="1"/>
  <c r="AX294" i="1"/>
  <c r="BR295" i="1"/>
  <c r="T295" i="1"/>
  <c r="AN295" i="1"/>
  <c r="BH295" i="1"/>
  <c r="J36" i="1" l="1"/>
  <c r="AM36" i="1" l="1"/>
  <c r="BQ36" i="1"/>
  <c r="BB36" i="1"/>
  <c r="J37" i="1"/>
  <c r="J20" i="1"/>
  <c r="AX93" i="1"/>
  <c r="BG37" i="1" l="1"/>
  <c r="AC37" i="1"/>
  <c r="AH37" i="1"/>
  <c r="AR37" i="1"/>
  <c r="N37" i="1"/>
  <c r="BG20" i="1"/>
  <c r="AR20" i="1"/>
  <c r="BH36" i="1"/>
  <c r="O36" i="1"/>
  <c r="BR36" i="1"/>
  <c r="BC36" i="1"/>
  <c r="AI36" i="1"/>
  <c r="AD36" i="1"/>
  <c r="AX37" i="1"/>
  <c r="AS36" i="1"/>
  <c r="AN36" i="1"/>
  <c r="Y37" i="1"/>
  <c r="BM20" i="1" l="1"/>
  <c r="AX20" i="1"/>
  <c r="AS20" i="1"/>
  <c r="BH20" i="1"/>
  <c r="AN37" i="1"/>
  <c r="AI37" i="1"/>
  <c r="O37" i="1"/>
  <c r="BM37" i="1"/>
  <c r="AD37" i="1"/>
  <c r="T37" i="1"/>
  <c r="BH37" i="1"/>
  <c r="BR37" i="1"/>
  <c r="BC37" i="1"/>
  <c r="AS37" i="1"/>
  <c r="BO15" i="1" l="1"/>
  <c r="BJ15" i="1"/>
  <c r="BE15" i="1"/>
  <c r="AZ15" i="1"/>
  <c r="AU15" i="1"/>
  <c r="AP15" i="1"/>
  <c r="AK15" i="1"/>
  <c r="AF15" i="1"/>
  <c r="AA15" i="1"/>
  <c r="V15" i="1"/>
  <c r="Q15" i="1"/>
  <c r="L15" i="1"/>
  <c r="BM15" i="1"/>
  <c r="AS15" i="1"/>
  <c r="BR15" i="1"/>
  <c r="BH15" i="1"/>
  <c r="AX15" i="1"/>
  <c r="AN15" i="1"/>
  <c r="Y15" i="1"/>
  <c r="T15" i="1"/>
  <c r="BC15" i="1"/>
  <c r="AI15" i="1"/>
  <c r="O15" i="1"/>
  <c r="AD15" i="1"/>
  <c r="AK60" i="1" l="1"/>
  <c r="Q60" i="1"/>
  <c r="AN60" i="1"/>
  <c r="AS60" i="1"/>
  <c r="BM60" i="1"/>
  <c r="Y60" i="1"/>
  <c r="T60" i="1"/>
  <c r="O60" i="1"/>
  <c r="BR60" i="1"/>
  <c r="BE60" i="1"/>
  <c r="AI60" i="1"/>
  <c r="AD60" i="1"/>
  <c r="BC60" i="1"/>
  <c r="AX60" i="1"/>
  <c r="AF60" i="1"/>
  <c r="V60" i="1"/>
  <c r="AP60" i="1"/>
  <c r="BH60" i="1"/>
  <c r="BJ60" i="1"/>
  <c r="L60" i="1"/>
  <c r="AZ60" i="1"/>
  <c r="AA60" i="1"/>
  <c r="AU60" i="1"/>
  <c r="BO60" i="1"/>
  <c r="BO31" i="24" l="1"/>
  <c r="BJ31" i="24"/>
  <c r="BE31" i="24"/>
  <c r="AZ31" i="24"/>
  <c r="AU31" i="24"/>
  <c r="AP31" i="24"/>
  <c r="AK31" i="24"/>
  <c r="AF31" i="24"/>
  <c r="AA31" i="24"/>
  <c r="V31" i="24"/>
  <c r="Q31" i="24"/>
  <c r="L31" i="24"/>
  <c r="AD194" i="1" l="1"/>
  <c r="AX194" i="1"/>
  <c r="BR194" i="1"/>
  <c r="V194" i="1"/>
  <c r="BJ189" i="1"/>
  <c r="BJ194" i="1"/>
  <c r="AP189" i="1"/>
  <c r="L194" i="1"/>
  <c r="V189" i="1"/>
  <c r="AP194" i="1"/>
  <c r="BH194" i="1"/>
  <c r="AZ194" i="1"/>
  <c r="AF194" i="1"/>
  <c r="AF189" i="1"/>
  <c r="L189" i="1"/>
  <c r="AZ189" i="1"/>
  <c r="Y194" i="1"/>
  <c r="AS194" i="1"/>
  <c r="BM194" i="1"/>
  <c r="O194" i="1"/>
  <c r="Q194" i="1"/>
  <c r="AK194" i="1"/>
  <c r="BC194" i="1"/>
  <c r="BE194" i="1"/>
  <c r="AA194" i="1"/>
  <c r="AU194" i="1"/>
  <c r="BO194" i="1"/>
  <c r="Q189" i="1"/>
  <c r="AK189" i="1"/>
  <c r="BE189" i="1"/>
  <c r="AA189" i="1"/>
  <c r="AU189" i="1"/>
  <c r="BO189" i="1"/>
  <c r="AN194" i="1" l="1"/>
  <c r="BO37" i="24" l="1"/>
  <c r="BJ37" i="24"/>
  <c r="BE37" i="24"/>
  <c r="AZ37" i="24"/>
  <c r="AU37" i="24"/>
  <c r="AP37" i="24"/>
  <c r="AK37" i="24"/>
  <c r="AF37" i="24"/>
  <c r="AA37" i="24"/>
  <c r="V37" i="24"/>
  <c r="Q37" i="24"/>
  <c r="L37" i="24"/>
  <c r="BO36" i="24"/>
  <c r="BJ36" i="24"/>
  <c r="BE36" i="24"/>
  <c r="AZ36" i="24"/>
  <c r="AU36" i="24"/>
  <c r="AP36" i="24"/>
  <c r="AK36" i="24"/>
  <c r="AF36" i="24"/>
  <c r="AA36" i="24"/>
  <c r="V36" i="24"/>
  <c r="Q36" i="24"/>
  <c r="L36" i="24"/>
  <c r="BO35" i="24"/>
  <c r="BJ35" i="24"/>
  <c r="BE35" i="24"/>
  <c r="AZ35" i="24"/>
  <c r="AU35" i="24"/>
  <c r="AP35" i="24"/>
  <c r="AK35" i="24"/>
  <c r="AF35" i="24"/>
  <c r="AA35" i="24"/>
  <c r="V35" i="24"/>
  <c r="Q35" i="24"/>
  <c r="L35" i="24"/>
  <c r="BO34" i="24"/>
  <c r="BJ34" i="24"/>
  <c r="BE34" i="24"/>
  <c r="AZ34" i="24"/>
  <c r="AU34" i="24"/>
  <c r="AP34" i="24"/>
  <c r="AK34" i="24"/>
  <c r="AF34" i="24"/>
  <c r="AA34" i="24"/>
  <c r="V34" i="24"/>
  <c r="Q34" i="24"/>
  <c r="L34" i="24"/>
  <c r="BO33" i="24"/>
  <c r="BJ33" i="24"/>
  <c r="BE33" i="24"/>
  <c r="AZ33" i="24"/>
  <c r="AU33" i="24"/>
  <c r="AP33" i="24"/>
  <c r="AK33" i="24"/>
  <c r="AF33" i="24"/>
  <c r="AA33" i="24"/>
  <c r="V33" i="24"/>
  <c r="Q33" i="24"/>
  <c r="L33" i="24"/>
  <c r="BO32" i="24"/>
  <c r="BJ32" i="24"/>
  <c r="BE32" i="24"/>
  <c r="AZ32" i="24"/>
  <c r="AU32" i="24"/>
  <c r="AP32" i="24"/>
  <c r="AK32" i="24"/>
  <c r="AF32" i="24"/>
  <c r="AA32" i="24"/>
  <c r="V32" i="24"/>
  <c r="T32" i="24"/>
  <c r="Q32" i="24"/>
  <c r="L32" i="24"/>
  <c r="BO30" i="24"/>
  <c r="BJ30" i="24"/>
  <c r="BE30" i="24"/>
  <c r="AZ30" i="24"/>
  <c r="AU30" i="24"/>
  <c r="AP30" i="24"/>
  <c r="AK30" i="24"/>
  <c r="AF30" i="24"/>
  <c r="AA30" i="24"/>
  <c r="V30" i="24"/>
  <c r="Q30" i="24"/>
  <c r="L30" i="24"/>
  <c r="BO29" i="24"/>
  <c r="BJ29" i="24"/>
  <c r="BE29" i="24"/>
  <c r="AZ29" i="24"/>
  <c r="AU29" i="24"/>
  <c r="AP29" i="24"/>
  <c r="AK29" i="24"/>
  <c r="AF29" i="24"/>
  <c r="AA29" i="24"/>
  <c r="V29" i="24"/>
  <c r="Q29" i="24"/>
  <c r="L29" i="24"/>
  <c r="BO28" i="24"/>
  <c r="BJ28" i="24"/>
  <c r="BE28" i="24"/>
  <c r="AZ28" i="24"/>
  <c r="AU28" i="24"/>
  <c r="AP28" i="24"/>
  <c r="AK28" i="24"/>
  <c r="AF28" i="24"/>
  <c r="AA28" i="24"/>
  <c r="V28" i="24"/>
  <c r="Q28" i="24"/>
  <c r="L28" i="24"/>
  <c r="BO27" i="24"/>
  <c r="BJ27" i="24"/>
  <c r="BE27" i="24"/>
  <c r="AZ27" i="24"/>
  <c r="AU27" i="24"/>
  <c r="AP27" i="24"/>
  <c r="AK27" i="24"/>
  <c r="AF27" i="24"/>
  <c r="AA27" i="24"/>
  <c r="V27" i="24"/>
  <c r="Q27" i="24"/>
  <c r="L27" i="24"/>
  <c r="BO26" i="24"/>
  <c r="BJ26" i="24"/>
  <c r="BE26" i="24"/>
  <c r="AZ26" i="24"/>
  <c r="AU26" i="24"/>
  <c r="AP26" i="24"/>
  <c r="AK26" i="24"/>
  <c r="AF26" i="24"/>
  <c r="AA26" i="24"/>
  <c r="V26" i="24"/>
  <c r="Q26" i="24"/>
  <c r="L26" i="24"/>
  <c r="BO25" i="24"/>
  <c r="BJ25" i="24"/>
  <c r="BE25" i="24"/>
  <c r="AZ25" i="24"/>
  <c r="AU25" i="24"/>
  <c r="AP25" i="24"/>
  <c r="AK25" i="24"/>
  <c r="AF25" i="24"/>
  <c r="AA25" i="24"/>
  <c r="V25" i="24"/>
  <c r="Q25" i="24"/>
  <c r="L25" i="24"/>
  <c r="BO24" i="24"/>
  <c r="BJ24" i="24"/>
  <c r="BE24" i="24"/>
  <c r="AZ24" i="24"/>
  <c r="AU24" i="24"/>
  <c r="AP24" i="24"/>
  <c r="AK24" i="24"/>
  <c r="AF24" i="24"/>
  <c r="AA24" i="24"/>
  <c r="V24" i="24"/>
  <c r="Q24" i="24"/>
  <c r="L24" i="24"/>
  <c r="BO23" i="24"/>
  <c r="BJ23" i="24"/>
  <c r="BE23" i="24"/>
  <c r="AZ23" i="24"/>
  <c r="AU23" i="24"/>
  <c r="AP23" i="24"/>
  <c r="AK23" i="24"/>
  <c r="AF23" i="24"/>
  <c r="AA23" i="24"/>
  <c r="V23" i="24"/>
  <c r="Q23" i="24"/>
  <c r="L23" i="24"/>
  <c r="BO22" i="24"/>
  <c r="BJ22" i="24"/>
  <c r="BE22" i="24"/>
  <c r="AZ22" i="24"/>
  <c r="AU22" i="24"/>
  <c r="AP22" i="24"/>
  <c r="AK22" i="24"/>
  <c r="AF22" i="24"/>
  <c r="AA22" i="24"/>
  <c r="V22" i="24"/>
  <c r="Q22" i="24"/>
  <c r="L22" i="24"/>
  <c r="BO21" i="24"/>
  <c r="BJ21" i="24"/>
  <c r="BE21" i="24"/>
  <c r="AZ21" i="24"/>
  <c r="AU21" i="24"/>
  <c r="AP21" i="24"/>
  <c r="AK21" i="24"/>
  <c r="AF21" i="24"/>
  <c r="AA21" i="24"/>
  <c r="V21" i="24"/>
  <c r="Q21" i="24"/>
  <c r="L21" i="24"/>
  <c r="BO20" i="24"/>
  <c r="BJ20" i="24"/>
  <c r="BE20" i="24"/>
  <c r="AZ20" i="24"/>
  <c r="AU20" i="24"/>
  <c r="AP20" i="24"/>
  <c r="AK20" i="24"/>
  <c r="AF20" i="24"/>
  <c r="AA20" i="24"/>
  <c r="V20" i="24"/>
  <c r="Q20" i="24"/>
  <c r="L20" i="24"/>
  <c r="BO19" i="24"/>
  <c r="BJ19" i="24"/>
  <c r="BE19" i="24"/>
  <c r="AZ19" i="24"/>
  <c r="AU19" i="24"/>
  <c r="AP19" i="24"/>
  <c r="AK19" i="24"/>
  <c r="AF19" i="24"/>
  <c r="AA19" i="24"/>
  <c r="V19" i="24"/>
  <c r="Q19" i="24"/>
  <c r="L19" i="24"/>
  <c r="J19" i="24"/>
  <c r="BO18" i="24"/>
  <c r="BJ18" i="24"/>
  <c r="BE18" i="24"/>
  <c r="AZ18" i="24"/>
  <c r="AU18" i="24"/>
  <c r="AP18" i="24"/>
  <c r="AK18" i="24"/>
  <c r="AF18" i="24"/>
  <c r="AA18" i="24"/>
  <c r="V18" i="24"/>
  <c r="Q18" i="24"/>
  <c r="L18" i="24"/>
  <c r="BO17" i="24"/>
  <c r="BJ17" i="24"/>
  <c r="BE17" i="24"/>
  <c r="AZ17" i="24"/>
  <c r="AU17" i="24"/>
  <c r="AP17" i="24"/>
  <c r="AK17" i="24"/>
  <c r="AF17" i="24"/>
  <c r="AA17" i="24"/>
  <c r="V17" i="24"/>
  <c r="Q17" i="24"/>
  <c r="L17" i="24"/>
  <c r="BO16" i="24"/>
  <c r="BJ16" i="24"/>
  <c r="BE16" i="24"/>
  <c r="AZ16" i="24"/>
  <c r="AU16" i="24"/>
  <c r="AP16" i="24"/>
  <c r="AK16" i="24"/>
  <c r="AF16" i="24"/>
  <c r="AA16" i="24"/>
  <c r="V16" i="24"/>
  <c r="Q16" i="24"/>
  <c r="L16" i="24"/>
  <c r="BO15" i="24"/>
  <c r="BJ15" i="24"/>
  <c r="BE15" i="24"/>
  <c r="AZ15" i="24"/>
  <c r="AU15" i="24"/>
  <c r="AP15" i="24"/>
  <c r="AK15" i="24"/>
  <c r="AF15" i="24"/>
  <c r="AA15" i="24"/>
  <c r="V15" i="24"/>
  <c r="Q15" i="24"/>
  <c r="L15" i="24"/>
  <c r="BO13" i="24"/>
  <c r="BJ13" i="24"/>
  <c r="BE13" i="24"/>
  <c r="AZ13" i="24"/>
  <c r="AU13" i="24"/>
  <c r="AP13" i="24"/>
  <c r="AK13" i="24"/>
  <c r="AF13" i="24"/>
  <c r="AA13" i="24"/>
  <c r="V13" i="24"/>
  <c r="Q13" i="24"/>
  <c r="L13" i="24"/>
  <c r="BO12" i="24"/>
  <c r="BJ12" i="24"/>
  <c r="BE12" i="24"/>
  <c r="AZ12" i="24"/>
  <c r="AU12" i="24"/>
  <c r="AP12" i="24"/>
  <c r="AK12" i="24"/>
  <c r="AF12" i="24"/>
  <c r="AA12" i="24"/>
  <c r="V12" i="24"/>
  <c r="Q12" i="24"/>
  <c r="L12" i="24"/>
  <c r="BO11" i="24"/>
  <c r="BJ11" i="24"/>
  <c r="BE11" i="24"/>
  <c r="AZ11" i="24"/>
  <c r="AU11" i="24"/>
  <c r="AP11" i="24"/>
  <c r="AK11" i="24"/>
  <c r="AF11" i="24"/>
  <c r="AA11" i="24"/>
  <c r="V11" i="24"/>
  <c r="Q11" i="24"/>
  <c r="L11" i="24"/>
  <c r="BO10" i="24"/>
  <c r="BJ10" i="24"/>
  <c r="BE10" i="24"/>
  <c r="AZ10" i="24"/>
  <c r="AU10" i="24"/>
  <c r="AP10" i="24"/>
  <c r="AK10" i="24"/>
  <c r="AF10" i="24"/>
  <c r="AA10" i="24"/>
  <c r="V10" i="24"/>
  <c r="Q10" i="24"/>
  <c r="L10" i="24"/>
  <c r="BO9" i="24"/>
  <c r="BJ9" i="24"/>
  <c r="BE9" i="24"/>
  <c r="AZ9" i="24"/>
  <c r="AU9" i="24"/>
  <c r="AP9" i="24"/>
  <c r="AK9" i="24"/>
  <c r="AF9" i="24"/>
  <c r="AA9" i="24"/>
  <c r="V9" i="24"/>
  <c r="Q9" i="24"/>
  <c r="L9" i="24"/>
  <c r="BO8" i="24"/>
  <c r="BJ8" i="24"/>
  <c r="BE8" i="24"/>
  <c r="AZ8" i="24"/>
  <c r="AU8" i="24"/>
  <c r="AP8" i="24"/>
  <c r="AK8" i="24"/>
  <c r="AF8" i="24"/>
  <c r="AA8" i="24"/>
  <c r="V8" i="24"/>
  <c r="Q8" i="24"/>
  <c r="L8" i="24"/>
  <c r="BR298" i="1"/>
  <c r="BO298" i="1"/>
  <c r="BM298" i="1"/>
  <c r="BJ298" i="1"/>
  <c r="BH298" i="1"/>
  <c r="BE298" i="1"/>
  <c r="BC298" i="1"/>
  <c r="AZ298" i="1"/>
  <c r="AX298" i="1"/>
  <c r="AU298" i="1"/>
  <c r="AS298" i="1"/>
  <c r="AP298" i="1"/>
  <c r="AN298" i="1"/>
  <c r="AK298" i="1"/>
  <c r="AI298" i="1"/>
  <c r="AF298" i="1"/>
  <c r="AD298" i="1"/>
  <c r="AA298" i="1"/>
  <c r="Y298" i="1"/>
  <c r="V298" i="1"/>
  <c r="O298" i="1"/>
  <c r="N298" i="1"/>
  <c r="L298" i="1"/>
  <c r="J298" i="1"/>
  <c r="J209" i="1" l="1"/>
  <c r="J80" i="1"/>
  <c r="J82" i="1"/>
  <c r="J84" i="1"/>
  <c r="BO32" i="1"/>
  <c r="BO88" i="1"/>
  <c r="BO108" i="1"/>
  <c r="BO112" i="1"/>
  <c r="BO161" i="1"/>
  <c r="BO169" i="1"/>
  <c r="BO188" i="1"/>
  <c r="BO216" i="1"/>
  <c r="BO230" i="1"/>
  <c r="BO233" i="1"/>
  <c r="BO244" i="1"/>
  <c r="BO254" i="1"/>
  <c r="BO263" i="1"/>
  <c r="BO278" i="1"/>
  <c r="BO279" i="1"/>
  <c r="BO299" i="1"/>
  <c r="BO11" i="1"/>
  <c r="BO13" i="1"/>
  <c r="BO30" i="1"/>
  <c r="BO96" i="1"/>
  <c r="BO106" i="1"/>
  <c r="BO143" i="1"/>
  <c r="BO149" i="1"/>
  <c r="BO186" i="1"/>
  <c r="BO191" i="1"/>
  <c r="BO21" i="1"/>
  <c r="BO40" i="1"/>
  <c r="BO41" i="1"/>
  <c r="BO59" i="1"/>
  <c r="BO63" i="1"/>
  <c r="BO74" i="1"/>
  <c r="BO75" i="1"/>
  <c r="BO87" i="1"/>
  <c r="BO109" i="1"/>
  <c r="BO122" i="1"/>
  <c r="BO127" i="1"/>
  <c r="BO132" i="1"/>
  <c r="BO147" i="1"/>
  <c r="BO160" i="1"/>
  <c r="BO166" i="1"/>
  <c r="BO167" i="1"/>
  <c r="BO10" i="1"/>
  <c r="BO14" i="1"/>
  <c r="BO16" i="1"/>
  <c r="BO19" i="1"/>
  <c r="BO22" i="1"/>
  <c r="BO65" i="1"/>
  <c r="BO66" i="1"/>
  <c r="BO94" i="1"/>
  <c r="BO105" i="1"/>
  <c r="BO119" i="1"/>
  <c r="BO123" i="1"/>
  <c r="BO148" i="1"/>
  <c r="BO159" i="1"/>
  <c r="BO165" i="1"/>
  <c r="BO168" i="1"/>
  <c r="BO173" i="1"/>
  <c r="BO177" i="1"/>
  <c r="BO178" i="1"/>
  <c r="BO179" i="1"/>
  <c r="BO251" i="1"/>
  <c r="BO252" i="1"/>
  <c r="BO253" i="1"/>
  <c r="BO262" i="1"/>
  <c r="BO276" i="1"/>
  <c r="BO277" i="1"/>
  <c r="BO124" i="1"/>
  <c r="BO142" i="1"/>
  <c r="BO144" i="1"/>
  <c r="BO145" i="1"/>
  <c r="BO164" i="1"/>
  <c r="BO215" i="1"/>
  <c r="BO236" i="1"/>
  <c r="BO237" i="1"/>
  <c r="BO241" i="1"/>
  <c r="BO242" i="1"/>
  <c r="BO246" i="1"/>
  <c r="BO247" i="1"/>
  <c r="BO250" i="1"/>
  <c r="BO256" i="1"/>
  <c r="BO257" i="1"/>
  <c r="BO258" i="1"/>
  <c r="BO259" i="1"/>
  <c r="BO260" i="1"/>
  <c r="BO261" i="1"/>
  <c r="BO266" i="1"/>
  <c r="BO267" i="1"/>
  <c r="BO275" i="1"/>
  <c r="BO281" i="1"/>
  <c r="BO287" i="1"/>
  <c r="BO95" i="1"/>
  <c r="BO118" i="1"/>
  <c r="BO121" i="1"/>
  <c r="BO125" i="1"/>
  <c r="BO146" i="1"/>
  <c r="BO171" i="1"/>
  <c r="BO172" i="1"/>
  <c r="BO192" i="1"/>
  <c r="BO193" i="1"/>
  <c r="BO199" i="1"/>
  <c r="BO35" i="1"/>
  <c r="BO25" i="1"/>
  <c r="BO38" i="1"/>
  <c r="BO39" i="1"/>
  <c r="BO76" i="1"/>
  <c r="BO77" i="1"/>
  <c r="BO78" i="1"/>
  <c r="BO89" i="1"/>
  <c r="BO97" i="1"/>
  <c r="BO111" i="1"/>
  <c r="BO113" i="1"/>
  <c r="BO114" i="1"/>
  <c r="BO130" i="1"/>
  <c r="BO133" i="1"/>
  <c r="BO141" i="1"/>
  <c r="BO163" i="1"/>
  <c r="BO170" i="1"/>
  <c r="BO176" i="1"/>
  <c r="BO190" i="1"/>
  <c r="BO200" i="1"/>
  <c r="BO231" i="1"/>
  <c r="BO232" i="1"/>
  <c r="BO234" i="1"/>
  <c r="BO235" i="1"/>
  <c r="BO238" i="1"/>
  <c r="BO239" i="1"/>
  <c r="BO240" i="1"/>
  <c r="BO243" i="1"/>
  <c r="BO245" i="1"/>
  <c r="BO248" i="1"/>
  <c r="BO249" i="1"/>
  <c r="BO255" i="1"/>
  <c r="BO271" i="1"/>
  <c r="BO272" i="1"/>
  <c r="BO273" i="1"/>
  <c r="BO274" i="1"/>
  <c r="BO280" i="1"/>
  <c r="BJ30" i="1"/>
  <c r="BJ32" i="1"/>
  <c r="BJ99" i="1"/>
  <c r="BJ121" i="1"/>
  <c r="BJ144" i="1"/>
  <c r="BJ145" i="1"/>
  <c r="BJ146" i="1"/>
  <c r="BJ149" i="1"/>
  <c r="BJ171" i="1"/>
  <c r="BJ172" i="1"/>
  <c r="BJ193" i="1"/>
  <c r="BJ215" i="1"/>
  <c r="BJ250" i="1"/>
  <c r="BJ275" i="1"/>
  <c r="BJ23" i="1"/>
  <c r="BJ25" i="1"/>
  <c r="BJ77" i="1"/>
  <c r="BJ111" i="1"/>
  <c r="BJ113" i="1"/>
  <c r="BJ114" i="1"/>
  <c r="BJ170" i="1"/>
  <c r="BJ231" i="1"/>
  <c r="BJ234" i="1"/>
  <c r="BJ239" i="1"/>
  <c r="BJ169" i="1"/>
  <c r="BJ175" i="1"/>
  <c r="BJ183" i="1"/>
  <c r="BJ201" i="1"/>
  <c r="BJ205" i="1"/>
  <c r="BJ203" i="1"/>
  <c r="BJ299" i="1"/>
  <c r="BJ13" i="1"/>
  <c r="BJ63" i="1"/>
  <c r="BJ86" i="1"/>
  <c r="BJ109" i="1"/>
  <c r="BJ147" i="1"/>
  <c r="BJ160" i="1"/>
  <c r="BJ161" i="1"/>
  <c r="BJ16" i="1"/>
  <c r="BJ65" i="1"/>
  <c r="BJ66" i="1"/>
  <c r="BJ123" i="1"/>
  <c r="BJ148" i="1"/>
  <c r="BJ159" i="1"/>
  <c r="BJ165" i="1"/>
  <c r="BJ168" i="1"/>
  <c r="BJ173" i="1"/>
  <c r="BE217" i="1"/>
  <c r="BE218" i="1"/>
  <c r="BE230" i="1"/>
  <c r="BE278" i="1"/>
  <c r="BE279" i="1"/>
  <c r="BE300" i="1"/>
  <c r="BE24" i="1"/>
  <c r="BE96" i="1"/>
  <c r="BE125" i="1"/>
  <c r="BE195" i="1"/>
  <c r="BE237" i="1"/>
  <c r="BE269" i="1"/>
  <c r="BE292" i="1"/>
  <c r="BE31" i="1"/>
  <c r="BE40" i="1"/>
  <c r="BE61" i="1"/>
  <c r="BE62" i="1"/>
  <c r="BE87" i="1"/>
  <c r="BE88" i="1"/>
  <c r="BE131" i="1"/>
  <c r="BE147" i="1"/>
  <c r="BE167" i="1"/>
  <c r="BE180" i="1"/>
  <c r="BE183" i="1"/>
  <c r="BE201" i="1"/>
  <c r="BE202" i="1"/>
  <c r="BE205" i="1"/>
  <c r="BE18" i="1"/>
  <c r="BE19" i="1"/>
  <c r="BE34" i="1"/>
  <c r="BE43" i="1"/>
  <c r="BE66" i="1"/>
  <c r="BE123" i="1"/>
  <c r="BE126" i="1"/>
  <c r="BE150" i="1"/>
  <c r="BE178" i="1"/>
  <c r="BE219" i="1"/>
  <c r="BE13" i="1"/>
  <c r="BE90" i="1"/>
  <c r="BE91" i="1"/>
  <c r="BE164" i="1"/>
  <c r="BE186" i="1"/>
  <c r="BE215" i="1"/>
  <c r="BE241" i="1"/>
  <c r="BE261" i="1"/>
  <c r="BE266" i="1"/>
  <c r="BE267" i="1"/>
  <c r="BE268" i="1"/>
  <c r="BE275" i="1"/>
  <c r="BE23" i="1"/>
  <c r="BE25" i="1"/>
  <c r="BE38" i="1"/>
  <c r="BE89" i="1"/>
  <c r="BE101" i="1"/>
  <c r="BE102" i="1"/>
  <c r="BE114" i="1"/>
  <c r="BE162" i="1"/>
  <c r="BE163" i="1"/>
  <c r="BE196" i="1"/>
  <c r="BE231" i="1"/>
  <c r="BE272" i="1"/>
  <c r="BE273" i="1"/>
  <c r="AZ258" i="1"/>
  <c r="AZ259" i="1"/>
  <c r="AZ30" i="1"/>
  <c r="AZ32" i="1"/>
  <c r="AZ106" i="1"/>
  <c r="AZ110" i="1"/>
  <c r="AZ118" i="1"/>
  <c r="AZ125" i="1"/>
  <c r="AZ142" i="1"/>
  <c r="AZ250" i="1"/>
  <c r="AZ35" i="1"/>
  <c r="AZ38" i="1"/>
  <c r="AZ97" i="1"/>
  <c r="AZ170" i="1"/>
  <c r="AZ190" i="1"/>
  <c r="AZ196" i="1"/>
  <c r="AZ200" i="1"/>
  <c r="AZ231" i="1"/>
  <c r="AZ232" i="1"/>
  <c r="AZ234" i="1"/>
  <c r="AZ235" i="1"/>
  <c r="AZ238" i="1"/>
  <c r="AZ239" i="1"/>
  <c r="AZ240" i="1"/>
  <c r="AZ243" i="1"/>
  <c r="AZ245" i="1"/>
  <c r="AZ248" i="1"/>
  <c r="AZ249" i="1"/>
  <c r="AZ255" i="1"/>
  <c r="AZ271" i="1"/>
  <c r="AZ272" i="1"/>
  <c r="AZ273" i="1"/>
  <c r="AZ280" i="1"/>
  <c r="AZ11" i="1"/>
  <c r="AZ95" i="1"/>
  <c r="AZ124" i="1"/>
  <c r="AZ143" i="1"/>
  <c r="AZ186" i="1"/>
  <c r="AZ191" i="1"/>
  <c r="AZ193" i="1"/>
  <c r="AZ215" i="1"/>
  <c r="AZ237" i="1"/>
  <c r="AZ242" i="1"/>
  <c r="AZ257" i="1"/>
  <c r="AZ260" i="1"/>
  <c r="AZ261" i="1"/>
  <c r="AZ39" i="1"/>
  <c r="AZ78" i="1"/>
  <c r="AZ114" i="1"/>
  <c r="AZ31" i="1"/>
  <c r="AZ59" i="1"/>
  <c r="AZ74" i="1"/>
  <c r="AZ75" i="1"/>
  <c r="AZ166" i="1"/>
  <c r="AZ167" i="1"/>
  <c r="AZ188" i="1"/>
  <c r="AZ216" i="1"/>
  <c r="AZ217" i="1"/>
  <c r="AZ218" i="1"/>
  <c r="AZ230" i="1"/>
  <c r="AZ254" i="1"/>
  <c r="AZ263" i="1"/>
  <c r="AZ278" i="1"/>
  <c r="AZ279" i="1"/>
  <c r="AZ96" i="1"/>
  <c r="AZ192" i="1"/>
  <c r="AZ236" i="1"/>
  <c r="AZ241" i="1"/>
  <c r="AZ246" i="1"/>
  <c r="AZ247" i="1"/>
  <c r="AZ256" i="1"/>
  <c r="AZ275" i="1"/>
  <c r="AZ281" i="1"/>
  <c r="AZ25" i="1"/>
  <c r="AZ89" i="1"/>
  <c r="AZ111" i="1"/>
  <c r="AZ141" i="1"/>
  <c r="AZ21" i="1"/>
  <c r="AZ40" i="1"/>
  <c r="AZ41" i="1"/>
  <c r="AZ61" i="1"/>
  <c r="AZ63" i="1"/>
  <c r="AZ109" i="1"/>
  <c r="AZ8" i="1"/>
  <c r="AZ10" i="1"/>
  <c r="AZ16" i="1"/>
  <c r="AZ19" i="1"/>
  <c r="AZ22" i="1"/>
  <c r="AZ65" i="1"/>
  <c r="AZ66" i="1"/>
  <c r="AZ94" i="1"/>
  <c r="AZ105" i="1"/>
  <c r="AZ119" i="1"/>
  <c r="AZ165" i="1"/>
  <c r="AZ168" i="1"/>
  <c r="AZ177" i="1"/>
  <c r="AZ178" i="1"/>
  <c r="AZ179" i="1"/>
  <c r="AZ184" i="1"/>
  <c r="AZ251" i="1"/>
  <c r="AZ252" i="1"/>
  <c r="AZ253" i="1"/>
  <c r="AZ262" i="1"/>
  <c r="AZ276" i="1"/>
  <c r="AZ277" i="1"/>
  <c r="AZ286" i="1"/>
  <c r="AZ289" i="1"/>
  <c r="AU88" i="1"/>
  <c r="AU94" i="1"/>
  <c r="AU123" i="1"/>
  <c r="AU178" i="1"/>
  <c r="AU284" i="1"/>
  <c r="AU290" i="1"/>
  <c r="AU61" i="1"/>
  <c r="AU127" i="1"/>
  <c r="AU216" i="1"/>
  <c r="AU24" i="1"/>
  <c r="AU30" i="1"/>
  <c r="AU90" i="1"/>
  <c r="AU91" i="1"/>
  <c r="AU95" i="1"/>
  <c r="AU96" i="1"/>
  <c r="AU110" i="1"/>
  <c r="AU153" i="1"/>
  <c r="AU154" i="1"/>
  <c r="AU164" i="1"/>
  <c r="AU191" i="1"/>
  <c r="AU199" i="1"/>
  <c r="AU215" i="1"/>
  <c r="AU236" i="1"/>
  <c r="AU246" i="1"/>
  <c r="AU250" i="1"/>
  <c r="AU258" i="1"/>
  <c r="AU259" i="1"/>
  <c r="AU266" i="1"/>
  <c r="AU267" i="1"/>
  <c r="AU268" i="1"/>
  <c r="AU269" i="1"/>
  <c r="AU293" i="1"/>
  <c r="AU62" i="1"/>
  <c r="AU87" i="1"/>
  <c r="AU160" i="1"/>
  <c r="AU201" i="1"/>
  <c r="AU202" i="1"/>
  <c r="AU205" i="1"/>
  <c r="AU217" i="1"/>
  <c r="AU218" i="1"/>
  <c r="AU230" i="1"/>
  <c r="AU278" i="1"/>
  <c r="AU279" i="1"/>
  <c r="AU16" i="1"/>
  <c r="AU34" i="1"/>
  <c r="AU179" i="1"/>
  <c r="AU219" i="1"/>
  <c r="AU11" i="1"/>
  <c r="AU78" i="1"/>
  <c r="AU89" i="1"/>
  <c r="AU97" i="1"/>
  <c r="AU101" i="1"/>
  <c r="AU102" i="1"/>
  <c r="AU114" i="1"/>
  <c r="AU162" i="1"/>
  <c r="AU163" i="1"/>
  <c r="AU176" i="1"/>
  <c r="AU198" i="1"/>
  <c r="AU200" i="1"/>
  <c r="AU231" i="1"/>
  <c r="AU232" i="1"/>
  <c r="AU234" i="1"/>
  <c r="AU235" i="1"/>
  <c r="AU238" i="1"/>
  <c r="AU239" i="1"/>
  <c r="AU245" i="1"/>
  <c r="AU271" i="1"/>
  <c r="AU274" i="1"/>
  <c r="AU280" i="1"/>
  <c r="AP121" i="1"/>
  <c r="AP145" i="1"/>
  <c r="AP146" i="1"/>
  <c r="AP186" i="1"/>
  <c r="AP258" i="1"/>
  <c r="AP261" i="1"/>
  <c r="AP141" i="1"/>
  <c r="AP200" i="1"/>
  <c r="AP232" i="1"/>
  <c r="AP249" i="1"/>
  <c r="AP246" i="1"/>
  <c r="AP275" i="1"/>
  <c r="AP25" i="1"/>
  <c r="AP59" i="1"/>
  <c r="AP131" i="1"/>
  <c r="AP147" i="1"/>
  <c r="AP283" i="1"/>
  <c r="AP300" i="1"/>
  <c r="AP144" i="1"/>
  <c r="AP149" i="1"/>
  <c r="AP250" i="1"/>
  <c r="AP181" i="1"/>
  <c r="AP10" i="1"/>
  <c r="AP16" i="1"/>
  <c r="AP26" i="1"/>
  <c r="AP43" i="1"/>
  <c r="AP94" i="1"/>
  <c r="AP148" i="1"/>
  <c r="AP165" i="1"/>
  <c r="AP219" i="1"/>
  <c r="AP284" i="1"/>
  <c r="AP290" i="1"/>
  <c r="AK33" i="1"/>
  <c r="AK167" i="1"/>
  <c r="AK183" i="1"/>
  <c r="AK202" i="1"/>
  <c r="AK203" i="1"/>
  <c r="AK218" i="1"/>
  <c r="AK278" i="1"/>
  <c r="AK300" i="1"/>
  <c r="AK87" i="1"/>
  <c r="AK19" i="1"/>
  <c r="AK22" i="1"/>
  <c r="AK159" i="1"/>
  <c r="AK173" i="1"/>
  <c r="AK8" i="1"/>
  <c r="AK123" i="1"/>
  <c r="AK24" i="1"/>
  <c r="AK32" i="1"/>
  <c r="AK95" i="1"/>
  <c r="AK125" i="1"/>
  <c r="AK142" i="1"/>
  <c r="AK186" i="1"/>
  <c r="AK193" i="1"/>
  <c r="AK195" i="1"/>
  <c r="AK215" i="1"/>
  <c r="AK237" i="1"/>
  <c r="AK246" i="1"/>
  <c r="AK261" i="1"/>
  <c r="AK269" i="1"/>
  <c r="AK275" i="1"/>
  <c r="AK10" i="1"/>
  <c r="AK26" i="1"/>
  <c r="AK43" i="1"/>
  <c r="AK105" i="1"/>
  <c r="AK13" i="1"/>
  <c r="AK25" i="1"/>
  <c r="AK38" i="1"/>
  <c r="AK101" i="1"/>
  <c r="AK102" i="1"/>
  <c r="AK114" i="1"/>
  <c r="AK117" i="1"/>
  <c r="AK133" i="1"/>
  <c r="AK170" i="1"/>
  <c r="AK245" i="1"/>
  <c r="AK273" i="1"/>
  <c r="AF11" i="1"/>
  <c r="AF24" i="1"/>
  <c r="AF32" i="1"/>
  <c r="AF90" i="1"/>
  <c r="AF95" i="1"/>
  <c r="AF96" i="1"/>
  <c r="AF104" i="1"/>
  <c r="AF106" i="1"/>
  <c r="AF110" i="1"/>
  <c r="AF118" i="1"/>
  <c r="AF124" i="1"/>
  <c r="AF125" i="1"/>
  <c r="AF186" i="1"/>
  <c r="AF192" i="1"/>
  <c r="AF193" i="1"/>
  <c r="AF241" i="1"/>
  <c r="AF257" i="1"/>
  <c r="AF268" i="1"/>
  <c r="AF38" i="1"/>
  <c r="AF76" i="1"/>
  <c r="AF97" i="1"/>
  <c r="AF101" i="1"/>
  <c r="AF111" i="1"/>
  <c r="AF130" i="1"/>
  <c r="AF190" i="1"/>
  <c r="AF196" i="1"/>
  <c r="AF197" i="1"/>
  <c r="AF198" i="1"/>
  <c r="AF200" i="1"/>
  <c r="AF231" i="1"/>
  <c r="AF232" i="1"/>
  <c r="AF234" i="1"/>
  <c r="AF235" i="1"/>
  <c r="AF238" i="1"/>
  <c r="AF239" i="1"/>
  <c r="AF240" i="1"/>
  <c r="AF243" i="1"/>
  <c r="AF245" i="1"/>
  <c r="AF248" i="1"/>
  <c r="AF249" i="1"/>
  <c r="AF255" i="1"/>
  <c r="AF270" i="1"/>
  <c r="AF271" i="1"/>
  <c r="AF272" i="1"/>
  <c r="AF273" i="1"/>
  <c r="AF280" i="1"/>
  <c r="AF30" i="1"/>
  <c r="AF191" i="1"/>
  <c r="AF236" i="1"/>
  <c r="AF256" i="1"/>
  <c r="AF269" i="1"/>
  <c r="AF25" i="1"/>
  <c r="AF39" i="1"/>
  <c r="AF102" i="1"/>
  <c r="AF152" i="1"/>
  <c r="AF21" i="1"/>
  <c r="AF31" i="1"/>
  <c r="AF40" i="1"/>
  <c r="AF41" i="1"/>
  <c r="AF63" i="1"/>
  <c r="AF74" i="1"/>
  <c r="AF75" i="1"/>
  <c r="AF87" i="1"/>
  <c r="AF88" i="1"/>
  <c r="AF109" i="1"/>
  <c r="AF127" i="1"/>
  <c r="AF132" i="1"/>
  <c r="AF151" i="1"/>
  <c r="AF160" i="1"/>
  <c r="AF161" i="1"/>
  <c r="AF166" i="1"/>
  <c r="AF185" i="1"/>
  <c r="AF188" i="1"/>
  <c r="AF205" i="1"/>
  <c r="AF216" i="1"/>
  <c r="AF217" i="1"/>
  <c r="AF230" i="1"/>
  <c r="AF254" i="1"/>
  <c r="AF263" i="1"/>
  <c r="AF278" i="1"/>
  <c r="AF279" i="1"/>
  <c r="AF215" i="1"/>
  <c r="AF237" i="1"/>
  <c r="AF242" i="1"/>
  <c r="AF246" i="1"/>
  <c r="AF247" i="1"/>
  <c r="AF250" i="1"/>
  <c r="AF258" i="1"/>
  <c r="AF259" i="1"/>
  <c r="AF260" i="1"/>
  <c r="AF261" i="1"/>
  <c r="AF267" i="1"/>
  <c r="AF275" i="1"/>
  <c r="AF281" i="1"/>
  <c r="AF35" i="1"/>
  <c r="AF78" i="1"/>
  <c r="AF89" i="1"/>
  <c r="AF114" i="1"/>
  <c r="AF133" i="1"/>
  <c r="AF8" i="1"/>
  <c r="AF10" i="1"/>
  <c r="AF14" i="1"/>
  <c r="AF16" i="1"/>
  <c r="AF19" i="1"/>
  <c r="AF22" i="1"/>
  <c r="AF43" i="1"/>
  <c r="AF65" i="1"/>
  <c r="AF66" i="1"/>
  <c r="AF94" i="1"/>
  <c r="AF105" i="1"/>
  <c r="AF119" i="1"/>
  <c r="AF123" i="1"/>
  <c r="AF159" i="1"/>
  <c r="AF173" i="1"/>
  <c r="AF177" i="1"/>
  <c r="AF178" i="1"/>
  <c r="AF179" i="1"/>
  <c r="AF174" i="1"/>
  <c r="AF184" i="1"/>
  <c r="AF219" i="1"/>
  <c r="AF251" i="1"/>
  <c r="AF252" i="1"/>
  <c r="AF253" i="1"/>
  <c r="AF262" i="1"/>
  <c r="AF277" i="1"/>
  <c r="AA62" i="1"/>
  <c r="AA109" i="1"/>
  <c r="AA182" i="1"/>
  <c r="AA201" i="1"/>
  <c r="AA205" i="1"/>
  <c r="AA217" i="1"/>
  <c r="AA218" i="1"/>
  <c r="AA34" i="1"/>
  <c r="AA43" i="1"/>
  <c r="AA123" i="1"/>
  <c r="AA251" i="1"/>
  <c r="AA253" i="1"/>
  <c r="AA61" i="1"/>
  <c r="AA75" i="1"/>
  <c r="AA87" i="1"/>
  <c r="AA88" i="1"/>
  <c r="AA108" i="1"/>
  <c r="AA127" i="1"/>
  <c r="AA202" i="1"/>
  <c r="AA230" i="1"/>
  <c r="AA254" i="1"/>
  <c r="AA14" i="1"/>
  <c r="AA16" i="1"/>
  <c r="AA219" i="1"/>
  <c r="AA11" i="1"/>
  <c r="AA30" i="1"/>
  <c r="AA124" i="1"/>
  <c r="AA164" i="1"/>
  <c r="AA199" i="1"/>
  <c r="AA215" i="1"/>
  <c r="AA242" i="1"/>
  <c r="AA256" i="1"/>
  <c r="AA266" i="1"/>
  <c r="AA267" i="1"/>
  <c r="AA268" i="1"/>
  <c r="AA269" i="1"/>
  <c r="AA278" i="1"/>
  <c r="AA279" i="1"/>
  <c r="AA90" i="1"/>
  <c r="AA91" i="1"/>
  <c r="AA25" i="1"/>
  <c r="AA97" i="1"/>
  <c r="AA101" i="1"/>
  <c r="AA102" i="1"/>
  <c r="AA113" i="1"/>
  <c r="AA114" i="1"/>
  <c r="AA162" i="1"/>
  <c r="AA163" i="1"/>
  <c r="AA181" i="1"/>
  <c r="AA231" i="1"/>
  <c r="AA238" i="1"/>
  <c r="AA243" i="1"/>
  <c r="AA271" i="1"/>
  <c r="V13" i="1"/>
  <c r="V99" i="1"/>
  <c r="V142" i="1"/>
  <c r="V143" i="1"/>
  <c r="V275" i="1"/>
  <c r="V39" i="1"/>
  <c r="V101" i="1"/>
  <c r="V102" i="1"/>
  <c r="V113" i="1"/>
  <c r="V114" i="1"/>
  <c r="V141" i="1"/>
  <c r="V214" i="1"/>
  <c r="V232" i="1"/>
  <c r="V238" i="1"/>
  <c r="V274" i="1"/>
  <c r="V24" i="1"/>
  <c r="V41" i="1"/>
  <c r="V62" i="1"/>
  <c r="V63" i="1"/>
  <c r="V112" i="1"/>
  <c r="V127" i="1"/>
  <c r="V175" i="1"/>
  <c r="V230" i="1"/>
  <c r="V171" i="1"/>
  <c r="V193" i="1"/>
  <c r="V237" i="1"/>
  <c r="V250" i="1"/>
  <c r="V258" i="1"/>
  <c r="V33" i="1"/>
  <c r="V86" i="1"/>
  <c r="V109" i="1"/>
  <c r="V16" i="1"/>
  <c r="V26" i="1"/>
  <c r="V291" i="1"/>
  <c r="Q33" i="1"/>
  <c r="Q87" i="1"/>
  <c r="Q109" i="1"/>
  <c r="L110" i="1"/>
  <c r="L118" i="1"/>
  <c r="L149" i="1"/>
  <c r="Q183" i="1"/>
  <c r="L257" i="1"/>
  <c r="L268" i="1"/>
  <c r="L275" i="1"/>
  <c r="Q31" i="1"/>
  <c r="Q40" i="1"/>
  <c r="Q88" i="1"/>
  <c r="L125" i="1"/>
  <c r="L215" i="1"/>
  <c r="L236" i="1"/>
  <c r="L241" i="1"/>
  <c r="L242" i="1"/>
  <c r="L250" i="1"/>
  <c r="L259" i="1"/>
  <c r="L260" i="1"/>
  <c r="L261" i="1"/>
  <c r="L269" i="1"/>
  <c r="L281" i="1"/>
  <c r="Q282" i="1"/>
  <c r="L111" i="1"/>
  <c r="L200" i="1"/>
  <c r="L231" i="1"/>
  <c r="L232" i="1"/>
  <c r="L234" i="1"/>
  <c r="L235" i="1"/>
  <c r="L238" i="1"/>
  <c r="L239" i="1"/>
  <c r="L240" i="1"/>
  <c r="L243" i="1"/>
  <c r="L106" i="1"/>
  <c r="L124" i="1"/>
  <c r="L142" i="1"/>
  <c r="L144" i="1"/>
  <c r="L145" i="1"/>
  <c r="L146" i="1"/>
  <c r="L191" i="1"/>
  <c r="L192" i="1"/>
  <c r="L193" i="1"/>
  <c r="L237" i="1"/>
  <c r="L246" i="1"/>
  <c r="L267" i="1"/>
  <c r="Q19" i="1"/>
  <c r="L102" i="1"/>
  <c r="Q126" i="1"/>
  <c r="L190" i="1"/>
  <c r="L109" i="1"/>
  <c r="Q125" i="1"/>
  <c r="O8" i="1"/>
  <c r="Q131" i="1"/>
  <c r="L143" i="1"/>
  <c r="L186" i="1"/>
  <c r="Q202" i="1"/>
  <c r="L221" i="1"/>
  <c r="L247" i="1"/>
  <c r="L256" i="1"/>
  <c r="L258" i="1"/>
  <c r="Q8" i="1"/>
  <c r="Q10" i="1"/>
  <c r="L101" i="1"/>
  <c r="L114" i="1"/>
  <c r="Q123" i="1"/>
  <c r="L141" i="1"/>
  <c r="Q150" i="1"/>
  <c r="Q178" i="1"/>
  <c r="Q179" i="1"/>
  <c r="L197" i="1"/>
  <c r="Q24" i="1"/>
  <c r="L245" i="1"/>
  <c r="L248" i="1"/>
  <c r="L249" i="1"/>
  <c r="Q252" i="1"/>
  <c r="L255" i="1"/>
  <c r="L271" i="1"/>
  <c r="L272" i="1"/>
  <c r="L273" i="1"/>
  <c r="L280" i="1"/>
  <c r="Q291" i="1"/>
  <c r="L147" i="1"/>
  <c r="L160" i="1"/>
  <c r="L161" i="1"/>
  <c r="L166" i="1"/>
  <c r="L167" i="1"/>
  <c r="L185" i="1"/>
  <c r="Q186" i="1"/>
  <c r="L188" i="1"/>
  <c r="Q193" i="1"/>
  <c r="Q195" i="1"/>
  <c r="L205" i="1"/>
  <c r="Q215" i="1"/>
  <c r="L216" i="1"/>
  <c r="L217" i="1"/>
  <c r="Q221" i="1"/>
  <c r="L230" i="1"/>
  <c r="Q237" i="1"/>
  <c r="Q246" i="1"/>
  <c r="L254" i="1"/>
  <c r="L263" i="1"/>
  <c r="Q267" i="1"/>
  <c r="L278" i="1"/>
  <c r="L279" i="1"/>
  <c r="L282" i="1"/>
  <c r="Q23" i="1"/>
  <c r="Q38" i="1"/>
  <c r="Q78" i="1"/>
  <c r="Q97" i="1"/>
  <c r="L105" i="1"/>
  <c r="Q111" i="1"/>
  <c r="Q114" i="1"/>
  <c r="L119" i="1"/>
  <c r="Q130" i="1"/>
  <c r="L148" i="1"/>
  <c r="L159" i="1"/>
  <c r="L165" i="1"/>
  <c r="L177" i="1"/>
  <c r="L178" i="1"/>
  <c r="L179" i="1"/>
  <c r="L219" i="1"/>
  <c r="Q232" i="1"/>
  <c r="Q249" i="1"/>
  <c r="L251" i="1"/>
  <c r="L252" i="1"/>
  <c r="L253" i="1"/>
  <c r="Q255" i="1"/>
  <c r="L262" i="1"/>
  <c r="Q273" i="1"/>
  <c r="L277" i="1"/>
  <c r="L289" i="1"/>
  <c r="L10" i="1"/>
  <c r="L25" i="1"/>
  <c r="L89" i="1"/>
  <c r="L97" i="1"/>
  <c r="L16" i="1"/>
  <c r="L65" i="1"/>
  <c r="L66" i="1"/>
  <c r="L94" i="1"/>
  <c r="L35" i="1"/>
  <c r="L38" i="1"/>
  <c r="L39" i="1"/>
  <c r="L78" i="1"/>
  <c r="L21" i="1"/>
  <c r="L31" i="1"/>
  <c r="L33" i="1"/>
  <c r="L40" i="1"/>
  <c r="L41" i="1"/>
  <c r="L61" i="1"/>
  <c r="L63" i="1"/>
  <c r="L74" i="1"/>
  <c r="L75" i="1"/>
  <c r="L88" i="1"/>
  <c r="L18" i="1"/>
  <c r="L19" i="1"/>
  <c r="L22" i="1"/>
  <c r="L43" i="1"/>
  <c r="L11" i="1"/>
  <c r="L24" i="1"/>
  <c r="L30" i="1"/>
  <c r="L32" i="1"/>
  <c r="L95" i="1"/>
  <c r="L96" i="1"/>
  <c r="J17" i="24"/>
  <c r="Y11" i="24"/>
  <c r="AI11" i="24"/>
  <c r="BM11" i="24"/>
  <c r="AX32" i="24"/>
  <c r="T8" i="1"/>
  <c r="Y33" i="24"/>
  <c r="BR34" i="24"/>
  <c r="AN33" i="24"/>
  <c r="J110" i="1"/>
  <c r="AD35" i="24"/>
  <c r="BM35" i="24"/>
  <c r="AN299" i="1"/>
  <c r="BH300" i="1"/>
  <c r="AS276" i="1"/>
  <c r="AX287" i="1"/>
  <c r="AD292" i="1"/>
  <c r="BH8" i="1"/>
  <c r="AN14" i="1"/>
  <c r="AN18" i="1"/>
  <c r="BC86" i="1"/>
  <c r="AN99" i="1"/>
  <c r="AI8" i="1"/>
  <c r="AI18" i="1"/>
  <c r="BM18" i="1"/>
  <c r="AD117" i="1"/>
  <c r="BR196" i="1"/>
  <c r="AN214" i="1"/>
  <c r="AS289" i="1"/>
  <c r="BM299" i="1"/>
  <c r="AX8" i="1"/>
  <c r="AI117" i="1"/>
  <c r="AX12" i="1"/>
  <c r="BR104" i="1"/>
  <c r="AI203" i="1"/>
  <c r="BR86" i="1"/>
  <c r="AS104" i="1"/>
  <c r="BH108" i="1"/>
  <c r="AI110" i="1"/>
  <c r="AS110" i="1"/>
  <c r="BC195" i="1"/>
  <c r="BR276" i="1"/>
  <c r="AI292" i="1"/>
  <c r="Y284" i="1"/>
  <c r="Y12" i="1"/>
  <c r="Y276" i="1"/>
  <c r="Y196" i="1"/>
  <c r="T108" i="1"/>
  <c r="T274" i="1"/>
  <c r="T299" i="1"/>
  <c r="O14" i="1"/>
  <c r="O86" i="1"/>
  <c r="O291" i="1"/>
  <c r="J52" i="1"/>
  <c r="J299" i="1"/>
  <c r="J57" i="1"/>
  <c r="J9" i="24"/>
  <c r="J159" i="1"/>
  <c r="J164" i="1"/>
  <c r="J177" i="1"/>
  <c r="J253" i="1"/>
  <c r="J255" i="1"/>
  <c r="J30" i="1"/>
  <c r="J32" i="1"/>
  <c r="J78" i="1"/>
  <c r="J234" i="1"/>
  <c r="J246" i="1"/>
  <c r="J285" i="1"/>
  <c r="J261" i="1"/>
  <c r="J161" i="1"/>
  <c r="J252" i="1"/>
  <c r="J257" i="1"/>
  <c r="J218" i="1"/>
  <c r="J267" i="1"/>
  <c r="J231" i="1"/>
  <c r="J88" i="1"/>
  <c r="J283" i="1"/>
  <c r="J258" i="1"/>
  <c r="J259" i="1"/>
  <c r="J131" i="1"/>
  <c r="J160" i="1"/>
  <c r="J193" i="1"/>
  <c r="J202" i="1"/>
  <c r="J268" i="1"/>
  <c r="J240" i="1"/>
  <c r="J245" i="1"/>
  <c r="J282" i="1"/>
  <c r="J254" i="1"/>
  <c r="J179" i="1"/>
  <c r="J109" i="1"/>
  <c r="J123" i="1"/>
  <c r="J63" i="1"/>
  <c r="J235" i="1"/>
  <c r="J284" i="1"/>
  <c r="J117" i="1"/>
  <c r="L168" i="1"/>
  <c r="AN35" i="24"/>
  <c r="T17" i="24"/>
  <c r="Q200" i="1"/>
  <c r="AA59" i="1"/>
  <c r="AU287" i="1"/>
  <c r="BO61" i="1"/>
  <c r="V96" i="1"/>
  <c r="AA285" i="1"/>
  <c r="L59" i="1"/>
  <c r="BO90" i="1"/>
  <c r="AA146" i="1"/>
  <c r="AN199" i="1"/>
  <c r="Q166" i="1"/>
  <c r="L151" i="1"/>
  <c r="BJ155" i="1"/>
  <c r="AU171" i="1"/>
  <c r="AK201" i="1"/>
  <c r="AP273" i="1"/>
  <c r="AZ268" i="1"/>
  <c r="BC196" i="1"/>
  <c r="AU276" i="1"/>
  <c r="BE78" i="1"/>
  <c r="AZ198" i="1"/>
  <c r="BH110" i="1"/>
  <c r="AU283" i="1"/>
  <c r="BH19" i="24"/>
  <c r="BR19" i="24"/>
  <c r="AP99" i="1"/>
  <c r="AP126" i="1"/>
  <c r="BJ126" i="1"/>
  <c r="AU169" i="1"/>
  <c r="AX199" i="1"/>
  <c r="AX198" i="1"/>
  <c r="AP245" i="1"/>
  <c r="BJ286" i="1"/>
  <c r="BC17" i="24"/>
  <c r="AS299" i="1"/>
  <c r="AK190" i="1"/>
  <c r="AD11" i="24"/>
  <c r="V286" i="1"/>
  <c r="Q26" i="1"/>
  <c r="Q168" i="1"/>
  <c r="Q260" i="1"/>
  <c r="Q77" i="1"/>
  <c r="T291" i="1"/>
  <c r="O196" i="1"/>
  <c r="L13" i="1"/>
  <c r="T117" i="1"/>
  <c r="BE117" i="1"/>
  <c r="AZ152" i="1"/>
  <c r="AZ161" i="1"/>
  <c r="AA176" i="1"/>
  <c r="Q214" i="1"/>
  <c r="AA214" i="1"/>
  <c r="BJ230" i="1"/>
  <c r="BC33" i="24"/>
  <c r="BM33" i="24"/>
  <c r="AF18" i="1"/>
  <c r="V23" i="1"/>
  <c r="AP23" i="1"/>
  <c r="BO31" i="1"/>
  <c r="AK40" i="1"/>
  <c r="AA96" i="1"/>
  <c r="L172" i="1"/>
  <c r="AU253" i="1"/>
  <c r="Q257" i="1"/>
  <c r="AS290" i="1"/>
  <c r="AU76" i="1"/>
  <c r="AX110" i="1"/>
  <c r="AU111" i="1"/>
  <c r="AK152" i="1"/>
  <c r="BE152" i="1"/>
  <c r="L153" i="1"/>
  <c r="BE161" i="1"/>
  <c r="L176" i="1"/>
  <c r="AP193" i="1"/>
  <c r="V201" i="1"/>
  <c r="BR214" i="1"/>
  <c r="AK230" i="1"/>
  <c r="AP269" i="1"/>
  <c r="BC11" i="24"/>
  <c r="BH32" i="24"/>
  <c r="BR33" i="24"/>
  <c r="Q13" i="1"/>
  <c r="BO24" i="1"/>
  <c r="AP33" i="1"/>
  <c r="AU40" i="1"/>
  <c r="L98" i="1"/>
  <c r="AA143" i="1"/>
  <c r="AP201" i="1"/>
  <c r="BE233" i="1"/>
  <c r="AA248" i="1"/>
  <c r="AU248" i="1"/>
  <c r="AP253" i="1"/>
  <c r="AP259" i="1"/>
  <c r="BE238" i="1"/>
  <c r="AA277" i="1"/>
  <c r="AU277" i="1"/>
  <c r="BJ280" i="1"/>
  <c r="BM17" i="24"/>
  <c r="AS199" i="1"/>
  <c r="BJ238" i="1"/>
  <c r="AP266" i="1"/>
  <c r="AX289" i="1"/>
  <c r="BM292" i="1"/>
  <c r="BE299" i="1"/>
  <c r="T19" i="24"/>
  <c r="AN32" i="24"/>
  <c r="AS34" i="24"/>
  <c r="AX35" i="24"/>
  <c r="AD34" i="24"/>
  <c r="BC12" i="1"/>
  <c r="BJ12" i="1"/>
  <c r="BC14" i="1"/>
  <c r="Q22" i="1"/>
  <c r="AK12" i="1"/>
  <c r="AZ13" i="1"/>
  <c r="AK31" i="1"/>
  <c r="BE8" i="1"/>
  <c r="BJ11" i="1"/>
  <c r="AP34" i="1"/>
  <c r="AZ24" i="1"/>
  <c r="BJ26" i="1"/>
  <c r="AZ33" i="1"/>
  <c r="AA39" i="1"/>
  <c r="AU41" i="1"/>
  <c r="AA41" i="1"/>
  <c r="AA18" i="1"/>
  <c r="L8" i="1"/>
  <c r="AU8" i="1"/>
  <c r="AP11" i="1"/>
  <c r="V25" i="1"/>
  <c r="AP41" i="1"/>
  <c r="Q101" i="1"/>
  <c r="AK121" i="1"/>
  <c r="AZ149" i="1"/>
  <c r="O214" i="1"/>
  <c r="AK217" i="1"/>
  <c r="AF221" i="1"/>
  <c r="AA259" i="1"/>
  <c r="BE260" i="1"/>
  <c r="AK282" i="1"/>
  <c r="AU299" i="1"/>
  <c r="O300" i="1"/>
  <c r="Q18" i="1"/>
  <c r="V38" i="1"/>
  <c r="AP38" i="1"/>
  <c r="AZ43" i="1"/>
  <c r="BJ59" i="1"/>
  <c r="Q66" i="1"/>
  <c r="AP74" i="1"/>
  <c r="AU74" i="1"/>
  <c r="AP77" i="1"/>
  <c r="AI86" i="1"/>
  <c r="AU99" i="1"/>
  <c r="BE105" i="1"/>
  <c r="BJ108" i="1"/>
  <c r="BJ124" i="1"/>
  <c r="AK132" i="1"/>
  <c r="AU146" i="1"/>
  <c r="L162" i="1"/>
  <c r="BJ167" i="1"/>
  <c r="V190" i="1"/>
  <c r="T98" i="1"/>
  <c r="AK112" i="1"/>
  <c r="AU149" i="1"/>
  <c r="Q152" i="1"/>
  <c r="Q174" i="1"/>
  <c r="AP183" i="1"/>
  <c r="V61" i="1"/>
  <c r="BO62" i="1"/>
  <c r="BE65" i="1"/>
  <c r="AU75" i="1"/>
  <c r="AK94" i="1"/>
  <c r="AS99" i="1"/>
  <c r="BM108" i="1"/>
  <c r="Q110" i="1"/>
  <c r="AU122" i="1"/>
  <c r="AU124" i="1"/>
  <c r="AP133" i="1"/>
  <c r="AA141" i="1"/>
  <c r="BE159" i="1"/>
  <c r="Q162" i="1"/>
  <c r="AZ162" i="1"/>
  <c r="AU188" i="1"/>
  <c r="L174" i="1"/>
  <c r="AP195" i="1"/>
  <c r="AP278" i="1"/>
  <c r="Q284" i="1"/>
  <c r="L291" i="1"/>
  <c r="BJ291" i="1"/>
  <c r="AK174" i="1"/>
  <c r="BO182" i="1"/>
  <c r="AD199" i="1"/>
  <c r="L244" i="1"/>
  <c r="O274" i="1"/>
  <c r="BJ300" i="1"/>
  <c r="O19" i="24"/>
  <c r="AS35" i="24"/>
  <c r="AU177" i="1"/>
  <c r="BJ190" i="1"/>
  <c r="AU260" i="1"/>
  <c r="BJ266" i="1"/>
  <c r="BC300" i="1"/>
  <c r="AS32" i="24"/>
  <c r="AA263" i="1"/>
  <c r="AA290" i="1"/>
  <c r="AN293" i="1"/>
  <c r="Y300" i="1"/>
  <c r="AX300" i="1"/>
  <c r="BC32" i="24"/>
  <c r="BC34" i="24"/>
  <c r="BC35" i="24"/>
  <c r="AA274" i="1"/>
  <c r="BR284" i="1"/>
  <c r="AZ293" i="1"/>
  <c r="AN11" i="24"/>
  <c r="Y17" i="24"/>
  <c r="AP242" i="1"/>
  <c r="BE246" i="1"/>
  <c r="BJ249" i="1"/>
  <c r="AU251" i="1"/>
  <c r="AK257" i="1"/>
  <c r="BE262" i="1"/>
  <c r="AP280" i="1"/>
  <c r="L283" i="1"/>
  <c r="Y283" i="1"/>
  <c r="AI285" i="1"/>
  <c r="AN285" i="1"/>
  <c r="AN287" i="1"/>
  <c r="Y289" i="1"/>
  <c r="BH11" i="24"/>
  <c r="BH17" i="24"/>
  <c r="BH34" i="24"/>
  <c r="BM276" i="1"/>
  <c r="O33" i="24"/>
  <c r="O34" i="24"/>
  <c r="Y35" i="24"/>
  <c r="AN290" i="1"/>
  <c r="AI300" i="1"/>
  <c r="V10" i="1"/>
  <c r="V11" i="1"/>
  <c r="AZ18" i="1"/>
  <c r="BR18" i="1"/>
  <c r="AA19" i="1"/>
  <c r="BJ19" i="1"/>
  <c r="L34" i="1"/>
  <c r="Q34" i="1"/>
  <c r="BE22" i="1"/>
  <c r="AF23" i="1"/>
  <c r="Q39" i="1"/>
  <c r="BJ41" i="1"/>
  <c r="AK63" i="1"/>
  <c r="BH86" i="1"/>
  <c r="BH100" i="1"/>
  <c r="AK104" i="1"/>
  <c r="O108" i="1"/>
  <c r="AU109" i="1"/>
  <c r="V131" i="1"/>
  <c r="BJ141" i="1"/>
  <c r="Q144" i="1"/>
  <c r="BE145" i="1"/>
  <c r="Q151" i="1"/>
  <c r="AF164" i="1"/>
  <c r="AZ176" i="1"/>
  <c r="BR198" i="1"/>
  <c r="BM199" i="1"/>
  <c r="BE200" i="1"/>
  <c r="V202" i="1"/>
  <c r="AU214" i="1"/>
  <c r="AU65" i="1"/>
  <c r="BE100" i="1"/>
  <c r="AZ104" i="1"/>
  <c r="V106" i="1"/>
  <c r="AU108" i="1"/>
  <c r="AD110" i="1"/>
  <c r="BE118" i="1"/>
  <c r="AF182" i="1"/>
  <c r="AZ14" i="1"/>
  <c r="AZ34" i="1"/>
  <c r="AZ26" i="1"/>
  <c r="AA74" i="1"/>
  <c r="AZ76" i="1"/>
  <c r="V78" i="1"/>
  <c r="BE103" i="1"/>
  <c r="AI104" i="1"/>
  <c r="Q105" i="1"/>
  <c r="AP106" i="1"/>
  <c r="BJ106" i="1"/>
  <c r="AP117" i="1"/>
  <c r="AP119" i="1"/>
  <c r="AA122" i="1"/>
  <c r="AK126" i="1"/>
  <c r="V186" i="1"/>
  <c r="BM8" i="1"/>
  <c r="AI12" i="1"/>
  <c r="BR12" i="1"/>
  <c r="L14" i="1"/>
  <c r="V65" i="1"/>
  <c r="V74" i="1"/>
  <c r="AA78" i="1"/>
  <c r="T86" i="1"/>
  <c r="AP96" i="1"/>
  <c r="BJ96" i="1"/>
  <c r="BO98" i="1"/>
  <c r="BJ100" i="1"/>
  <c r="AP102" i="1"/>
  <c r="AZ103" i="1"/>
  <c r="Q106" i="1"/>
  <c r="AK106" i="1"/>
  <c r="BE106" i="1"/>
  <c r="AA119" i="1"/>
  <c r="L130" i="1"/>
  <c r="AU141" i="1"/>
  <c r="AF142" i="1"/>
  <c r="AF146" i="1"/>
  <c r="BE155" i="1"/>
  <c r="AU182" i="1"/>
  <c r="AS8" i="1"/>
  <c r="V12" i="1"/>
  <c r="AP12" i="1"/>
  <c r="BM12" i="1"/>
  <c r="Y18" i="1"/>
  <c r="AX18" i="1"/>
  <c r="BE32" i="1"/>
  <c r="BE33" i="1"/>
  <c r="BJ38" i="1"/>
  <c r="BJ43" i="1"/>
  <c r="AF59" i="1"/>
  <c r="Q62" i="1"/>
  <c r="AK66" i="1"/>
  <c r="V77" i="1"/>
  <c r="AD86" i="1"/>
  <c r="BR98" i="1"/>
  <c r="O100" i="1"/>
  <c r="AN117" i="1"/>
  <c r="Q118" i="1"/>
  <c r="V119" i="1"/>
  <c r="AU119" i="1"/>
  <c r="BJ122" i="1"/>
  <c r="AZ146" i="1"/>
  <c r="AK151" i="1"/>
  <c r="L152" i="1"/>
  <c r="AK166" i="1"/>
  <c r="L173" i="1"/>
  <c r="BJ180" i="1"/>
  <c r="AA198" i="1"/>
  <c r="BC203" i="1"/>
  <c r="BO214" i="1"/>
  <c r="V121" i="1"/>
  <c r="L123" i="1"/>
  <c r="BJ131" i="1"/>
  <c r="Q132" i="1"/>
  <c r="BO153" i="1"/>
  <c r="AP154" i="1"/>
  <c r="AF168" i="1"/>
  <c r="V169" i="1"/>
  <c r="BE170" i="1"/>
  <c r="Q173" i="1"/>
  <c r="Q177" i="1"/>
  <c r="AF176" i="1"/>
  <c r="Y98" i="1"/>
  <c r="BM110" i="1"/>
  <c r="AZ160" i="1"/>
  <c r="AF163" i="1"/>
  <c r="AK168" i="1"/>
  <c r="Q169" i="1"/>
  <c r="V178" i="1"/>
  <c r="AZ182" i="1"/>
  <c r="BE184" i="1"/>
  <c r="AA192" i="1"/>
  <c r="V195" i="1"/>
  <c r="BM197" i="1"/>
  <c r="V203" i="1"/>
  <c r="Q171" i="1"/>
  <c r="V181" i="1"/>
  <c r="V188" i="1"/>
  <c r="AP188" i="1"/>
  <c r="AA191" i="1"/>
  <c r="BJ195" i="1"/>
  <c r="BR199" i="1"/>
  <c r="AP203" i="1"/>
  <c r="Q216" i="1"/>
  <c r="BJ242" i="1"/>
  <c r="Q244" i="1"/>
  <c r="AK244" i="1"/>
  <c r="BE244" i="1"/>
  <c r="Q247" i="1"/>
  <c r="AK262" i="1"/>
  <c r="BJ263" i="1"/>
  <c r="V266" i="1"/>
  <c r="AP267" i="1"/>
  <c r="V268" i="1"/>
  <c r="AK272" i="1"/>
  <c r="AP289" i="1"/>
  <c r="Q170" i="1"/>
  <c r="AZ197" i="1"/>
  <c r="BR197" i="1"/>
  <c r="V200" i="1"/>
  <c r="BJ202" i="1"/>
  <c r="AK241" i="1"/>
  <c r="AU242" i="1"/>
  <c r="AZ244" i="1"/>
  <c r="AK260" i="1"/>
  <c r="Q268" i="1"/>
  <c r="Q270" i="1"/>
  <c r="Q274" i="1"/>
  <c r="Q233" i="1"/>
  <c r="BJ233" i="1"/>
  <c r="AA235" i="1"/>
  <c r="AA239" i="1"/>
  <c r="AA240" i="1"/>
  <c r="BE245" i="1"/>
  <c r="V249" i="1"/>
  <c r="V261" i="1"/>
  <c r="AA280" i="1"/>
  <c r="AS282" i="1"/>
  <c r="BM287" i="1"/>
  <c r="BE291" i="1"/>
  <c r="BM293" i="1"/>
  <c r="AD196" i="1"/>
  <c r="Y199" i="1"/>
  <c r="Q231" i="1"/>
  <c r="AK232" i="1"/>
  <c r="AK252" i="1"/>
  <c r="BE252" i="1"/>
  <c r="AU254" i="1"/>
  <c r="AK255" i="1"/>
  <c r="V259" i="1"/>
  <c r="AA260" i="1"/>
  <c r="BJ261" i="1"/>
  <c r="Y282" i="1"/>
  <c r="AF287" i="1"/>
  <c r="AP293" i="1"/>
  <c r="BJ269" i="1"/>
  <c r="L276" i="1"/>
  <c r="Q285" i="1"/>
  <c r="BM289" i="1"/>
  <c r="BO292" i="1"/>
  <c r="BJ274" i="1"/>
  <c r="BE281" i="1"/>
  <c r="AF283" i="1"/>
  <c r="AU285" i="1"/>
  <c r="AK287" i="1"/>
  <c r="BE287" i="1"/>
  <c r="AK292" i="1"/>
  <c r="V300" i="1"/>
  <c r="Q281" i="1"/>
  <c r="Q287" i="1"/>
  <c r="BJ279" i="1"/>
  <c r="AK281" i="1"/>
  <c r="AF282" i="1"/>
  <c r="O284" i="1"/>
  <c r="AA284" i="1"/>
  <c r="BH284" i="1"/>
  <c r="AK39" i="1"/>
  <c r="BO91" i="1"/>
  <c r="V95" i="1"/>
  <c r="AA98" i="1"/>
  <c r="AA99" i="1"/>
  <c r="Q104" i="1"/>
  <c r="Y108" i="1"/>
  <c r="AA111" i="1"/>
  <c r="Q117" i="1"/>
  <c r="V122" i="1"/>
  <c r="Q145" i="1"/>
  <c r="AA154" i="1"/>
  <c r="BE168" i="1"/>
  <c r="BJ284" i="1"/>
  <c r="BO285" i="1"/>
  <c r="Q286" i="1"/>
  <c r="AA299" i="1"/>
  <c r="AK299" i="1"/>
  <c r="AD8" i="1"/>
  <c r="BR8" i="1"/>
  <c r="BJ10" i="1"/>
  <c r="Q12" i="1"/>
  <c r="BE12" i="1"/>
  <c r="AP13" i="1"/>
  <c r="AS14" i="1"/>
  <c r="AD18" i="1"/>
  <c r="AK18" i="1"/>
  <c r="BO18" i="1"/>
  <c r="AU19" i="1"/>
  <c r="V34" i="1"/>
  <c r="AF34" i="1"/>
  <c r="BJ34" i="1"/>
  <c r="AP35" i="1"/>
  <c r="AA21" i="1"/>
  <c r="AU22" i="1"/>
  <c r="AF26" i="1"/>
  <c r="V30" i="1"/>
  <c r="AK30" i="1"/>
  <c r="AA31" i="1"/>
  <c r="AU31" i="1"/>
  <c r="Q32" i="1"/>
  <c r="BJ33" i="1"/>
  <c r="AP39" i="1"/>
  <c r="AU39" i="1"/>
  <c r="AA40" i="1"/>
  <c r="Q41" i="1"/>
  <c r="V43" i="1"/>
  <c r="AF61" i="1"/>
  <c r="AK62" i="1"/>
  <c r="BE63" i="1"/>
  <c r="T99" i="1"/>
  <c r="BO99" i="1"/>
  <c r="BC100" i="1"/>
  <c r="AZ101" i="1"/>
  <c r="BO101" i="1"/>
  <c r="Q43" i="1"/>
  <c r="AP62" i="1"/>
  <c r="L76" i="1"/>
  <c r="BJ78" i="1"/>
  <c r="Y14" i="1"/>
  <c r="BE77" i="1"/>
  <c r="BH99" i="1"/>
  <c r="O12" i="1"/>
  <c r="BH14" i="1"/>
  <c r="BM14" i="1"/>
  <c r="BC8" i="1"/>
  <c r="L12" i="1"/>
  <c r="T12" i="1"/>
  <c r="AU14" i="1"/>
  <c r="AK34" i="1"/>
  <c r="V35" i="1"/>
  <c r="BJ35" i="1"/>
  <c r="AU21" i="1"/>
  <c r="AA22" i="1"/>
  <c r="L23" i="1"/>
  <c r="Q30" i="1"/>
  <c r="AP30" i="1"/>
  <c r="BE30" i="1"/>
  <c r="AA32" i="1"/>
  <c r="BJ39" i="1"/>
  <c r="AK41" i="1"/>
  <c r="AP63" i="1"/>
  <c r="AA65" i="1"/>
  <c r="AK77" i="1"/>
  <c r="AP86" i="1"/>
  <c r="AI99" i="1"/>
  <c r="V100" i="1"/>
  <c r="AN100" i="1"/>
  <c r="AP61" i="1"/>
  <c r="BJ61" i="1"/>
  <c r="Q65" i="1"/>
  <c r="AP78" i="1"/>
  <c r="Q89" i="1"/>
  <c r="BJ89" i="1"/>
  <c r="AZ90" i="1"/>
  <c r="AP91" i="1"/>
  <c r="BJ91" i="1"/>
  <c r="V94" i="1"/>
  <c r="Q95" i="1"/>
  <c r="BE95" i="1"/>
  <c r="AD98" i="1"/>
  <c r="AU98" i="1"/>
  <c r="AP100" i="1"/>
  <c r="AX100" i="1"/>
  <c r="AZ102" i="1"/>
  <c r="L103" i="1"/>
  <c r="AK103" i="1"/>
  <c r="AS108" i="1"/>
  <c r="BR110" i="1"/>
  <c r="BJ117" i="1"/>
  <c r="Q159" i="1"/>
  <c r="AS197" i="1"/>
  <c r="BO197" i="1"/>
  <c r="AS198" i="1"/>
  <c r="BO198" i="1"/>
  <c r="AF199" i="1"/>
  <c r="BJ62" i="1"/>
  <c r="Q86" i="1"/>
  <c r="BE86" i="1"/>
  <c r="V87" i="1"/>
  <c r="AZ87" i="1"/>
  <c r="AP95" i="1"/>
  <c r="AF98" i="1"/>
  <c r="AX98" i="1"/>
  <c r="Q100" i="1"/>
  <c r="L104" i="1"/>
  <c r="O110" i="1"/>
  <c r="AU113" i="1"/>
  <c r="BJ119" i="1"/>
  <c r="AP124" i="1"/>
  <c r="V126" i="1"/>
  <c r="AK130" i="1"/>
  <c r="AK131" i="1"/>
  <c r="L163" i="1"/>
  <c r="AA172" i="1"/>
  <c r="AK179" i="1"/>
  <c r="AZ174" i="1"/>
  <c r="AP180" i="1"/>
  <c r="AU59" i="1"/>
  <c r="Q63" i="1"/>
  <c r="AP65" i="1"/>
  <c r="BJ74" i="1"/>
  <c r="AA76" i="1"/>
  <c r="AN86" i="1"/>
  <c r="BJ88" i="1"/>
  <c r="L90" i="1"/>
  <c r="V91" i="1"/>
  <c r="Q94" i="1"/>
  <c r="BE94" i="1"/>
  <c r="BJ97" i="1"/>
  <c r="AZ98" i="1"/>
  <c r="BH98" i="1"/>
  <c r="BM98" i="1"/>
  <c r="Y99" i="1"/>
  <c r="BM99" i="1"/>
  <c r="T100" i="1"/>
  <c r="AK100" i="1"/>
  <c r="Q103" i="1"/>
  <c r="AF103" i="1"/>
  <c r="BE104" i="1"/>
  <c r="AN108" i="1"/>
  <c r="AP113" i="1"/>
  <c r="V117" i="1"/>
  <c r="BJ127" i="1"/>
  <c r="BE130" i="1"/>
  <c r="BC131" i="1"/>
  <c r="V148" i="1"/>
  <c r="AA149" i="1"/>
  <c r="V155" i="1"/>
  <c r="AU165" i="1"/>
  <c r="Q167" i="1"/>
  <c r="AS98" i="1"/>
  <c r="AI100" i="1"/>
  <c r="AD104" i="1"/>
  <c r="BR117" i="1"/>
  <c r="BE133" i="1"/>
  <c r="Q142" i="1"/>
  <c r="BE142" i="1"/>
  <c r="AP143" i="1"/>
  <c r="AK144" i="1"/>
  <c r="AZ144" i="1"/>
  <c r="AK145" i="1"/>
  <c r="Q147" i="1"/>
  <c r="V150" i="1"/>
  <c r="AK150" i="1"/>
  <c r="AZ151" i="1"/>
  <c r="AA153" i="1"/>
  <c r="V154" i="1"/>
  <c r="BO154" i="1"/>
  <c r="AP159" i="1"/>
  <c r="AF162" i="1"/>
  <c r="AZ163" i="1"/>
  <c r="L164" i="1"/>
  <c r="AA165" i="1"/>
  <c r="AP167" i="1"/>
  <c r="L170" i="1"/>
  <c r="BE173" i="1"/>
  <c r="AK178" i="1"/>
  <c r="V179" i="1"/>
  <c r="AU175" i="1"/>
  <c r="BJ181" i="1"/>
  <c r="AX195" i="1"/>
  <c r="BE203" i="1"/>
  <c r="Q272" i="1"/>
  <c r="AI274" i="1"/>
  <c r="Q275" i="1"/>
  <c r="BC108" i="1"/>
  <c r="AP109" i="1"/>
  <c r="Q121" i="1"/>
  <c r="V133" i="1"/>
  <c r="BJ143" i="1"/>
  <c r="V145" i="1"/>
  <c r="AU148" i="1"/>
  <c r="AF149" i="1"/>
  <c r="BJ150" i="1"/>
  <c r="AZ153" i="1"/>
  <c r="BJ154" i="1"/>
  <c r="Q155" i="1"/>
  <c r="Q161" i="1"/>
  <c r="AK161" i="1"/>
  <c r="AZ164" i="1"/>
  <c r="BE166" i="1"/>
  <c r="V167" i="1"/>
  <c r="AA169" i="1"/>
  <c r="AF172" i="1"/>
  <c r="AU172" i="1"/>
  <c r="BE174" i="1"/>
  <c r="V180" i="1"/>
  <c r="AK180" i="1"/>
  <c r="AK185" i="1"/>
  <c r="AZ185" i="1"/>
  <c r="AX197" i="1"/>
  <c r="L198" i="1"/>
  <c r="AZ199" i="1"/>
  <c r="AF218" i="1"/>
  <c r="BJ247" i="1"/>
  <c r="O104" i="1"/>
  <c r="AX104" i="1"/>
  <c r="BC104" i="1"/>
  <c r="V108" i="1"/>
  <c r="AP108" i="1"/>
  <c r="BO110" i="1"/>
  <c r="AP112" i="1"/>
  <c r="BJ112" i="1"/>
  <c r="O117" i="1"/>
  <c r="BC117" i="1"/>
  <c r="BH117" i="1"/>
  <c r="AK118" i="1"/>
  <c r="BE121" i="1"/>
  <c r="BC123" i="1"/>
  <c r="V124" i="1"/>
  <c r="L132" i="1"/>
  <c r="AZ132" i="1"/>
  <c r="BE132" i="1"/>
  <c r="BJ133" i="1"/>
  <c r="AU143" i="1"/>
  <c r="AF144" i="1"/>
  <c r="BE144" i="1"/>
  <c r="V147" i="1"/>
  <c r="AA148" i="1"/>
  <c r="AP150" i="1"/>
  <c r="BE151" i="1"/>
  <c r="AF153" i="1"/>
  <c r="AP155" i="1"/>
  <c r="V159" i="1"/>
  <c r="AK162" i="1"/>
  <c r="V165" i="1"/>
  <c r="AF170" i="1"/>
  <c r="AA171" i="1"/>
  <c r="AZ173" i="1"/>
  <c r="AA175" i="1"/>
  <c r="BO181" i="1"/>
  <c r="AK184" i="1"/>
  <c r="AA188" i="1"/>
  <c r="BJ188" i="1"/>
  <c r="AP191" i="1"/>
  <c r="AU192" i="1"/>
  <c r="BE193" i="1"/>
  <c r="L196" i="1"/>
  <c r="BM196" i="1"/>
  <c r="BO205" i="1"/>
  <c r="AP214" i="1"/>
  <c r="BJ214" i="1"/>
  <c r="AP238" i="1"/>
  <c r="AZ172" i="1"/>
  <c r="AA179" i="1"/>
  <c r="AP179" i="1"/>
  <c r="BJ179" i="1"/>
  <c r="BO175" i="1"/>
  <c r="AU181" i="1"/>
  <c r="L182" i="1"/>
  <c r="Q184" i="1"/>
  <c r="BE185" i="1"/>
  <c r="BJ186" i="1"/>
  <c r="AP190" i="1"/>
  <c r="BH195" i="1"/>
  <c r="Q196" i="1"/>
  <c r="AU197" i="1"/>
  <c r="L199" i="1"/>
  <c r="AP202" i="1"/>
  <c r="Q203" i="1"/>
  <c r="Y214" i="1"/>
  <c r="AP237" i="1"/>
  <c r="BJ237" i="1"/>
  <c r="BJ253" i="1"/>
  <c r="T214" i="1"/>
  <c r="Q218" i="1"/>
  <c r="V219" i="1"/>
  <c r="AP233" i="1"/>
  <c r="BE247" i="1"/>
  <c r="AK268" i="1"/>
  <c r="AN274" i="1"/>
  <c r="BO284" i="1"/>
  <c r="L286" i="1"/>
  <c r="BH286" i="1"/>
  <c r="BH299" i="1"/>
  <c r="Q300" i="1"/>
  <c r="AD300" i="1"/>
  <c r="BE179" i="1"/>
  <c r="AP175" i="1"/>
  <c r="V183" i="1"/>
  <c r="L184" i="1"/>
  <c r="Q185" i="1"/>
  <c r="BE190" i="1"/>
  <c r="AK196" i="1"/>
  <c r="AN196" i="1" s="1"/>
  <c r="AD197" i="1"/>
  <c r="AD198" i="1"/>
  <c r="BM198" i="1"/>
  <c r="Q201" i="1"/>
  <c r="AP205" i="1"/>
  <c r="BE221" i="1"/>
  <c r="V256" i="1"/>
  <c r="Q190" i="1"/>
  <c r="O195" i="1"/>
  <c r="AN197" i="1"/>
  <c r="AN198" i="1"/>
  <c r="BH214" i="1"/>
  <c r="Q217" i="1"/>
  <c r="BE232" i="1"/>
  <c r="V233" i="1"/>
  <c r="AU240" i="1"/>
  <c r="V242" i="1"/>
  <c r="AK247" i="1"/>
  <c r="AK249" i="1"/>
  <c r="AU256" i="1"/>
  <c r="AP263" i="1"/>
  <c r="Q279" i="1"/>
  <c r="AN284" i="1"/>
  <c r="BH285" i="1"/>
  <c r="AF289" i="1"/>
  <c r="AN289" i="1"/>
  <c r="L292" i="1"/>
  <c r="AX196" i="1"/>
  <c r="Y197" i="1"/>
  <c r="Y198" i="1"/>
  <c r="AK200" i="1"/>
  <c r="AI214" i="1"/>
  <c r="V215" i="1"/>
  <c r="AK216" i="1"/>
  <c r="BJ219" i="1"/>
  <c r="AK221" i="1"/>
  <c r="BC221" i="1"/>
  <c r="Q230" i="1"/>
  <c r="Q241" i="1"/>
  <c r="AF244" i="1"/>
  <c r="V246" i="1"/>
  <c r="AA250" i="1"/>
  <c r="BE257" i="1"/>
  <c r="AA258" i="1"/>
  <c r="Q261" i="1"/>
  <c r="Q262" i="1"/>
  <c r="V263" i="1"/>
  <c r="AU263" i="1"/>
  <c r="BJ277" i="1"/>
  <c r="BE282" i="1"/>
  <c r="AS283" i="1"/>
  <c r="V284" i="1"/>
  <c r="T285" i="1"/>
  <c r="BR287" i="1"/>
  <c r="BR291" i="1"/>
  <c r="Q292" i="1"/>
  <c r="AA292" i="1"/>
  <c r="AZ221" i="1"/>
  <c r="V247" i="1"/>
  <c r="BE255" i="1"/>
  <c r="AP256" i="1"/>
  <c r="AU270" i="1"/>
  <c r="AZ270" i="1"/>
  <c r="BE270" i="1"/>
  <c r="BJ273" i="1"/>
  <c r="AF276" i="1"/>
  <c r="AZ283" i="1"/>
  <c r="T284" i="1"/>
  <c r="AS285" i="1"/>
  <c r="AK286" i="1"/>
  <c r="AK290" i="1"/>
  <c r="AX299" i="1"/>
  <c r="AK219" i="1"/>
  <c r="AI221" i="1"/>
  <c r="AK233" i="1"/>
  <c r="AA234" i="1"/>
  <c r="BJ235" i="1"/>
  <c r="V245" i="1"/>
  <c r="AP247" i="1"/>
  <c r="AZ267" i="1"/>
  <c r="AK270" i="1"/>
  <c r="V273" i="1"/>
  <c r="AA276" i="1"/>
  <c r="BC284" i="1"/>
  <c r="AD287" i="1"/>
  <c r="O289" i="1"/>
  <c r="T290" i="1"/>
  <c r="BO290" i="1"/>
  <c r="BM291" i="1"/>
  <c r="V269" i="1"/>
  <c r="L270" i="1"/>
  <c r="BJ271" i="1"/>
  <c r="Y274" i="1"/>
  <c r="BH274" i="1"/>
  <c r="V278" i="1"/>
  <c r="AK285" i="1"/>
  <c r="AP286" i="1"/>
  <c r="BH290" i="1"/>
  <c r="AI291" i="1"/>
  <c r="AP291" i="1"/>
  <c r="AX291" i="1"/>
  <c r="Y293" i="1"/>
  <c r="AF293" i="1"/>
  <c r="AX293" i="1"/>
  <c r="AZ300" i="1"/>
  <c r="Q245" i="1"/>
  <c r="V253" i="1"/>
  <c r="BJ259" i="1"/>
  <c r="BR274" i="1"/>
  <c r="T276" i="1"/>
  <c r="BC276" i="1"/>
  <c r="V280" i="1"/>
  <c r="BO282" i="1"/>
  <c r="AD284" i="1"/>
  <c r="BR292" i="1"/>
  <c r="L293" i="1"/>
  <c r="T293" i="1"/>
  <c r="AP274" i="1"/>
  <c r="BE286" i="1"/>
  <c r="Y287" i="1"/>
  <c r="V289" i="1"/>
  <c r="O290" i="1"/>
  <c r="AI290" i="1"/>
  <c r="BC291" i="1"/>
  <c r="AX292" i="1"/>
  <c r="O293" i="1"/>
  <c r="AS293" i="1"/>
  <c r="V299" i="1"/>
  <c r="BM300" i="1"/>
  <c r="AF292" i="1"/>
  <c r="AN292" i="1"/>
  <c r="AS292" i="1"/>
  <c r="AP299" i="1"/>
  <c r="AF300" i="1"/>
  <c r="AX11" i="24"/>
  <c r="BR11" i="24"/>
  <c r="AN17" i="24"/>
  <c r="AD32" i="24"/>
  <c r="T33" i="24"/>
  <c r="T35" i="24"/>
  <c r="Y19" i="24"/>
  <c r="AN19" i="24"/>
  <c r="BM34" i="24"/>
  <c r="O11" i="24"/>
  <c r="AX17" i="24"/>
  <c r="Y32" i="24"/>
  <c r="BM32" i="24"/>
  <c r="AI35" i="24"/>
  <c r="O17" i="24"/>
  <c r="BR17" i="24"/>
  <c r="AI32" i="24"/>
  <c r="AX34" i="24"/>
  <c r="BR35" i="24"/>
  <c r="AS11" i="24"/>
  <c r="O32" i="24"/>
  <c r="AI33" i="24"/>
  <c r="BH35" i="24"/>
  <c r="AN34" i="24"/>
  <c r="O35" i="24"/>
  <c r="J108" i="1"/>
  <c r="J260" i="1"/>
  <c r="J286" i="1"/>
  <c r="J10" i="24"/>
  <c r="J300" i="1"/>
  <c r="J61" i="1"/>
  <c r="J130" i="1"/>
  <c r="J87" i="1"/>
  <c r="X87" i="1" s="1"/>
  <c r="J178" i="1"/>
  <c r="J163" i="1"/>
  <c r="J201" i="1"/>
  <c r="J66" i="1"/>
  <c r="J62" i="1"/>
  <c r="J217" i="1"/>
  <c r="J162" i="1"/>
  <c r="J25" i="1"/>
  <c r="AA10" i="1"/>
  <c r="AA33" i="1"/>
  <c r="AU130" i="1"/>
  <c r="AA8" i="1"/>
  <c r="BE10" i="1"/>
  <c r="AD12" i="1"/>
  <c r="AN12" i="1"/>
  <c r="AU12" i="1"/>
  <c r="AF13" i="1"/>
  <c r="T14" i="1"/>
  <c r="AD14" i="1"/>
  <c r="AK14" i="1"/>
  <c r="Q16" i="1"/>
  <c r="AP18" i="1"/>
  <c r="AU18" i="1"/>
  <c r="V19" i="1"/>
  <c r="BO34" i="1"/>
  <c r="Q35" i="1"/>
  <c r="AA35" i="1"/>
  <c r="AK35" i="1"/>
  <c r="AU35" i="1"/>
  <c r="BE35" i="1"/>
  <c r="V21" i="1"/>
  <c r="BJ21" i="1"/>
  <c r="BJ22" i="1"/>
  <c r="AA23" i="1"/>
  <c r="AK23" i="1"/>
  <c r="AA24" i="1"/>
  <c r="Q25" i="1"/>
  <c r="AU25" i="1"/>
  <c r="AU26" i="1"/>
  <c r="BE26" i="1"/>
  <c r="AP32" i="1"/>
  <c r="AU32" i="1"/>
  <c r="BE39" i="1"/>
  <c r="Q59" i="1"/>
  <c r="AU63" i="1"/>
  <c r="AD100" i="1"/>
  <c r="AZ112" i="1"/>
  <c r="BE112" i="1"/>
  <c r="AK127" i="1"/>
  <c r="AP127" i="1"/>
  <c r="L133" i="1"/>
  <c r="Q133" i="1"/>
  <c r="AF145" i="1"/>
  <c r="BE41" i="1"/>
  <c r="BJ75" i="1"/>
  <c r="T104" i="1"/>
  <c r="AA104" i="1"/>
  <c r="T110" i="1"/>
  <c r="AP110" i="1"/>
  <c r="AZ130" i="1"/>
  <c r="Q141" i="1"/>
  <c r="AF155" i="1"/>
  <c r="Q191" i="1"/>
  <c r="BJ8" i="1"/>
  <c r="AU10" i="1"/>
  <c r="Q11" i="1"/>
  <c r="BE11" i="1"/>
  <c r="AS12" i="1"/>
  <c r="AZ12" i="1"/>
  <c r="BH12" i="1"/>
  <c r="AI14" i="1"/>
  <c r="BR14" i="1"/>
  <c r="AK16" i="1"/>
  <c r="Q21" i="1"/>
  <c r="BE21" i="1"/>
  <c r="AP22" i="1"/>
  <c r="AZ23" i="1"/>
  <c r="BO23" i="1"/>
  <c r="AA63" i="1"/>
  <c r="AK65" i="1"/>
  <c r="V75" i="1"/>
  <c r="AF86" i="1"/>
  <c r="AK86" i="1"/>
  <c r="L112" i="1"/>
  <c r="Q112" i="1"/>
  <c r="AK122" i="1"/>
  <c r="AP122" i="1"/>
  <c r="AF169" i="1"/>
  <c r="AP169" i="1"/>
  <c r="AF171" i="1"/>
  <c r="AP171" i="1"/>
  <c r="BE214" i="1"/>
  <c r="L218" i="1"/>
  <c r="AN8" i="1"/>
  <c r="BH18" i="1"/>
  <c r="AK21" i="1"/>
  <c r="AF33" i="1"/>
  <c r="BR100" i="1"/>
  <c r="Q102" i="1"/>
  <c r="AP123" i="1"/>
  <c r="BR131" i="1"/>
  <c r="AK155" i="1"/>
  <c r="V191" i="1"/>
  <c r="BO8" i="1"/>
  <c r="AK11" i="1"/>
  <c r="AP14" i="1"/>
  <c r="AX14" i="1"/>
  <c r="V18" i="1"/>
  <c r="Y8" i="1"/>
  <c r="AP8" i="1"/>
  <c r="AA12" i="1"/>
  <c r="AF12" i="1"/>
  <c r="AU13" i="1"/>
  <c r="Q14" i="1"/>
  <c r="V14" i="1"/>
  <c r="BJ14" i="1"/>
  <c r="BE16" i="1"/>
  <c r="O18" i="1"/>
  <c r="T18" i="1"/>
  <c r="AS18" i="1"/>
  <c r="BC18" i="1"/>
  <c r="BJ18" i="1"/>
  <c r="AP19" i="1"/>
  <c r="AP21" i="1"/>
  <c r="V22" i="1"/>
  <c r="AU23" i="1"/>
  <c r="L26" i="1"/>
  <c r="BO26" i="1"/>
  <c r="BJ31" i="1"/>
  <c r="BH104" i="1"/>
  <c r="BO104" i="1"/>
  <c r="AF147" i="1"/>
  <c r="AK147" i="1"/>
  <c r="V160" i="1"/>
  <c r="AA160" i="1"/>
  <c r="O197" i="1"/>
  <c r="V197" i="1"/>
  <c r="AA197" i="1"/>
  <c r="BJ24" i="1"/>
  <c r="AP31" i="1"/>
  <c r="BO33" i="1"/>
  <c r="AA38" i="1"/>
  <c r="AP40" i="1"/>
  <c r="BO43" i="1"/>
  <c r="AP75" i="1"/>
  <c r="AS86" i="1"/>
  <c r="AP88" i="1"/>
  <c r="V90" i="1"/>
  <c r="AN98" i="1"/>
  <c r="Q99" i="1"/>
  <c r="AX99" i="1"/>
  <c r="BE99" i="1"/>
  <c r="AI108" i="1"/>
  <c r="Q113" i="1"/>
  <c r="BE113" i="1"/>
  <c r="AX117" i="1"/>
  <c r="AA118" i="1"/>
  <c r="Q127" i="1"/>
  <c r="AA132" i="1"/>
  <c r="AZ145" i="1"/>
  <c r="AA151" i="1"/>
  <c r="BO151" i="1"/>
  <c r="AP153" i="1"/>
  <c r="AA168" i="1"/>
  <c r="AD203" i="1"/>
  <c r="BJ236" i="1"/>
  <c r="Q238" i="1"/>
  <c r="V257" i="1"/>
  <c r="BC274" i="1"/>
  <c r="BC290" i="1"/>
  <c r="AU38" i="1"/>
  <c r="V40" i="1"/>
  <c r="V59" i="1"/>
  <c r="L77" i="1"/>
  <c r="AZ77" i="1"/>
  <c r="AP89" i="1"/>
  <c r="AI98" i="1"/>
  <c r="AP98" i="1"/>
  <c r="Y104" i="1"/>
  <c r="BM104" i="1"/>
  <c r="AD108" i="1"/>
  <c r="AK108" i="1"/>
  <c r="BR108" i="1"/>
  <c r="BE109" i="1"/>
  <c r="Y110" i="1"/>
  <c r="AN110" i="1"/>
  <c r="BC114" i="1"/>
  <c r="AS117" i="1"/>
  <c r="AF121" i="1"/>
  <c r="L126" i="1"/>
  <c r="AZ126" i="1"/>
  <c r="L131" i="1"/>
  <c r="AZ131" i="1"/>
  <c r="AK141" i="1"/>
  <c r="AZ147" i="1"/>
  <c r="L150" i="1"/>
  <c r="AZ150" i="1"/>
  <c r="AA152" i="1"/>
  <c r="BO152" i="1"/>
  <c r="AA170" i="1"/>
  <c r="AK175" i="1"/>
  <c r="L180" i="1"/>
  <c r="Q180" i="1"/>
  <c r="BE191" i="1"/>
  <c r="BJ191" i="1"/>
  <c r="AD195" i="1"/>
  <c r="AS196" i="1"/>
  <c r="BC197" i="1"/>
  <c r="BJ197" i="1"/>
  <c r="AK205" i="1"/>
  <c r="AP243" i="1"/>
  <c r="AU243" i="1"/>
  <c r="V272" i="1"/>
  <c r="AX290" i="1"/>
  <c r="BJ251" i="1"/>
  <c r="AS286" i="1"/>
  <c r="L287" i="1"/>
  <c r="T289" i="1"/>
  <c r="V8" i="1"/>
  <c r="BO12" i="1"/>
  <c r="AA13" i="1"/>
  <c r="BE14" i="1"/>
  <c r="AP24" i="1"/>
  <c r="AA26" i="1"/>
  <c r="V31" i="1"/>
  <c r="V32" i="1"/>
  <c r="AU33" i="1"/>
  <c r="BJ40" i="1"/>
  <c r="AU43" i="1"/>
  <c r="L62" i="1"/>
  <c r="AF62" i="1"/>
  <c r="AZ62" i="1"/>
  <c r="AP76" i="1"/>
  <c r="AX86" i="1"/>
  <c r="BJ87" i="1"/>
  <c r="AP90" i="1"/>
  <c r="O99" i="1"/>
  <c r="BC99" i="1"/>
  <c r="Y100" i="1"/>
  <c r="AF100" i="1"/>
  <c r="BM100" i="1"/>
  <c r="AA103" i="1"/>
  <c r="BO103" i="1"/>
  <c r="AK109" i="1"/>
  <c r="AF117" i="1"/>
  <c r="AU118" i="1"/>
  <c r="Q124" i="1"/>
  <c r="AK124" i="1"/>
  <c r="BE124" i="1"/>
  <c r="AA130" i="1"/>
  <c r="AU132" i="1"/>
  <c r="BE141" i="1"/>
  <c r="AU142" i="1"/>
  <c r="Q148" i="1"/>
  <c r="Q154" i="1"/>
  <c r="BE154" i="1"/>
  <c r="AP160" i="1"/>
  <c r="AU185" i="1"/>
  <c r="BM195" i="1"/>
  <c r="BC199" i="1"/>
  <c r="BJ199" i="1"/>
  <c r="AK238" i="1"/>
  <c r="BE249" i="1"/>
  <c r="BJ262" i="1"/>
  <c r="V285" i="1"/>
  <c r="BH292" i="1"/>
  <c r="O299" i="1"/>
  <c r="BJ163" i="1"/>
  <c r="BJ164" i="1"/>
  <c r="BE165" i="1"/>
  <c r="AP172" i="1"/>
  <c r="AA173" i="1"/>
  <c r="AF183" i="1"/>
  <c r="AF195" i="1"/>
  <c r="V199" i="1"/>
  <c r="AF203" i="1"/>
  <c r="BJ216" i="1"/>
  <c r="AA236" i="1"/>
  <c r="V251" i="1"/>
  <c r="AU273" i="1"/>
  <c r="AK276" i="1"/>
  <c r="Y286" i="1"/>
  <c r="BO289" i="1"/>
  <c r="AK165" i="1"/>
  <c r="AA166" i="1"/>
  <c r="AF167" i="1"/>
  <c r="BE169" i="1"/>
  <c r="V170" i="1"/>
  <c r="BE171" i="1"/>
  <c r="BH177" i="1"/>
  <c r="BO174" i="1"/>
  <c r="BJ176" i="1"/>
  <c r="AU184" i="1"/>
  <c r="Y195" i="1"/>
  <c r="AU196" i="1"/>
  <c r="BH198" i="1"/>
  <c r="O199" i="1"/>
  <c r="AZ214" i="1"/>
  <c r="AP235" i="1"/>
  <c r="V236" i="1"/>
  <c r="BJ256" i="1"/>
  <c r="BJ270" i="1"/>
  <c r="AA273" i="1"/>
  <c r="AX274" i="1"/>
  <c r="AX276" i="1"/>
  <c r="AP277" i="1"/>
  <c r="O285" i="1"/>
  <c r="AU289" i="1"/>
  <c r="BJ289" i="1"/>
  <c r="AF290" i="1"/>
  <c r="BC292" i="1"/>
  <c r="BE59" i="1"/>
  <c r="Q61" i="1"/>
  <c r="AK61" i="1"/>
  <c r="Q74" i="1"/>
  <c r="AK74" i="1"/>
  <c r="BE74" i="1"/>
  <c r="V76" i="1"/>
  <c r="BJ76" i="1"/>
  <c r="AF77" i="1"/>
  <c r="Y86" i="1"/>
  <c r="BM86" i="1"/>
  <c r="L87" i="1"/>
  <c r="Q96" i="1"/>
  <c r="AK96" i="1"/>
  <c r="BE97" i="1"/>
  <c r="V98" i="1"/>
  <c r="BJ98" i="1"/>
  <c r="AK99" i="1"/>
  <c r="L100" i="1"/>
  <c r="AZ100" i="1"/>
  <c r="BJ101" i="1"/>
  <c r="BO102" i="1"/>
  <c r="AU103" i="1"/>
  <c r="AU104" i="1"/>
  <c r="AA105" i="1"/>
  <c r="AU105" i="1"/>
  <c r="Q108" i="1"/>
  <c r="BE108" i="1"/>
  <c r="BJ110" i="1"/>
  <c r="V111" i="1"/>
  <c r="AP111" i="1"/>
  <c r="Y117" i="1"/>
  <c r="BM117" i="1"/>
  <c r="Q119" i="1"/>
  <c r="AK119" i="1"/>
  <c r="BE119" i="1"/>
  <c r="AA125" i="1"/>
  <c r="AU125" i="1"/>
  <c r="Q143" i="1"/>
  <c r="AK143" i="1"/>
  <c r="BE143" i="1"/>
  <c r="AA144" i="1"/>
  <c r="AU144" i="1"/>
  <c r="V146" i="1"/>
  <c r="AZ159" i="1"/>
  <c r="AA161" i="1"/>
  <c r="AU161" i="1"/>
  <c r="AU168" i="1"/>
  <c r="AZ169" i="1"/>
  <c r="AU170" i="1"/>
  <c r="AZ171" i="1"/>
  <c r="AA174" i="1"/>
  <c r="V176" i="1"/>
  <c r="BJ182" i="1"/>
  <c r="Q188" i="1"/>
  <c r="AK188" i="1"/>
  <c r="BE188" i="1"/>
  <c r="AK191" i="1"/>
  <c r="T198" i="1"/>
  <c r="BC198" i="1"/>
  <c r="BJ198" i="1"/>
  <c r="AD214" i="1"/>
  <c r="Q219" i="1"/>
  <c r="BJ240" i="1"/>
  <c r="AP254" i="1"/>
  <c r="AP257" i="1"/>
  <c r="BJ258" i="1"/>
  <c r="AA270" i="1"/>
  <c r="AA275" i="1"/>
  <c r="AU275" i="1"/>
  <c r="AN276" i="1"/>
  <c r="BJ276" i="1"/>
  <c r="AA283" i="1"/>
  <c r="BM284" i="1"/>
  <c r="AK59" i="1"/>
  <c r="AA66" i="1"/>
  <c r="AU66" i="1"/>
  <c r="AK78" i="1"/>
  <c r="L86" i="1"/>
  <c r="AZ86" i="1"/>
  <c r="AA89" i="1"/>
  <c r="BJ90" i="1"/>
  <c r="Q91" i="1"/>
  <c r="AK91" i="1"/>
  <c r="AP97" i="1"/>
  <c r="O98" i="1"/>
  <c r="BC98" i="1"/>
  <c r="AD99" i="1"/>
  <c r="BR99" i="1"/>
  <c r="AS100" i="1"/>
  <c r="AN104" i="1"/>
  <c r="AX108" i="1"/>
  <c r="AA110" i="1"/>
  <c r="BC110" i="1"/>
  <c r="AK113" i="1"/>
  <c r="AF112" i="1"/>
  <c r="L117" i="1"/>
  <c r="AZ117" i="1"/>
  <c r="L121" i="1"/>
  <c r="AZ121" i="1"/>
  <c r="Q122" i="1"/>
  <c r="BE122" i="1"/>
  <c r="AF126" i="1"/>
  <c r="BE127" i="1"/>
  <c r="AF131" i="1"/>
  <c r="AZ133" i="1"/>
  <c r="AA142" i="1"/>
  <c r="AK148" i="1"/>
  <c r="BE148" i="1"/>
  <c r="V149" i="1"/>
  <c r="AF150" i="1"/>
  <c r="AU151" i="1"/>
  <c r="AU152" i="1"/>
  <c r="V153" i="1"/>
  <c r="BJ153" i="1"/>
  <c r="AK154" i="1"/>
  <c r="L155" i="1"/>
  <c r="AZ155" i="1"/>
  <c r="BO162" i="1"/>
  <c r="V163" i="1"/>
  <c r="AP163" i="1"/>
  <c r="V164" i="1"/>
  <c r="AP164" i="1"/>
  <c r="Q165" i="1"/>
  <c r="AU166" i="1"/>
  <c r="AZ180" i="1"/>
  <c r="AK181" i="1"/>
  <c r="V182" i="1"/>
  <c r="BR195" i="1"/>
  <c r="BH197" i="1"/>
  <c r="O198" i="1"/>
  <c r="V198" i="1"/>
  <c r="BH199" i="1"/>
  <c r="V205" i="1"/>
  <c r="BO218" i="1"/>
  <c r="V240" i="1"/>
  <c r="Q269" i="1"/>
  <c r="BM274" i="1"/>
  <c r="V277" i="1"/>
  <c r="AA281" i="1"/>
  <c r="AD299" i="1"/>
  <c r="L169" i="1"/>
  <c r="L171" i="1"/>
  <c r="AA177" i="1"/>
  <c r="Q175" i="1"/>
  <c r="BE175" i="1"/>
  <c r="AP176" i="1"/>
  <c r="L183" i="1"/>
  <c r="AZ183" i="1"/>
  <c r="AA184" i="1"/>
  <c r="BO184" i="1"/>
  <c r="AA185" i="1"/>
  <c r="BO185" i="1"/>
  <c r="L195" i="1"/>
  <c r="AZ195" i="1"/>
  <c r="AA196" i="1"/>
  <c r="BO196" i="1"/>
  <c r="AP197" i="1"/>
  <c r="AP198" i="1"/>
  <c r="AP199" i="1"/>
  <c r="L202" i="1"/>
  <c r="AF202" i="1"/>
  <c r="AZ202" i="1"/>
  <c r="L203" i="1"/>
  <c r="AZ203" i="1"/>
  <c r="AX214" i="1"/>
  <c r="BC214" i="1"/>
  <c r="BM214" i="1"/>
  <c r="AA216" i="1"/>
  <c r="AU221" i="1"/>
  <c r="AF233" i="1"/>
  <c r="V235" i="1"/>
  <c r="AP236" i="1"/>
  <c r="AP240" i="1"/>
  <c r="AA244" i="1"/>
  <c r="AP251" i="1"/>
  <c r="AU262" i="1"/>
  <c r="BJ268" i="1"/>
  <c r="AP272" i="1"/>
  <c r="AI276" i="1"/>
  <c r="BJ283" i="1"/>
  <c r="AS284" i="1"/>
  <c r="AP285" i="1"/>
  <c r="BE285" i="1"/>
  <c r="BJ285" i="1"/>
  <c r="AZ287" i="1"/>
  <c r="AN291" i="1"/>
  <c r="V66" i="1"/>
  <c r="AP66" i="1"/>
  <c r="Q75" i="1"/>
  <c r="AK75" i="1"/>
  <c r="BE75" i="1"/>
  <c r="Q76" i="1"/>
  <c r="AK76" i="1"/>
  <c r="BE76" i="1"/>
  <c r="AA77" i="1"/>
  <c r="AU77" i="1"/>
  <c r="AA86" i="1"/>
  <c r="AU86" i="1"/>
  <c r="BO86" i="1"/>
  <c r="AP87" i="1"/>
  <c r="V88" i="1"/>
  <c r="AK88" i="1"/>
  <c r="AZ88" i="1"/>
  <c r="V89" i="1"/>
  <c r="AK89" i="1"/>
  <c r="Q90" i="1"/>
  <c r="AK90" i="1"/>
  <c r="L91" i="1"/>
  <c r="AF91" i="1"/>
  <c r="AZ91" i="1"/>
  <c r="AA94" i="1"/>
  <c r="BJ94" i="1"/>
  <c r="AA95" i="1"/>
  <c r="BJ95" i="1"/>
  <c r="V97" i="1"/>
  <c r="AK97" i="1"/>
  <c r="Q98" i="1"/>
  <c r="AK98" i="1"/>
  <c r="BE98" i="1"/>
  <c r="L99" i="1"/>
  <c r="AF99" i="1"/>
  <c r="AZ99" i="1"/>
  <c r="AA100" i="1"/>
  <c r="AU100" i="1"/>
  <c r="BO100" i="1"/>
  <c r="AP101" i="1"/>
  <c r="BJ102" i="1"/>
  <c r="V103" i="1"/>
  <c r="AP103" i="1"/>
  <c r="BJ103" i="1"/>
  <c r="V104" i="1"/>
  <c r="AP104" i="1"/>
  <c r="BJ104" i="1"/>
  <c r="V105" i="1"/>
  <c r="AP105" i="1"/>
  <c r="BJ105" i="1"/>
  <c r="AA106" i="1"/>
  <c r="AU106" i="1"/>
  <c r="L108" i="1"/>
  <c r="AF108" i="1"/>
  <c r="AZ108" i="1"/>
  <c r="V110" i="1"/>
  <c r="AK110" i="1"/>
  <c r="BE110" i="1"/>
  <c r="AK111" i="1"/>
  <c r="BE111" i="1"/>
  <c r="L113" i="1"/>
  <c r="AF113" i="1"/>
  <c r="AZ113" i="1"/>
  <c r="AA112" i="1"/>
  <c r="AU112" i="1"/>
  <c r="AP114" i="1"/>
  <c r="AA117" i="1"/>
  <c r="AU117" i="1"/>
  <c r="BO117" i="1"/>
  <c r="V118" i="1"/>
  <c r="AP118" i="1"/>
  <c r="BJ118" i="1"/>
  <c r="AA121" i="1"/>
  <c r="AU121" i="1"/>
  <c r="L122" i="1"/>
  <c r="AF122" i="1"/>
  <c r="AZ122" i="1"/>
  <c r="V123" i="1"/>
  <c r="AZ123" i="1"/>
  <c r="V125" i="1"/>
  <c r="AP125" i="1"/>
  <c r="BJ125" i="1"/>
  <c r="AA126" i="1"/>
  <c r="AU126" i="1"/>
  <c r="BO126" i="1"/>
  <c r="L127" i="1"/>
  <c r="AZ127" i="1"/>
  <c r="V130" i="1"/>
  <c r="AP130" i="1"/>
  <c r="BJ130" i="1"/>
  <c r="AA131" i="1"/>
  <c r="AU131" i="1"/>
  <c r="BO131" i="1"/>
  <c r="V132" i="1"/>
  <c r="AP132" i="1"/>
  <c r="BJ132" i="1"/>
  <c r="AA133" i="1"/>
  <c r="AU133" i="1"/>
  <c r="AF141" i="1"/>
  <c r="AP142" i="1"/>
  <c r="BJ142" i="1"/>
  <c r="AF143" i="1"/>
  <c r="V144" i="1"/>
  <c r="AA145" i="1"/>
  <c r="AU145" i="1"/>
  <c r="Q146" i="1"/>
  <c r="AK146" i="1"/>
  <c r="BE146" i="1"/>
  <c r="AA147" i="1"/>
  <c r="AU147" i="1"/>
  <c r="AF148" i="1"/>
  <c r="AZ148" i="1"/>
  <c r="Q149" i="1"/>
  <c r="AK149" i="1"/>
  <c r="BE149" i="1"/>
  <c r="AA150" i="1"/>
  <c r="AU150" i="1"/>
  <c r="BO150" i="1"/>
  <c r="V151" i="1"/>
  <c r="AP151" i="1"/>
  <c r="BJ151" i="1"/>
  <c r="V152" i="1"/>
  <c r="AP152" i="1"/>
  <c r="BJ152" i="1"/>
  <c r="Q153" i="1"/>
  <c r="AK153" i="1"/>
  <c r="BE153" i="1"/>
  <c r="L154" i="1"/>
  <c r="AF154" i="1"/>
  <c r="AZ154" i="1"/>
  <c r="AA155" i="1"/>
  <c r="AU155" i="1"/>
  <c r="BO155" i="1"/>
  <c r="AA159" i="1"/>
  <c r="AU159" i="1"/>
  <c r="Q160" i="1"/>
  <c r="AK160" i="1"/>
  <c r="BE160" i="1"/>
  <c r="V161" i="1"/>
  <c r="AP161" i="1"/>
  <c r="V162" i="1"/>
  <c r="AP162" i="1"/>
  <c r="BJ162" i="1"/>
  <c r="Q163" i="1"/>
  <c r="AK163" i="1"/>
  <c r="Q164" i="1"/>
  <c r="AK164" i="1"/>
  <c r="AF165" i="1"/>
  <c r="V166" i="1"/>
  <c r="AP166" i="1"/>
  <c r="BJ166" i="1"/>
  <c r="AA167" i="1"/>
  <c r="AU167" i="1"/>
  <c r="V168" i="1"/>
  <c r="AP168" i="1"/>
  <c r="AK169" i="1"/>
  <c r="AP170" i="1"/>
  <c r="AK171" i="1"/>
  <c r="V172" i="1"/>
  <c r="AU173" i="1"/>
  <c r="AP177" i="1"/>
  <c r="BJ177" i="1"/>
  <c r="AU174" i="1"/>
  <c r="AF180" i="1"/>
  <c r="Q181" i="1"/>
  <c r="BE181" i="1"/>
  <c r="AP182" i="1"/>
  <c r="V192" i="1"/>
  <c r="AP192" i="1"/>
  <c r="BJ192" i="1"/>
  <c r="AS195" i="1"/>
  <c r="BH196" i="1"/>
  <c r="AI198" i="1"/>
  <c r="L201" i="1"/>
  <c r="AF201" i="1"/>
  <c r="AZ201" i="1"/>
  <c r="AF214" i="1"/>
  <c r="V243" i="1"/>
  <c r="BJ243" i="1"/>
  <c r="V254" i="1"/>
  <c r="BJ254" i="1"/>
  <c r="BJ257" i="1"/>
  <c r="AU261" i="1"/>
  <c r="BJ267" i="1"/>
  <c r="AP271" i="1"/>
  <c r="AA272" i="1"/>
  <c r="AF274" i="1"/>
  <c r="AK283" i="1"/>
  <c r="BO283" i="1"/>
  <c r="AI284" i="1"/>
  <c r="AA286" i="1"/>
  <c r="AS287" i="1"/>
  <c r="AA289" i="1"/>
  <c r="BJ293" i="1"/>
  <c r="BO293" i="1"/>
  <c r="AI299" i="1"/>
  <c r="BR299" i="1"/>
  <c r="AN300" i="1"/>
  <c r="L214" i="1"/>
  <c r="AP215" i="1"/>
  <c r="BO217" i="1"/>
  <c r="AP231" i="1"/>
  <c r="BE234" i="1"/>
  <c r="BE239" i="1"/>
  <c r="AA241" i="1"/>
  <c r="AU241" i="1"/>
  <c r="Q250" i="1"/>
  <c r="AK250" i="1"/>
  <c r="BE250" i="1"/>
  <c r="AA252" i="1"/>
  <c r="AU252" i="1"/>
  <c r="AA261" i="1"/>
  <c r="AA262" i="1"/>
  <c r="AP262" i="1"/>
  <c r="Q263" i="1"/>
  <c r="AK263" i="1"/>
  <c r="BE263" i="1"/>
  <c r="BO269" i="1"/>
  <c r="AD274" i="1"/>
  <c r="BE274" i="1"/>
  <c r="Q276" i="1"/>
  <c r="BH276" i="1"/>
  <c r="AP279" i="1"/>
  <c r="AA282" i="1"/>
  <c r="BJ282" i="1"/>
  <c r="BE283" i="1"/>
  <c r="L284" i="1"/>
  <c r="BE284" i="1"/>
  <c r="AZ285" i="1"/>
  <c r="BE289" i="1"/>
  <c r="L290" i="1"/>
  <c r="Q290" i="1"/>
  <c r="V290" i="1"/>
  <c r="Y291" i="1"/>
  <c r="BH291" i="1"/>
  <c r="V292" i="1"/>
  <c r="AI293" i="1"/>
  <c r="AD19" i="24"/>
  <c r="BC19" i="24"/>
  <c r="Q172" i="1"/>
  <c r="AK172" i="1"/>
  <c r="BE172" i="1"/>
  <c r="V173" i="1"/>
  <c r="AP173" i="1"/>
  <c r="V177" i="1"/>
  <c r="AK177" i="1"/>
  <c r="BE177" i="1"/>
  <c r="AA178" i="1"/>
  <c r="AP178" i="1"/>
  <c r="BJ178" i="1"/>
  <c r="V174" i="1"/>
  <c r="AP174" i="1"/>
  <c r="BJ174" i="1"/>
  <c r="L175" i="1"/>
  <c r="AF175" i="1"/>
  <c r="AZ175" i="1"/>
  <c r="Q176" i="1"/>
  <c r="AK176" i="1"/>
  <c r="BE176" i="1"/>
  <c r="AA180" i="1"/>
  <c r="AU180" i="1"/>
  <c r="BO180" i="1"/>
  <c r="L181" i="1"/>
  <c r="AF181" i="1"/>
  <c r="AZ181" i="1"/>
  <c r="Q182" i="1"/>
  <c r="AK182" i="1"/>
  <c r="BE182" i="1"/>
  <c r="AA183" i="1"/>
  <c r="AU183" i="1"/>
  <c r="BO183" i="1"/>
  <c r="V184" i="1"/>
  <c r="AP184" i="1"/>
  <c r="BJ184" i="1"/>
  <c r="V185" i="1"/>
  <c r="AP185" i="1"/>
  <c r="BJ185" i="1"/>
  <c r="AA186" i="1"/>
  <c r="AU186" i="1"/>
  <c r="AA190" i="1"/>
  <c r="AU190" i="1"/>
  <c r="Q192" i="1"/>
  <c r="AK192" i="1"/>
  <c r="BE192" i="1"/>
  <c r="AA193" i="1"/>
  <c r="AU193" i="1"/>
  <c r="AA195" i="1"/>
  <c r="AU195" i="1"/>
  <c r="BO195" i="1"/>
  <c r="V196" i="1"/>
  <c r="AP196" i="1"/>
  <c r="BJ196" i="1"/>
  <c r="Q197" i="1"/>
  <c r="AK197" i="1"/>
  <c r="BE197" i="1"/>
  <c r="Q198" i="1"/>
  <c r="AK198" i="1"/>
  <c r="BE198" i="1"/>
  <c r="Q199" i="1"/>
  <c r="AK199" i="1"/>
  <c r="BE199" i="1"/>
  <c r="AA200" i="1"/>
  <c r="BJ200" i="1"/>
  <c r="BO201" i="1"/>
  <c r="BO202" i="1"/>
  <c r="Q205" i="1"/>
  <c r="AZ205" i="1"/>
  <c r="AA203" i="1"/>
  <c r="AU203" i="1"/>
  <c r="AX203" i="1" s="1"/>
  <c r="BO203" i="1"/>
  <c r="AK214" i="1"/>
  <c r="AS214" i="1"/>
  <c r="AZ219" i="1"/>
  <c r="AA221" i="1"/>
  <c r="BO221" i="1"/>
  <c r="L233" i="1"/>
  <c r="AZ233" i="1"/>
  <c r="V234" i="1"/>
  <c r="AP234" i="1"/>
  <c r="BE235" i="1"/>
  <c r="V239" i="1"/>
  <c r="AP239" i="1"/>
  <c r="Q242" i="1"/>
  <c r="AK242" i="1"/>
  <c r="BE242" i="1"/>
  <c r="AU244" i="1"/>
  <c r="V248" i="1"/>
  <c r="AP248" i="1"/>
  <c r="BJ248" i="1"/>
  <c r="Q253" i="1"/>
  <c r="AK253" i="1"/>
  <c r="BE253" i="1"/>
  <c r="AA255" i="1"/>
  <c r="AU255" i="1"/>
  <c r="V262" i="1"/>
  <c r="L266" i="1"/>
  <c r="AF266" i="1"/>
  <c r="AZ266" i="1"/>
  <c r="V267" i="1"/>
  <c r="BO268" i="1"/>
  <c r="V271" i="1"/>
  <c r="AU272" i="1"/>
  <c r="BJ272" i="1"/>
  <c r="AZ274" i="1"/>
  <c r="O276" i="1"/>
  <c r="AP276" i="1"/>
  <c r="AK279" i="1"/>
  <c r="Q280" i="1"/>
  <c r="AK280" i="1"/>
  <c r="BE280" i="1"/>
  <c r="V282" i="1"/>
  <c r="AZ282" i="1"/>
  <c r="BH283" i="1"/>
  <c r="AZ284" i="1"/>
  <c r="AX285" i="1"/>
  <c r="BR285" i="1"/>
  <c r="AF286" i="1"/>
  <c r="BC289" i="1"/>
  <c r="BM290" i="1"/>
  <c r="AD291" i="1"/>
  <c r="Y292" i="1"/>
  <c r="AD293" i="1"/>
  <c r="BE293" i="1"/>
  <c r="T300" i="1"/>
  <c r="AX19" i="24"/>
  <c r="BH33" i="24"/>
  <c r="Q259" i="1"/>
  <c r="AK259" i="1"/>
  <c r="BE259" i="1"/>
  <c r="AK267" i="1"/>
  <c r="AP270" i="1"/>
  <c r="L274" i="1"/>
  <c r="V279" i="1"/>
  <c r="BH282" i="1"/>
  <c r="AX284" i="1"/>
  <c r="AF285" i="1"/>
  <c r="O287" i="1"/>
  <c r="V287" i="1"/>
  <c r="BJ287" i="1"/>
  <c r="AK289" i="1"/>
  <c r="AD290" i="1"/>
  <c r="BE290" i="1"/>
  <c r="AF291" i="1"/>
  <c r="O292" i="1"/>
  <c r="T292" i="1"/>
  <c r="BC293" i="1"/>
  <c r="BR293" i="1"/>
  <c r="Q299" i="1"/>
  <c r="BC299" i="1"/>
  <c r="BO300" i="1"/>
  <c r="T11" i="24"/>
  <c r="AS17" i="24"/>
  <c r="AS19" i="24"/>
  <c r="AS33" i="24"/>
  <c r="Y34" i="24"/>
  <c r="V216" i="1"/>
  <c r="AP216" i="1"/>
  <c r="BE216" i="1"/>
  <c r="V217" i="1"/>
  <c r="AP217" i="1"/>
  <c r="BJ217" i="1"/>
  <c r="V218" i="1"/>
  <c r="AP218" i="1"/>
  <c r="BJ218" i="1"/>
  <c r="BO219" i="1"/>
  <c r="V221" i="1"/>
  <c r="AP221" i="1"/>
  <c r="BJ221" i="1"/>
  <c r="AP230" i="1"/>
  <c r="V231" i="1"/>
  <c r="AK231" i="1"/>
  <c r="AA232" i="1"/>
  <c r="BJ232" i="1"/>
  <c r="AA233" i="1"/>
  <c r="AU233" i="1"/>
  <c r="Q234" i="1"/>
  <c r="AK234" i="1"/>
  <c r="Q235" i="1"/>
  <c r="AK235" i="1"/>
  <c r="Q236" i="1"/>
  <c r="AK236" i="1"/>
  <c r="BE236" i="1"/>
  <c r="AA237" i="1"/>
  <c r="AU237" i="1"/>
  <c r="Q239" i="1"/>
  <c r="AK239" i="1"/>
  <c r="Q240" i="1"/>
  <c r="AK240" i="1"/>
  <c r="BE240" i="1"/>
  <c r="V241" i="1"/>
  <c r="AP241" i="1"/>
  <c r="BJ241" i="1"/>
  <c r="Q243" i="1"/>
  <c r="AK243" i="1"/>
  <c r="BE243" i="1"/>
  <c r="V244" i="1"/>
  <c r="AP244" i="1"/>
  <c r="BJ244" i="1"/>
  <c r="AA245" i="1"/>
  <c r="BJ245" i="1"/>
  <c r="AA246" i="1"/>
  <c r="BJ246" i="1"/>
  <c r="AA247" i="1"/>
  <c r="AU247" i="1"/>
  <c r="Q248" i="1"/>
  <c r="AK248" i="1"/>
  <c r="BE248" i="1"/>
  <c r="AA249" i="1"/>
  <c r="AU249" i="1"/>
  <c r="Q251" i="1"/>
  <c r="AK251" i="1"/>
  <c r="BE251" i="1"/>
  <c r="V252" i="1"/>
  <c r="AP252" i="1"/>
  <c r="BJ252" i="1"/>
  <c r="Q254" i="1"/>
  <c r="AK254" i="1"/>
  <c r="BE254" i="1"/>
  <c r="V255" i="1"/>
  <c r="AP255" i="1"/>
  <c r="BJ255" i="1"/>
  <c r="Q256" i="1"/>
  <c r="AK256" i="1"/>
  <c r="BE256" i="1"/>
  <c r="AA257" i="1"/>
  <c r="AU257" i="1"/>
  <c r="Q258" i="1"/>
  <c r="AK258" i="1"/>
  <c r="BE258" i="1"/>
  <c r="V260" i="1"/>
  <c r="AP260" i="1"/>
  <c r="BJ260" i="1"/>
  <c r="Q266" i="1"/>
  <c r="AK266" i="1"/>
  <c r="AP268" i="1"/>
  <c r="AZ269" i="1"/>
  <c r="V270" i="1"/>
  <c r="BO270" i="1"/>
  <c r="Q271" i="1"/>
  <c r="AK271" i="1"/>
  <c r="BE271" i="1"/>
  <c r="AK274" i="1"/>
  <c r="AS274" i="1"/>
  <c r="V276" i="1"/>
  <c r="AD276" i="1"/>
  <c r="BE276" i="1"/>
  <c r="Q277" i="1"/>
  <c r="AK277" i="1"/>
  <c r="BE277" i="1"/>
  <c r="Q278" i="1"/>
  <c r="BJ278" i="1"/>
  <c r="AU281" i="1"/>
  <c r="AU282" i="1"/>
  <c r="V283" i="1"/>
  <c r="AF284" i="1"/>
  <c r="AK284" i="1"/>
  <c r="Y285" i="1"/>
  <c r="AD285" i="1"/>
  <c r="BC285" i="1"/>
  <c r="BM285" i="1"/>
  <c r="AU286" i="1"/>
  <c r="T287" i="1"/>
  <c r="AA287" i="1"/>
  <c r="AI287" i="1"/>
  <c r="BC287" i="1"/>
  <c r="BH287" i="1"/>
  <c r="AD289" i="1"/>
  <c r="AI289" i="1"/>
  <c r="BH289" i="1"/>
  <c r="BR289" i="1"/>
  <c r="Y290" i="1"/>
  <c r="AZ290" i="1"/>
  <c r="BJ290" i="1"/>
  <c r="AA291" i="1"/>
  <c r="AK291" i="1"/>
  <c r="AU291" i="1"/>
  <c r="AZ291" i="1"/>
  <c r="AU292" i="1"/>
  <c r="AZ292" i="1"/>
  <c r="BJ292" i="1"/>
  <c r="V293" i="1"/>
  <c r="AA293" i="1"/>
  <c r="AK293" i="1"/>
  <c r="BH293" i="1"/>
  <c r="L299" i="1"/>
  <c r="L300" i="1"/>
  <c r="AU300" i="1"/>
  <c r="BR300" i="1"/>
  <c r="AI17" i="24"/>
  <c r="AI19" i="24"/>
  <c r="BM19" i="24"/>
  <c r="AD33" i="24"/>
  <c r="T34" i="24"/>
  <c r="V281" i="1"/>
  <c r="AP281" i="1"/>
  <c r="BJ281" i="1"/>
  <c r="AP282" i="1"/>
  <c r="Q283" i="1"/>
  <c r="L285" i="1"/>
  <c r="BO286" i="1"/>
  <c r="AP287" i="1"/>
  <c r="Q289" i="1"/>
  <c r="BR290" i="1"/>
  <c r="AS291" i="1"/>
  <c r="Y299" i="1"/>
  <c r="AF299" i="1"/>
  <c r="AS300" i="1"/>
  <c r="AD17" i="24"/>
  <c r="BR32" i="24"/>
  <c r="AX33" i="24"/>
  <c r="AI34" i="24"/>
  <c r="BO291" i="1"/>
  <c r="AP292" i="1"/>
  <c r="Q293" i="1"/>
  <c r="AZ299" i="1"/>
  <c r="AA300" i="1"/>
  <c r="AR9" i="24" l="1"/>
  <c r="AH9" i="24"/>
  <c r="N9" i="24"/>
  <c r="AC9" i="24"/>
  <c r="AR10" i="24"/>
  <c r="AH10" i="24"/>
  <c r="N10" i="24"/>
  <c r="AC10" i="24"/>
  <c r="AM162" i="1"/>
  <c r="BQ162" i="1"/>
  <c r="X162" i="1"/>
  <c r="BB162" i="1"/>
  <c r="AM201" i="1"/>
  <c r="X201" i="1"/>
  <c r="AR201" i="1"/>
  <c r="BB201" i="1"/>
  <c r="X109" i="1"/>
  <c r="N109" i="1"/>
  <c r="AC245" i="1"/>
  <c r="BG245" i="1"/>
  <c r="AR245" i="1"/>
  <c r="BB245" i="1"/>
  <c r="AH245" i="1"/>
  <c r="AC193" i="1"/>
  <c r="BG193" i="1"/>
  <c r="AR193" i="1"/>
  <c r="AH193" i="1"/>
  <c r="AC258" i="1"/>
  <c r="AM258" i="1"/>
  <c r="AH258" i="1"/>
  <c r="AR258" i="1"/>
  <c r="AC267" i="1"/>
  <c r="BG267" i="1"/>
  <c r="AR267" i="1"/>
  <c r="AH267" i="1"/>
  <c r="X267" i="1"/>
  <c r="BG161" i="1"/>
  <c r="AC161" i="1"/>
  <c r="AR161" i="1"/>
  <c r="AH161" i="1"/>
  <c r="AC234" i="1"/>
  <c r="BG234" i="1"/>
  <c r="BB234" i="1"/>
  <c r="AH234" i="1"/>
  <c r="AR234" i="1"/>
  <c r="AC255" i="1"/>
  <c r="AM255" i="1"/>
  <c r="AR255" i="1"/>
  <c r="AH255" i="1"/>
  <c r="BG159" i="1"/>
  <c r="AC159" i="1"/>
  <c r="AR159" i="1"/>
  <c r="AH159" i="1"/>
  <c r="AM217" i="1"/>
  <c r="X217" i="1"/>
  <c r="BB217" i="1"/>
  <c r="AR217" i="1"/>
  <c r="AM163" i="1"/>
  <c r="BB163" i="1"/>
  <c r="BQ163" i="1"/>
  <c r="X163" i="1"/>
  <c r="AC260" i="1"/>
  <c r="AM260" i="1"/>
  <c r="AH260" i="1"/>
  <c r="AR260" i="1"/>
  <c r="AC235" i="1"/>
  <c r="BG235" i="1"/>
  <c r="AR235" i="1"/>
  <c r="BB235" i="1"/>
  <c r="AH235" i="1"/>
  <c r="AC240" i="1"/>
  <c r="BG240" i="1"/>
  <c r="AR240" i="1"/>
  <c r="AH240" i="1"/>
  <c r="BG160" i="1"/>
  <c r="AH160" i="1"/>
  <c r="AR160" i="1"/>
  <c r="AC160" i="1"/>
  <c r="AM218" i="1"/>
  <c r="AR218" i="1"/>
  <c r="BB218" i="1"/>
  <c r="X218" i="1"/>
  <c r="AC261" i="1"/>
  <c r="AM261" i="1"/>
  <c r="AR261" i="1"/>
  <c r="AH261" i="1"/>
  <c r="BG78" i="1"/>
  <c r="AM78" i="1"/>
  <c r="AC78" i="1"/>
  <c r="AH78" i="1"/>
  <c r="AR78" i="1"/>
  <c r="AC253" i="1"/>
  <c r="AM253" i="1"/>
  <c r="AR253" i="1"/>
  <c r="AH253" i="1"/>
  <c r="BG84" i="1"/>
  <c r="AC84" i="1"/>
  <c r="AH84" i="1"/>
  <c r="AR84" i="1"/>
  <c r="N84" i="1"/>
  <c r="BG63" i="1"/>
  <c r="AC63" i="1"/>
  <c r="N63" i="1"/>
  <c r="AH63" i="1"/>
  <c r="AR63" i="1"/>
  <c r="AC254" i="1"/>
  <c r="AM254" i="1"/>
  <c r="AH254" i="1"/>
  <c r="AR254" i="1"/>
  <c r="AC268" i="1"/>
  <c r="BG268" i="1"/>
  <c r="AH268" i="1"/>
  <c r="X268" i="1"/>
  <c r="AR268" i="1"/>
  <c r="AR88" i="1"/>
  <c r="X88" i="1"/>
  <c r="AC257" i="1"/>
  <c r="AM257" i="1"/>
  <c r="AR257" i="1"/>
  <c r="AH257" i="1"/>
  <c r="BG82" i="1"/>
  <c r="AC82" i="1"/>
  <c r="AD82" i="1" s="1"/>
  <c r="AR82" i="1"/>
  <c r="N82" i="1"/>
  <c r="AH82" i="1"/>
  <c r="BG66" i="1"/>
  <c r="AC66" i="1"/>
  <c r="N66" i="1"/>
  <c r="AH66" i="1"/>
  <c r="AR66" i="1"/>
  <c r="AM202" i="1"/>
  <c r="BB202" i="1"/>
  <c r="AR202" i="1"/>
  <c r="X202" i="1"/>
  <c r="AC259" i="1"/>
  <c r="AM259" i="1"/>
  <c r="AR259" i="1"/>
  <c r="AH259" i="1"/>
  <c r="AC231" i="1"/>
  <c r="AM231" i="1"/>
  <c r="BB231" i="1"/>
  <c r="AC252" i="1"/>
  <c r="AM252" i="1"/>
  <c r="AH252" i="1"/>
  <c r="AR252" i="1"/>
  <c r="AC246" i="1"/>
  <c r="BG246" i="1"/>
  <c r="BB246" i="1"/>
  <c r="AH246" i="1"/>
  <c r="AR246" i="1"/>
  <c r="AM164" i="1"/>
  <c r="BQ164" i="1"/>
  <c r="X164" i="1"/>
  <c r="BB164" i="1"/>
  <c r="BG80" i="1"/>
  <c r="AM80" i="1"/>
  <c r="AN80" i="1" s="1"/>
  <c r="AC80" i="1"/>
  <c r="AH80" i="1"/>
  <c r="AR80" i="1"/>
  <c r="J223" i="1"/>
  <c r="J225" i="1"/>
  <c r="J227" i="1"/>
  <c r="T84" i="1"/>
  <c r="BM84" i="1"/>
  <c r="AX84" i="1"/>
  <c r="AX82" i="1"/>
  <c r="BM82" i="1"/>
  <c r="T82" i="1"/>
  <c r="AX80" i="1"/>
  <c r="BM80" i="1"/>
  <c r="AS80" i="1"/>
  <c r="AD80" i="1"/>
  <c r="O80" i="1"/>
  <c r="AS82" i="1"/>
  <c r="O82" i="1"/>
  <c r="AD84" i="1"/>
  <c r="O84" i="1"/>
  <c r="AS84" i="1"/>
  <c r="J28" i="1"/>
  <c r="J55" i="1"/>
  <c r="AN84" i="1"/>
  <c r="BC84" i="1"/>
  <c r="BH84" i="1"/>
  <c r="BR84" i="1"/>
  <c r="AI84" i="1"/>
  <c r="AI82" i="1"/>
  <c r="BH82" i="1"/>
  <c r="BR82" i="1"/>
  <c r="BC82" i="1"/>
  <c r="AN82" i="1"/>
  <c r="BH80" i="1"/>
  <c r="BR80" i="1"/>
  <c r="BC80" i="1"/>
  <c r="AI80" i="1"/>
  <c r="J60" i="1"/>
  <c r="J50" i="1"/>
  <c r="J42" i="1"/>
  <c r="J295" i="1"/>
  <c r="J31" i="24"/>
  <c r="J93" i="1"/>
  <c r="J287" i="1"/>
  <c r="J243" i="1"/>
  <c r="J256" i="1"/>
  <c r="J104" i="1"/>
  <c r="J155" i="1"/>
  <c r="J195" i="1"/>
  <c r="J172" i="1"/>
  <c r="J145" i="1"/>
  <c r="AN195" i="1"/>
  <c r="AS217" i="1"/>
  <c r="J205" i="1"/>
  <c r="J45" i="1"/>
  <c r="J47" i="1"/>
  <c r="J53" i="1"/>
  <c r="J49" i="1"/>
  <c r="J273" i="1"/>
  <c r="J46" i="1"/>
  <c r="J58" i="1"/>
  <c r="J97" i="1"/>
  <c r="J37" i="24"/>
  <c r="J219" i="1"/>
  <c r="J27" i="24"/>
  <c r="J23" i="24"/>
  <c r="AI123" i="1"/>
  <c r="J22" i="1"/>
  <c r="J262" i="1"/>
  <c r="J143" i="1"/>
  <c r="J59" i="1"/>
  <c r="J232" i="1"/>
  <c r="J21" i="1"/>
  <c r="J35" i="1"/>
  <c r="J293" i="1"/>
  <c r="J171" i="1"/>
  <c r="J39" i="1"/>
  <c r="J74" i="1"/>
  <c r="J148" i="1"/>
  <c r="J221" i="1"/>
  <c r="J241" i="1"/>
  <c r="J40" i="1"/>
  <c r="J239" i="1"/>
  <c r="J13" i="1"/>
  <c r="AX283" i="1"/>
  <c r="BC283" i="1"/>
  <c r="BR282" i="1"/>
  <c r="BR283" i="1"/>
  <c r="J114" i="1"/>
  <c r="J124" i="1"/>
  <c r="J38" i="1"/>
  <c r="J270" i="1"/>
  <c r="J214" i="1"/>
  <c r="J182" i="1"/>
  <c r="J175" i="1"/>
  <c r="J180" i="1"/>
  <c r="J122" i="1"/>
  <c r="J33" i="1"/>
  <c r="J289" i="1"/>
  <c r="J144" i="1"/>
  <c r="J26" i="1"/>
  <c r="J247" i="1"/>
  <c r="AC247" i="1" s="1"/>
  <c r="J24" i="1"/>
  <c r="J166" i="1"/>
  <c r="J105" i="1"/>
  <c r="J290" i="1"/>
  <c r="J126" i="1"/>
  <c r="J111" i="1"/>
  <c r="J197" i="1"/>
  <c r="J11" i="1"/>
  <c r="J250" i="1"/>
  <c r="J150" i="1"/>
  <c r="J31" i="1"/>
  <c r="J169" i="1"/>
  <c r="J75" i="1"/>
  <c r="J191" i="1"/>
  <c r="J248" i="1"/>
  <c r="J106" i="1"/>
  <c r="J275" i="1"/>
  <c r="J76" i="1"/>
  <c r="J185" i="1"/>
  <c r="J249" i="1"/>
  <c r="J276" i="1"/>
  <c r="J112" i="1"/>
  <c r="J146" i="1"/>
  <c r="J181" i="1"/>
  <c r="J22" i="24"/>
  <c r="J28" i="24"/>
  <c r="J174" i="1"/>
  <c r="J23" i="1"/>
  <c r="J291" i="1"/>
  <c r="J25" i="24"/>
  <c r="J113" i="1"/>
  <c r="J176" i="1"/>
  <c r="J198" i="1"/>
  <c r="J183" i="1"/>
  <c r="J274" i="1"/>
  <c r="J14" i="1"/>
  <c r="J251" i="1"/>
  <c r="J147" i="1"/>
  <c r="J43" i="1"/>
  <c r="BC177" i="1"/>
  <c r="T123" i="1"/>
  <c r="BR177" i="1"/>
  <c r="AR37" i="24" l="1"/>
  <c r="AH37" i="24"/>
  <c r="AC37" i="24"/>
  <c r="BG37" i="24"/>
  <c r="AR25" i="24"/>
  <c r="AH25" i="24"/>
  <c r="AM25" i="24"/>
  <c r="AC25" i="24"/>
  <c r="AR27" i="24"/>
  <c r="AH27" i="24"/>
  <c r="AM27" i="24"/>
  <c r="AC27" i="24"/>
  <c r="AR22" i="24"/>
  <c r="AM22" i="24"/>
  <c r="AH22" i="24"/>
  <c r="AC22" i="24"/>
  <c r="AR31" i="24"/>
  <c r="AH31" i="24"/>
  <c r="AM31" i="24"/>
  <c r="AC31" i="24"/>
  <c r="AR23" i="24"/>
  <c r="AC23" i="24"/>
  <c r="AM23" i="24"/>
  <c r="AH23" i="24"/>
  <c r="AR28" i="24"/>
  <c r="AM28" i="24"/>
  <c r="AH28" i="24"/>
  <c r="AC28" i="24"/>
  <c r="AC176" i="1"/>
  <c r="BL176" i="1"/>
  <c r="AR176" i="1"/>
  <c r="AH176" i="1"/>
  <c r="BG23" i="1"/>
  <c r="AC23" i="1"/>
  <c r="AR23" i="1"/>
  <c r="AH23" i="1"/>
  <c r="AC181" i="1"/>
  <c r="AH181" i="1"/>
  <c r="BL181" i="1"/>
  <c r="AR181" i="1"/>
  <c r="AC249" i="1"/>
  <c r="BG249" i="1"/>
  <c r="AR249" i="1"/>
  <c r="AH249" i="1"/>
  <c r="BG106" i="1"/>
  <c r="AC106" i="1"/>
  <c r="X106" i="1"/>
  <c r="AR106" i="1"/>
  <c r="AH106" i="1"/>
  <c r="BB106" i="1"/>
  <c r="AC169" i="1"/>
  <c r="BG169" i="1"/>
  <c r="AM169" i="1"/>
  <c r="AR169" i="1"/>
  <c r="AH169" i="1"/>
  <c r="BG11" i="1"/>
  <c r="AC11" i="1"/>
  <c r="N11" i="1"/>
  <c r="AH11" i="1"/>
  <c r="AR11" i="1"/>
  <c r="BG33" i="1"/>
  <c r="AC33" i="1"/>
  <c r="AH33" i="1"/>
  <c r="AR33" i="1"/>
  <c r="AC182" i="1"/>
  <c r="AH182" i="1"/>
  <c r="BL182" i="1"/>
  <c r="AR182" i="1"/>
  <c r="AC239" i="1"/>
  <c r="BG239" i="1"/>
  <c r="AH239" i="1"/>
  <c r="AR239" i="1"/>
  <c r="BG148" i="1"/>
  <c r="AW148" i="1"/>
  <c r="AC148" i="1"/>
  <c r="AH148" i="1"/>
  <c r="BG59" i="1"/>
  <c r="AC59" i="1"/>
  <c r="AR59" i="1"/>
  <c r="AH59" i="1"/>
  <c r="BQ219" i="1"/>
  <c r="AM219" i="1"/>
  <c r="S219" i="1"/>
  <c r="BB219" i="1"/>
  <c r="AR219" i="1"/>
  <c r="AH219" i="1"/>
  <c r="X219" i="1"/>
  <c r="BG46" i="1"/>
  <c r="AH46" i="1"/>
  <c r="AR46" i="1"/>
  <c r="BG47" i="1"/>
  <c r="AR47" i="1"/>
  <c r="AH47" i="1"/>
  <c r="AC243" i="1"/>
  <c r="BG243" i="1"/>
  <c r="AH243" i="1"/>
  <c r="AR243" i="1"/>
  <c r="BG28" i="1"/>
  <c r="AC28" i="1"/>
  <c r="AH28" i="1"/>
  <c r="AI28" i="1" s="1"/>
  <c r="AR28" i="1"/>
  <c r="BQ223" i="1"/>
  <c r="BR223" i="1" s="1"/>
  <c r="AM223" i="1"/>
  <c r="X223" i="1"/>
  <c r="Y223" i="1" s="1"/>
  <c r="AH223" i="1"/>
  <c r="AI223" i="1" s="1"/>
  <c r="BB223" i="1"/>
  <c r="BC223" i="1" s="1"/>
  <c r="AR223" i="1"/>
  <c r="BG43" i="1"/>
  <c r="AC43" i="1"/>
  <c r="AH43" i="1"/>
  <c r="X43" i="1"/>
  <c r="AR43" i="1"/>
  <c r="N43" i="1"/>
  <c r="BG113" i="1"/>
  <c r="AM113" i="1"/>
  <c r="AH113" i="1"/>
  <c r="X113" i="1"/>
  <c r="AC113" i="1"/>
  <c r="AR113" i="1"/>
  <c r="AC174" i="1"/>
  <c r="AH174" i="1"/>
  <c r="BL174" i="1"/>
  <c r="AR174" i="1"/>
  <c r="BG146" i="1"/>
  <c r="AW146" i="1"/>
  <c r="AC146" i="1"/>
  <c r="AH146" i="1"/>
  <c r="BQ185" i="1"/>
  <c r="AM185" i="1"/>
  <c r="BB185" i="1"/>
  <c r="X185" i="1"/>
  <c r="AC248" i="1"/>
  <c r="BG248" i="1"/>
  <c r="AH248" i="1"/>
  <c r="AR248" i="1"/>
  <c r="BG31" i="1"/>
  <c r="AC31" i="1"/>
  <c r="AR31" i="1"/>
  <c r="AH31" i="1"/>
  <c r="BG105" i="1"/>
  <c r="AC105" i="1"/>
  <c r="BB105" i="1"/>
  <c r="AH105" i="1"/>
  <c r="X105" i="1"/>
  <c r="AR105" i="1"/>
  <c r="BG26" i="1"/>
  <c r="AC26" i="1"/>
  <c r="AR26" i="1"/>
  <c r="AH26" i="1"/>
  <c r="BG122" i="1"/>
  <c r="AM122" i="1"/>
  <c r="AR122" i="1"/>
  <c r="AC122" i="1"/>
  <c r="AH122" i="1"/>
  <c r="BG124" i="1"/>
  <c r="AC124" i="1"/>
  <c r="BB124" i="1"/>
  <c r="AH124" i="1"/>
  <c r="AR124" i="1"/>
  <c r="BG40" i="1"/>
  <c r="AR40" i="1"/>
  <c r="AH40" i="1"/>
  <c r="BG74" i="1"/>
  <c r="AM74" i="1"/>
  <c r="AR74" i="1"/>
  <c r="AH74" i="1"/>
  <c r="BG35" i="1"/>
  <c r="AC35" i="1"/>
  <c r="AH35" i="1"/>
  <c r="AR35" i="1"/>
  <c r="BG143" i="1"/>
  <c r="BQ143" i="1"/>
  <c r="AR143" i="1"/>
  <c r="X143" i="1"/>
  <c r="AC273" i="1"/>
  <c r="BG273" i="1"/>
  <c r="AR273" i="1"/>
  <c r="BB273" i="1"/>
  <c r="AH273" i="1"/>
  <c r="BG45" i="1"/>
  <c r="AC45" i="1"/>
  <c r="AH45" i="1"/>
  <c r="X45" i="1"/>
  <c r="AR45" i="1"/>
  <c r="N45" i="1"/>
  <c r="AC155" i="1"/>
  <c r="AH155" i="1"/>
  <c r="BL155" i="1"/>
  <c r="AR155" i="1"/>
  <c r="BG42" i="1"/>
  <c r="AC42" i="1"/>
  <c r="AR42" i="1"/>
  <c r="AH42" i="1"/>
  <c r="BG147" i="1"/>
  <c r="AH147" i="1"/>
  <c r="AC147" i="1"/>
  <c r="AW147" i="1"/>
  <c r="BQ183" i="1"/>
  <c r="AM183" i="1"/>
  <c r="BB183" i="1"/>
  <c r="X183" i="1"/>
  <c r="BG112" i="1"/>
  <c r="AM112" i="1"/>
  <c r="X112" i="1"/>
  <c r="AH112" i="1"/>
  <c r="AC112" i="1"/>
  <c r="AR112" i="1"/>
  <c r="BG76" i="1"/>
  <c r="AH76" i="1"/>
  <c r="AR76" i="1"/>
  <c r="AC191" i="1"/>
  <c r="BG191" i="1"/>
  <c r="AR191" i="1"/>
  <c r="AH191" i="1"/>
  <c r="AC150" i="1"/>
  <c r="AH150" i="1"/>
  <c r="BL150" i="1"/>
  <c r="AR150" i="1"/>
  <c r="X111" i="1"/>
  <c r="N111" i="1"/>
  <c r="BG166" i="1"/>
  <c r="BQ166" i="1"/>
  <c r="AH166" i="1"/>
  <c r="AC166" i="1"/>
  <c r="AW166" i="1"/>
  <c r="BG144" i="1"/>
  <c r="AW144" i="1"/>
  <c r="AC144" i="1"/>
  <c r="AH144" i="1"/>
  <c r="AC180" i="1"/>
  <c r="AH180" i="1"/>
  <c r="BL180" i="1"/>
  <c r="AR180" i="1"/>
  <c r="S270" i="1"/>
  <c r="X270" i="1"/>
  <c r="AC241" i="1"/>
  <c r="BG241" i="1"/>
  <c r="AH241" i="1"/>
  <c r="AR241" i="1"/>
  <c r="BG39" i="1"/>
  <c r="AR39" i="1"/>
  <c r="AH39" i="1"/>
  <c r="BG21" i="1"/>
  <c r="AR21" i="1"/>
  <c r="AH21" i="1"/>
  <c r="AC262" i="1"/>
  <c r="AM262" i="1"/>
  <c r="AH262" i="1"/>
  <c r="AR262" i="1"/>
  <c r="AM97" i="1"/>
  <c r="BQ97" i="1"/>
  <c r="BB97" i="1"/>
  <c r="BG49" i="1"/>
  <c r="AH49" i="1"/>
  <c r="AR49" i="1"/>
  <c r="BQ205" i="1"/>
  <c r="AM205" i="1"/>
  <c r="S205" i="1"/>
  <c r="AR205" i="1"/>
  <c r="BB205" i="1"/>
  <c r="X205" i="1"/>
  <c r="AH205" i="1"/>
  <c r="BG145" i="1"/>
  <c r="AH145" i="1"/>
  <c r="AC145" i="1"/>
  <c r="AW145" i="1"/>
  <c r="BG50" i="1"/>
  <c r="AH50" i="1"/>
  <c r="AR50" i="1"/>
  <c r="BQ227" i="1"/>
  <c r="BR227" i="1" s="1"/>
  <c r="BG227" i="1"/>
  <c r="BH227" i="1" s="1"/>
  <c r="AR227" i="1"/>
  <c r="AS227" i="1" s="1"/>
  <c r="AH227" i="1"/>
  <c r="AI227" i="1" s="1"/>
  <c r="AC251" i="1"/>
  <c r="BG251" i="1"/>
  <c r="AR251" i="1"/>
  <c r="AH251" i="1"/>
  <c r="AC275" i="1"/>
  <c r="BG275" i="1"/>
  <c r="BB275" i="1"/>
  <c r="AH275" i="1"/>
  <c r="AR275" i="1"/>
  <c r="BG75" i="1"/>
  <c r="AM75" i="1"/>
  <c r="AR75" i="1"/>
  <c r="AH75" i="1"/>
  <c r="AC250" i="1"/>
  <c r="BG250" i="1"/>
  <c r="AH250" i="1"/>
  <c r="AR250" i="1"/>
  <c r="BG126" i="1"/>
  <c r="AC126" i="1"/>
  <c r="AR126" i="1"/>
  <c r="AH126" i="1"/>
  <c r="BB126" i="1"/>
  <c r="BG24" i="1"/>
  <c r="AC24" i="1"/>
  <c r="AH24" i="1"/>
  <c r="AR24" i="1"/>
  <c r="AC175" i="1"/>
  <c r="BL175" i="1"/>
  <c r="AR175" i="1"/>
  <c r="AH175" i="1"/>
  <c r="BG38" i="1"/>
  <c r="AH38" i="1"/>
  <c r="AR38" i="1"/>
  <c r="BG13" i="1"/>
  <c r="AC13" i="1"/>
  <c r="AR13" i="1"/>
  <c r="AH13" i="1"/>
  <c r="N13" i="1"/>
  <c r="BG221" i="1"/>
  <c r="AR221" i="1"/>
  <c r="AC171" i="1"/>
  <c r="BG171" i="1"/>
  <c r="AM171" i="1"/>
  <c r="AR171" i="1"/>
  <c r="AH171" i="1"/>
  <c r="AC232" i="1"/>
  <c r="BG232" i="1"/>
  <c r="AR232" i="1"/>
  <c r="AH232" i="1"/>
  <c r="BG22" i="1"/>
  <c r="AH22" i="1"/>
  <c r="AR22" i="1"/>
  <c r="BG58" i="1"/>
  <c r="AC58" i="1"/>
  <c r="AH58" i="1"/>
  <c r="AR58" i="1"/>
  <c r="BG53" i="1"/>
  <c r="AC53" i="1"/>
  <c r="AH53" i="1"/>
  <c r="AR53" i="1"/>
  <c r="AC172" i="1"/>
  <c r="BG172" i="1"/>
  <c r="AM172" i="1"/>
  <c r="AH172" i="1"/>
  <c r="AR172" i="1"/>
  <c r="AC256" i="1"/>
  <c r="AM256" i="1"/>
  <c r="AH256" i="1"/>
  <c r="AR256" i="1"/>
  <c r="BG55" i="1"/>
  <c r="AC55" i="1"/>
  <c r="AD55" i="1" s="1"/>
  <c r="AR55" i="1"/>
  <c r="AH55" i="1"/>
  <c r="AI55" i="1" s="1"/>
  <c r="BQ225" i="1"/>
  <c r="BR225" i="1" s="1"/>
  <c r="BG225" i="1"/>
  <c r="BH225" i="1" s="1"/>
  <c r="AH225" i="1"/>
  <c r="AI225" i="1" s="1"/>
  <c r="AR225" i="1"/>
  <c r="AS225" i="1" s="1"/>
  <c r="AX227" i="1"/>
  <c r="BM227" i="1"/>
  <c r="AN227" i="1"/>
  <c r="AX225" i="1"/>
  <c r="BM225" i="1"/>
  <c r="O225" i="1"/>
  <c r="AN225" i="1"/>
  <c r="J210" i="1"/>
  <c r="J207" i="1"/>
  <c r="J228" i="1"/>
  <c r="BH223" i="1"/>
  <c r="AN223" i="1"/>
  <c r="AS223" i="1"/>
  <c r="AD223" i="1"/>
  <c r="AX223" i="1"/>
  <c r="AX28" i="1"/>
  <c r="BM28" i="1"/>
  <c r="BM55" i="1"/>
  <c r="AX55" i="1"/>
  <c r="O28" i="1"/>
  <c r="AS28" i="1"/>
  <c r="AD28" i="1"/>
  <c r="O55" i="1"/>
  <c r="AS55" i="1"/>
  <c r="BC55" i="1"/>
  <c r="AN55" i="1"/>
  <c r="BH55" i="1"/>
  <c r="T55" i="1"/>
  <c r="BR55" i="1"/>
  <c r="BR28" i="1"/>
  <c r="AN28" i="1"/>
  <c r="BC28" i="1"/>
  <c r="BH28" i="1"/>
  <c r="T28" i="1"/>
  <c r="J86" i="1"/>
  <c r="J32" i="24"/>
  <c r="J15" i="24"/>
  <c r="J292" i="1"/>
  <c r="J173" i="1"/>
  <c r="J20" i="24"/>
  <c r="J190" i="1"/>
  <c r="J77" i="1"/>
  <c r="J19" i="1"/>
  <c r="J192" i="1"/>
  <c r="J141" i="1"/>
  <c r="J153" i="1"/>
  <c r="J10" i="1"/>
  <c r="J215" i="1"/>
  <c r="J103" i="1"/>
  <c r="J102" i="1"/>
  <c r="J238" i="1"/>
  <c r="J168" i="1"/>
  <c r="J186" i="1"/>
  <c r="AC186" i="1" s="1"/>
  <c r="J91" i="1"/>
  <c r="X91" i="1" s="1"/>
  <c r="J125" i="1"/>
  <c r="J21" i="24"/>
  <c r="J278" i="1"/>
  <c r="J199" i="1"/>
  <c r="J95" i="1"/>
  <c r="J237" i="1"/>
  <c r="J203" i="1"/>
  <c r="J13" i="24"/>
  <c r="J242" i="1"/>
  <c r="AI31" i="24"/>
  <c r="J30" i="24"/>
  <c r="J29" i="24"/>
  <c r="J244" i="1"/>
  <c r="J281" i="1"/>
  <c r="J280" i="1"/>
  <c r="J89" i="1"/>
  <c r="J11" i="24"/>
  <c r="J94" i="1"/>
  <c r="J277" i="1"/>
  <c r="J16" i="1"/>
  <c r="J16" i="24"/>
  <c r="J100" i="1"/>
  <c r="J266" i="1"/>
  <c r="J184" i="1"/>
  <c r="J263" i="1"/>
  <c r="J12" i="24"/>
  <c r="J154" i="1"/>
  <c r="J149" i="1"/>
  <c r="J271" i="1"/>
  <c r="J18" i="24"/>
  <c r="J24" i="24"/>
  <c r="J34" i="1"/>
  <c r="J121" i="1"/>
  <c r="J236" i="1"/>
  <c r="AC236" i="1" s="1"/>
  <c r="J165" i="1"/>
  <c r="J18" i="1"/>
  <c r="J35" i="24"/>
  <c r="J132" i="1"/>
  <c r="J127" i="1"/>
  <c r="J294" i="1"/>
  <c r="J189" i="1"/>
  <c r="J167" i="1"/>
  <c r="J272" i="1"/>
  <c r="J65" i="1"/>
  <c r="J15" i="1"/>
  <c r="J216" i="1"/>
  <c r="J196" i="1"/>
  <c r="J101" i="1"/>
  <c r="J233" i="1"/>
  <c r="J170" i="1"/>
  <c r="J118" i="1"/>
  <c r="J152" i="1"/>
  <c r="J151" i="1"/>
  <c r="J48" i="1"/>
  <c r="J133" i="1"/>
  <c r="J194" i="1"/>
  <c r="J96" i="1"/>
  <c r="J142" i="1"/>
  <c r="J279" i="1"/>
  <c r="J90" i="1"/>
  <c r="X90" i="1" s="1"/>
  <c r="J44" i="1"/>
  <c r="J12" i="1"/>
  <c r="J200" i="1"/>
  <c r="J269" i="1"/>
  <c r="J41" i="1"/>
  <c r="J188" i="1"/>
  <c r="AC188" i="1" s="1"/>
  <c r="AS87" i="1"/>
  <c r="AS88" i="1"/>
  <c r="AD88" i="1"/>
  <c r="Y42" i="1"/>
  <c r="AI131" i="1"/>
  <c r="AN131" i="1"/>
  <c r="J288" i="1"/>
  <c r="Y160" i="1"/>
  <c r="Y50" i="1"/>
  <c r="Y31" i="24"/>
  <c r="BM240" i="1"/>
  <c r="BM245" i="1"/>
  <c r="AX9" i="24"/>
  <c r="BM9" i="24"/>
  <c r="BM10" i="24"/>
  <c r="AX10" i="24"/>
  <c r="AX261" i="1"/>
  <c r="BM246" i="1"/>
  <c r="BM235" i="1"/>
  <c r="AX161" i="1"/>
  <c r="AX57" i="1"/>
  <c r="BR9" i="24"/>
  <c r="BR10" i="24"/>
  <c r="AI66" i="1"/>
  <c r="AI268" i="1"/>
  <c r="AI255" i="1"/>
  <c r="AI193" i="1"/>
  <c r="AI267" i="1"/>
  <c r="AI260" i="1"/>
  <c r="AD218" i="1"/>
  <c r="AI32" i="1"/>
  <c r="AI109" i="1"/>
  <c r="T131" i="1"/>
  <c r="AI253" i="1"/>
  <c r="AI235" i="1"/>
  <c r="AI9" i="24"/>
  <c r="AS9" i="24"/>
  <c r="BH9" i="24"/>
  <c r="AI57" i="1"/>
  <c r="AI261" i="1"/>
  <c r="AS10" i="24"/>
  <c r="BH10" i="24"/>
  <c r="AI10" i="24"/>
  <c r="AI240" i="1"/>
  <c r="AI30" i="1"/>
  <c r="AI254" i="1"/>
  <c r="AD202" i="1"/>
  <c r="AI257" i="1"/>
  <c r="AD217" i="1"/>
  <c r="J8" i="1"/>
  <c r="J33" i="24"/>
  <c r="AD9" i="24"/>
  <c r="BC9" i="24"/>
  <c r="AN9" i="24"/>
  <c r="AN10" i="24"/>
  <c r="AD10" i="24"/>
  <c r="BC10" i="24"/>
  <c r="T130" i="1"/>
  <c r="T32" i="1"/>
  <c r="T109" i="1"/>
  <c r="Y93" i="1"/>
  <c r="T93" i="1"/>
  <c r="T57" i="1"/>
  <c r="O217" i="1"/>
  <c r="AN267" i="1"/>
  <c r="T267" i="1"/>
  <c r="T231" i="1"/>
  <c r="AN160" i="1"/>
  <c r="T160" i="1"/>
  <c r="T159" i="1"/>
  <c r="AN268" i="1"/>
  <c r="T268" i="1"/>
  <c r="AN161" i="1"/>
  <c r="T161" i="1"/>
  <c r="AN193" i="1"/>
  <c r="T193" i="1"/>
  <c r="AN255" i="1"/>
  <c r="T255" i="1"/>
  <c r="AN257" i="1"/>
  <c r="T257" i="1"/>
  <c r="T261" i="1"/>
  <c r="T9" i="24"/>
  <c r="O58" i="1"/>
  <c r="Y245" i="1"/>
  <c r="Y255" i="1"/>
  <c r="Y257" i="1"/>
  <c r="Y88" i="1"/>
  <c r="Y235" i="1"/>
  <c r="Y9" i="24"/>
  <c r="Y161" i="1"/>
  <c r="O9" i="24"/>
  <c r="Y231" i="1"/>
  <c r="T27" i="24"/>
  <c r="AX32" i="1"/>
  <c r="BM61" i="1"/>
  <c r="AI61" i="1"/>
  <c r="BR32" i="1"/>
  <c r="BH32" i="1"/>
  <c r="AI62" i="1"/>
  <c r="BM62" i="1"/>
  <c r="O282" i="1"/>
  <c r="AD282" i="1"/>
  <c r="O177" i="1"/>
  <c r="Y177" i="1"/>
  <c r="AS177" i="1"/>
  <c r="AD177" i="1"/>
  <c r="O286" i="1"/>
  <c r="AD286" i="1"/>
  <c r="AD178" i="1"/>
  <c r="O283" i="1"/>
  <c r="AD283" i="1"/>
  <c r="O179" i="1"/>
  <c r="AD179" i="1"/>
  <c r="AN109" i="1"/>
  <c r="AN32" i="1"/>
  <c r="Y268" i="1"/>
  <c r="BM32" i="1"/>
  <c r="AN283" i="1"/>
  <c r="AN123" i="1"/>
  <c r="AS179" i="1"/>
  <c r="T283" i="1"/>
  <c r="T10" i="24"/>
  <c r="T178" i="1"/>
  <c r="T23" i="24"/>
  <c r="Y259" i="1"/>
  <c r="AI283" i="1"/>
  <c r="AS25" i="1"/>
  <c r="Y123" i="1"/>
  <c r="AI286" i="1"/>
  <c r="Y159" i="1"/>
  <c r="Y252" i="1"/>
  <c r="AX30" i="1"/>
  <c r="AN62" i="1"/>
  <c r="AS164" i="1"/>
  <c r="BH179" i="1"/>
  <c r="Y253" i="1"/>
  <c r="O59" i="1"/>
  <c r="BM282" i="1"/>
  <c r="BM283" i="1"/>
  <c r="Y193" i="1"/>
  <c r="Y254" i="1"/>
  <c r="Y10" i="24"/>
  <c r="Y261" i="1"/>
  <c r="BM177" i="1"/>
  <c r="AS202" i="1"/>
  <c r="AX61" i="1"/>
  <c r="O25" i="1"/>
  <c r="O178" i="1"/>
  <c r="BC282" i="1"/>
  <c r="Y267" i="1"/>
  <c r="BR25" i="1"/>
  <c r="BC25" i="1"/>
  <c r="AI25" i="1"/>
  <c r="AD61" i="1"/>
  <c r="BR130" i="1"/>
  <c r="O10" i="24"/>
  <c r="BR178" i="1"/>
  <c r="O33" i="1"/>
  <c r="O31" i="1"/>
  <c r="BR123" i="1"/>
  <c r="BR88" i="1"/>
  <c r="BR179" i="1"/>
  <c r="BC179" i="1"/>
  <c r="AR13" i="24" l="1"/>
  <c r="AH13" i="24"/>
  <c r="AC13" i="24"/>
  <c r="BG13" i="24"/>
  <c r="AR24" i="24"/>
  <c r="AH24" i="24"/>
  <c r="AC24" i="24"/>
  <c r="AM24" i="24"/>
  <c r="AR30" i="24"/>
  <c r="AH30" i="24"/>
  <c r="AM30" i="24"/>
  <c r="AC30" i="24"/>
  <c r="AR15" i="24"/>
  <c r="BG15" i="24"/>
  <c r="AH15" i="24"/>
  <c r="AC15" i="24"/>
  <c r="AR16" i="24"/>
  <c r="BG16" i="24"/>
  <c r="AH16" i="24"/>
  <c r="AC16" i="24"/>
  <c r="AR29" i="24"/>
  <c r="AC29" i="24"/>
  <c r="AM29" i="24"/>
  <c r="AH29" i="24"/>
  <c r="AR18" i="24"/>
  <c r="AH18" i="24"/>
  <c r="AC18" i="24"/>
  <c r="BG18" i="24"/>
  <c r="AR12" i="24"/>
  <c r="AH12" i="24"/>
  <c r="AC12" i="24"/>
  <c r="BG12" i="24"/>
  <c r="AR21" i="24"/>
  <c r="AS21" i="24" s="1"/>
  <c r="AH21" i="24"/>
  <c r="AC21" i="24"/>
  <c r="AM21" i="24"/>
  <c r="AR20" i="24"/>
  <c r="AC20" i="24"/>
  <c r="BG20" i="24"/>
  <c r="AH20" i="24"/>
  <c r="BG41" i="1"/>
  <c r="AH41" i="1"/>
  <c r="AR41" i="1"/>
  <c r="BG44" i="1"/>
  <c r="AC44" i="1"/>
  <c r="AR44" i="1"/>
  <c r="N44" i="1"/>
  <c r="AH44" i="1"/>
  <c r="X44" i="1"/>
  <c r="BG96" i="1"/>
  <c r="AC96" i="1"/>
  <c r="AH96" i="1"/>
  <c r="AR96" i="1"/>
  <c r="AC151" i="1"/>
  <c r="AH151" i="1"/>
  <c r="BL151" i="1"/>
  <c r="AR151" i="1"/>
  <c r="BQ233" i="1"/>
  <c r="AC233" i="1"/>
  <c r="BG233" i="1"/>
  <c r="AM233" i="1"/>
  <c r="AH233" i="1"/>
  <c r="AR233" i="1"/>
  <c r="AC189" i="1"/>
  <c r="BG189" i="1"/>
  <c r="AR189" i="1"/>
  <c r="AH189" i="1"/>
  <c r="BG121" i="1"/>
  <c r="AM121" i="1"/>
  <c r="AC121" i="1"/>
  <c r="AR121" i="1"/>
  <c r="AH121" i="1"/>
  <c r="BQ271" i="1"/>
  <c r="AC271" i="1"/>
  <c r="BG271" i="1"/>
  <c r="AM271" i="1"/>
  <c r="AR271" i="1"/>
  <c r="AH271" i="1"/>
  <c r="AC263" i="1"/>
  <c r="AM263" i="1"/>
  <c r="AR263" i="1"/>
  <c r="AH263" i="1"/>
  <c r="BQ244" i="1"/>
  <c r="AC244" i="1"/>
  <c r="BG244" i="1"/>
  <c r="AM244" i="1"/>
  <c r="AR244" i="1"/>
  <c r="AH244" i="1"/>
  <c r="AC242" i="1"/>
  <c r="BG242" i="1"/>
  <c r="AR242" i="1"/>
  <c r="AH242" i="1"/>
  <c r="BG95" i="1"/>
  <c r="AC95" i="1"/>
  <c r="AR95" i="1"/>
  <c r="AH95" i="1"/>
  <c r="BG125" i="1"/>
  <c r="BB125" i="1"/>
  <c r="AH125" i="1"/>
  <c r="AR125" i="1"/>
  <c r="AC125" i="1"/>
  <c r="AC238" i="1"/>
  <c r="BG238" i="1"/>
  <c r="AR238" i="1"/>
  <c r="AH238" i="1"/>
  <c r="BG10" i="1"/>
  <c r="AC10" i="1"/>
  <c r="AR10" i="1"/>
  <c r="N10" i="1"/>
  <c r="AH10" i="1"/>
  <c r="AC19" i="1"/>
  <c r="AR19" i="1"/>
  <c r="AH19" i="1"/>
  <c r="AC173" i="1"/>
  <c r="BG173" i="1"/>
  <c r="AM173" i="1"/>
  <c r="AR173" i="1"/>
  <c r="AH173" i="1"/>
  <c r="BQ228" i="1"/>
  <c r="BR228" i="1" s="1"/>
  <c r="BG228" i="1"/>
  <c r="BH228" i="1" s="1"/>
  <c r="AH228" i="1"/>
  <c r="AI228" i="1" s="1"/>
  <c r="AR228" i="1"/>
  <c r="AS228" i="1" s="1"/>
  <c r="AC269" i="1"/>
  <c r="BG269" i="1"/>
  <c r="S269" i="1"/>
  <c r="X269" i="1"/>
  <c r="AR269" i="1"/>
  <c r="BB269" i="1"/>
  <c r="AH269" i="1"/>
  <c r="AC152" i="1"/>
  <c r="BL152" i="1"/>
  <c r="AR152" i="1"/>
  <c r="AH152" i="1"/>
  <c r="BG101" i="1"/>
  <c r="AM101" i="1"/>
  <c r="BQ101" i="1"/>
  <c r="AC101" i="1"/>
  <c r="AH101" i="1"/>
  <c r="AR101" i="1"/>
  <c r="BG65" i="1"/>
  <c r="AC65" i="1"/>
  <c r="AR65" i="1"/>
  <c r="AH65" i="1"/>
  <c r="N65" i="1"/>
  <c r="AM34" i="1"/>
  <c r="BQ34" i="1"/>
  <c r="X34" i="1"/>
  <c r="BB34" i="1"/>
  <c r="BG149" i="1"/>
  <c r="AH149" i="1"/>
  <c r="AC149" i="1"/>
  <c r="AW149" i="1"/>
  <c r="BQ184" i="1"/>
  <c r="AM184" i="1"/>
  <c r="BB184" i="1"/>
  <c r="X184" i="1"/>
  <c r="AH16" i="1"/>
  <c r="AR16" i="1"/>
  <c r="BG89" i="1"/>
  <c r="AC89" i="1"/>
  <c r="AR89" i="1"/>
  <c r="AH89" i="1"/>
  <c r="BG102" i="1"/>
  <c r="AM102" i="1"/>
  <c r="S102" i="1"/>
  <c r="BQ102" i="1"/>
  <c r="AC102" i="1"/>
  <c r="AR102" i="1"/>
  <c r="AH102" i="1"/>
  <c r="AC153" i="1"/>
  <c r="BL153" i="1"/>
  <c r="AR153" i="1"/>
  <c r="AH153" i="1"/>
  <c r="BG77" i="1"/>
  <c r="AR77" i="1"/>
  <c r="AH77" i="1"/>
  <c r="BQ207" i="1"/>
  <c r="BR207" i="1" s="1"/>
  <c r="AM207" i="1"/>
  <c r="BB207" i="1"/>
  <c r="BC207" i="1" s="1"/>
  <c r="AR207" i="1"/>
  <c r="X207" i="1"/>
  <c r="Y207" i="1" s="1"/>
  <c r="AH207" i="1"/>
  <c r="AI207" i="1" s="1"/>
  <c r="AC200" i="1"/>
  <c r="BG200" i="1"/>
  <c r="AH200" i="1"/>
  <c r="AR200" i="1"/>
  <c r="BQ279" i="1"/>
  <c r="AM279" i="1"/>
  <c r="BB279" i="1"/>
  <c r="X279" i="1"/>
  <c r="BG118" i="1"/>
  <c r="BB118" i="1"/>
  <c r="AH118" i="1"/>
  <c r="AR118" i="1"/>
  <c r="AC118" i="1"/>
  <c r="BQ272" i="1"/>
  <c r="AC272" i="1"/>
  <c r="BG272" i="1"/>
  <c r="AM272" i="1"/>
  <c r="AR272" i="1"/>
  <c r="AH272" i="1"/>
  <c r="BG165" i="1"/>
  <c r="AW165" i="1"/>
  <c r="AC165" i="1"/>
  <c r="BQ165" i="1"/>
  <c r="AH165" i="1"/>
  <c r="AC154" i="1"/>
  <c r="AH154" i="1"/>
  <c r="AI154" i="1" s="1"/>
  <c r="BL154" i="1"/>
  <c r="AR154" i="1"/>
  <c r="BQ266" i="1"/>
  <c r="AM266" i="1"/>
  <c r="BB266" i="1"/>
  <c r="X266" i="1"/>
  <c r="AC277" i="1"/>
  <c r="BG277" i="1"/>
  <c r="AR277" i="1"/>
  <c r="AH277" i="1"/>
  <c r="AC280" i="1"/>
  <c r="BG280" i="1"/>
  <c r="AH280" i="1"/>
  <c r="AR280" i="1"/>
  <c r="BQ278" i="1"/>
  <c r="AM278" i="1"/>
  <c r="BB278" i="1"/>
  <c r="X278" i="1"/>
  <c r="BG103" i="1"/>
  <c r="AM103" i="1"/>
  <c r="BQ103" i="1"/>
  <c r="AC103" i="1"/>
  <c r="AR103" i="1"/>
  <c r="AH103" i="1"/>
  <c r="BG141" i="1"/>
  <c r="BQ141" i="1"/>
  <c r="AR141" i="1"/>
  <c r="X141" i="1"/>
  <c r="AC190" i="1"/>
  <c r="BG190" i="1"/>
  <c r="AH190" i="1"/>
  <c r="AR190" i="1"/>
  <c r="BQ210" i="1"/>
  <c r="BR210" i="1" s="1"/>
  <c r="BG210" i="1"/>
  <c r="BH210" i="1" s="1"/>
  <c r="AR210" i="1"/>
  <c r="AS210" i="1" s="1"/>
  <c r="AH210" i="1"/>
  <c r="AI210" i="1" s="1"/>
  <c r="BG142" i="1"/>
  <c r="BQ142" i="1"/>
  <c r="AR142" i="1"/>
  <c r="X142" i="1"/>
  <c r="BG48" i="1"/>
  <c r="AR48" i="1"/>
  <c r="AH48" i="1"/>
  <c r="AC170" i="1"/>
  <c r="BG170" i="1"/>
  <c r="AM170" i="1"/>
  <c r="AH170" i="1"/>
  <c r="AR170" i="1"/>
  <c r="AC216" i="1"/>
  <c r="BG216" i="1"/>
  <c r="AH216" i="1"/>
  <c r="AR216" i="1"/>
  <c r="BQ167" i="1"/>
  <c r="BG167" i="1"/>
  <c r="AW167" i="1"/>
  <c r="AC167" i="1"/>
  <c r="AH167" i="1"/>
  <c r="BG94" i="1"/>
  <c r="AC94" i="1"/>
  <c r="AH94" i="1"/>
  <c r="AR94" i="1"/>
  <c r="N94" i="1"/>
  <c r="AC281" i="1"/>
  <c r="BG281" i="1"/>
  <c r="AR281" i="1"/>
  <c r="AH281" i="1"/>
  <c r="AC237" i="1"/>
  <c r="BG237" i="1"/>
  <c r="AH237" i="1"/>
  <c r="AR237" i="1"/>
  <c r="AC168" i="1"/>
  <c r="BG168" i="1"/>
  <c r="AM168" i="1"/>
  <c r="AH168" i="1"/>
  <c r="AR168" i="1"/>
  <c r="BG215" i="1"/>
  <c r="AR215" i="1"/>
  <c r="X215" i="1"/>
  <c r="AC192" i="1"/>
  <c r="BG192" i="1"/>
  <c r="AH192" i="1"/>
  <c r="AR192" i="1"/>
  <c r="BM50" i="1"/>
  <c r="AX42" i="1"/>
  <c r="J212" i="1"/>
  <c r="AN228" i="1"/>
  <c r="O228" i="1"/>
  <c r="AX228" i="1"/>
  <c r="BM228" i="1"/>
  <c r="AS207" i="1"/>
  <c r="BH207" i="1"/>
  <c r="AX207" i="1"/>
  <c r="AD207" i="1"/>
  <c r="AN207" i="1"/>
  <c r="O210" i="1"/>
  <c r="AX210" i="1"/>
  <c r="AN210" i="1"/>
  <c r="BM210" i="1"/>
  <c r="AS50" i="1"/>
  <c r="AN97" i="1"/>
  <c r="BR97" i="1"/>
  <c r="BH221" i="1"/>
  <c r="AN50" i="1"/>
  <c r="AD270" i="1"/>
  <c r="AX270" i="1"/>
  <c r="O50" i="1"/>
  <c r="AI50" i="1"/>
  <c r="AD50" i="1"/>
  <c r="BH50" i="1"/>
  <c r="AX50" i="1"/>
  <c r="Y173" i="1"/>
  <c r="BH42" i="1"/>
  <c r="AS93" i="1"/>
  <c r="AD93" i="1"/>
  <c r="AI42" i="1"/>
  <c r="AX31" i="24"/>
  <c r="AS215" i="1"/>
  <c r="AI93" i="1"/>
  <c r="AN31" i="24"/>
  <c r="T31" i="24"/>
  <c r="AD31" i="1"/>
  <c r="T31" i="1"/>
  <c r="AD59" i="1"/>
  <c r="T59" i="1"/>
  <c r="AD58" i="1"/>
  <c r="T58" i="1"/>
  <c r="AD42" i="1"/>
  <c r="T42" i="1"/>
  <c r="BH155" i="1"/>
  <c r="AD33" i="1"/>
  <c r="T33" i="1"/>
  <c r="BR31" i="24"/>
  <c r="BM31" i="24"/>
  <c r="BH31" i="24"/>
  <c r="AN153" i="1"/>
  <c r="AN93" i="1"/>
  <c r="J119" i="1"/>
  <c r="J26" i="24"/>
  <c r="J230" i="1"/>
  <c r="AN29" i="24"/>
  <c r="AN42" i="1"/>
  <c r="AS34" i="1"/>
  <c r="AS278" i="1"/>
  <c r="J34" i="24"/>
  <c r="AD31" i="24"/>
  <c r="O31" i="24"/>
  <c r="Y167" i="1"/>
  <c r="Y121" i="1"/>
  <c r="AI24" i="24"/>
  <c r="Y8" i="24"/>
  <c r="AS42" i="1"/>
  <c r="O42" i="1"/>
  <c r="AS279" i="1"/>
  <c r="J8" i="24"/>
  <c r="J36" i="24"/>
  <c r="AN30" i="24"/>
  <c r="Y165" i="1"/>
  <c r="AS184" i="1"/>
  <c r="BC31" i="24"/>
  <c r="AS31" i="24"/>
  <c r="Y272" i="1"/>
  <c r="Y151" i="1"/>
  <c r="AN270" i="1"/>
  <c r="AS270" i="1"/>
  <c r="AI24" i="1"/>
  <c r="Y24" i="1"/>
  <c r="AI23" i="1"/>
  <c r="AS23" i="1"/>
  <c r="Y23" i="1"/>
  <c r="BR185" i="1"/>
  <c r="Y185" i="1"/>
  <c r="AS185" i="1"/>
  <c r="AD38" i="1"/>
  <c r="AI38" i="1"/>
  <c r="AI59" i="1"/>
  <c r="AX59" i="1"/>
  <c r="Y59" i="1"/>
  <c r="AN27" i="24"/>
  <c r="AI27" i="24"/>
  <c r="AN23" i="24"/>
  <c r="AI23" i="24"/>
  <c r="AD46" i="1"/>
  <c r="AI46" i="1"/>
  <c r="AD43" i="1"/>
  <c r="Y43" i="1"/>
  <c r="BR183" i="1"/>
  <c r="AS183" i="1"/>
  <c r="Y183" i="1"/>
  <c r="AD45" i="1"/>
  <c r="Y45" i="1"/>
  <c r="AI22" i="24"/>
  <c r="AN22" i="24"/>
  <c r="AI25" i="24"/>
  <c r="AN25" i="24"/>
  <c r="AI33" i="1"/>
  <c r="Y33" i="1"/>
  <c r="AX33" i="1"/>
  <c r="Y58" i="1"/>
  <c r="AI58" i="1"/>
  <c r="AX58" i="1"/>
  <c r="Y48" i="1"/>
  <c r="Y44" i="1"/>
  <c r="AI28" i="24"/>
  <c r="AN28" i="24"/>
  <c r="AI31" i="1"/>
  <c r="Y31" i="1"/>
  <c r="AX31" i="1"/>
  <c r="AD39" i="1"/>
  <c r="AI39" i="1"/>
  <c r="AD47" i="1"/>
  <c r="AI47" i="1"/>
  <c r="Y47" i="1"/>
  <c r="BC193" i="1"/>
  <c r="Y145" i="1"/>
  <c r="Y180" i="1"/>
  <c r="BC270" i="1"/>
  <c r="BC93" i="1"/>
  <c r="BH93" i="1"/>
  <c r="Y182" i="1"/>
  <c r="AX109" i="1"/>
  <c r="T88" i="1"/>
  <c r="AS32" i="1"/>
  <c r="T218" i="1"/>
  <c r="Y53" i="1"/>
  <c r="Y109" i="1"/>
  <c r="Y57" i="1"/>
  <c r="BR109" i="1"/>
  <c r="BR159" i="1"/>
  <c r="Y164" i="1"/>
  <c r="BR261" i="1"/>
  <c r="BR234" i="1"/>
  <c r="BR231" i="1"/>
  <c r="BR257" i="1"/>
  <c r="T217" i="1"/>
  <c r="Y32" i="1"/>
  <c r="Y63" i="1"/>
  <c r="Y170" i="1"/>
  <c r="T202" i="1"/>
  <c r="Y28" i="24"/>
  <c r="BH28" i="24"/>
  <c r="AI197" i="1"/>
  <c r="BR164" i="1"/>
  <c r="BH131" i="1"/>
  <c r="BR93" i="1"/>
  <c r="Y21" i="24"/>
  <c r="BH22" i="24"/>
  <c r="Y22" i="24"/>
  <c r="AI199" i="1"/>
  <c r="AI195" i="1"/>
  <c r="Y24" i="24"/>
  <c r="Y131" i="1"/>
  <c r="BH25" i="24"/>
  <c r="Y25" i="24"/>
  <c r="Y27" i="24"/>
  <c r="BH27" i="24"/>
  <c r="Y23" i="24"/>
  <c r="BH23" i="24"/>
  <c r="BH97" i="1"/>
  <c r="Y26" i="24"/>
  <c r="AI196" i="1"/>
  <c r="AI194" i="1"/>
  <c r="BR162" i="1"/>
  <c r="AS131" i="1"/>
  <c r="BR163" i="1"/>
  <c r="BR267" i="1"/>
  <c r="BR50" i="1"/>
  <c r="BR255" i="1"/>
  <c r="BR246" i="1"/>
  <c r="BR66" i="1"/>
  <c r="BR160" i="1"/>
  <c r="BR42" i="1"/>
  <c r="BR63" i="1"/>
  <c r="BR254" i="1"/>
  <c r="BR260" i="1"/>
  <c r="BR193" i="1"/>
  <c r="BR161" i="1"/>
  <c r="BM201" i="1"/>
  <c r="BM217" i="1"/>
  <c r="BM202" i="1"/>
  <c r="BM109" i="1"/>
  <c r="BM218" i="1"/>
  <c r="BH253" i="1"/>
  <c r="BH246" i="1"/>
  <c r="BH260" i="1"/>
  <c r="BH193" i="1"/>
  <c r="BH255" i="1"/>
  <c r="BH245" i="1"/>
  <c r="BH130" i="1"/>
  <c r="BH160" i="1"/>
  <c r="BH254" i="1"/>
  <c r="BH261" i="1"/>
  <c r="BH161" i="1"/>
  <c r="BH235" i="1"/>
  <c r="BH258" i="1"/>
  <c r="BH268" i="1"/>
  <c r="BH257" i="1"/>
  <c r="BH240" i="1"/>
  <c r="BH234" i="1"/>
  <c r="BH259" i="1"/>
  <c r="BH267" i="1"/>
  <c r="BH78" i="1"/>
  <c r="BH252" i="1"/>
  <c r="BC217" i="1"/>
  <c r="BC202" i="1"/>
  <c r="BC88" i="1"/>
  <c r="BC109" i="1"/>
  <c r="AS130" i="1"/>
  <c r="AN261" i="1"/>
  <c r="AI218" i="1"/>
  <c r="AI202" i="1"/>
  <c r="AI162" i="1"/>
  <c r="AI88" i="1"/>
  <c r="AI217" i="1"/>
  <c r="AI246" i="1"/>
  <c r="AI245" i="1"/>
  <c r="AI201" i="1"/>
  <c r="AI163" i="1"/>
  <c r="AI164" i="1"/>
  <c r="AI87" i="1"/>
  <c r="BM63" i="1"/>
  <c r="BM254" i="1"/>
  <c r="AX258" i="1"/>
  <c r="BM267" i="1"/>
  <c r="BR217" i="1"/>
  <c r="AX257" i="1"/>
  <c r="BH162" i="1"/>
  <c r="AX193" i="1"/>
  <c r="AX253" i="1"/>
  <c r="BM259" i="1"/>
  <c r="AX255" i="1"/>
  <c r="AX267" i="1"/>
  <c r="AX235" i="1"/>
  <c r="AX130" i="1"/>
  <c r="AX268" i="1"/>
  <c r="BM234" i="1"/>
  <c r="AD164" i="1"/>
  <c r="BM255" i="1"/>
  <c r="BM160" i="1"/>
  <c r="BM257" i="1"/>
  <c r="BM161" i="1"/>
  <c r="BM159" i="1"/>
  <c r="BM193" i="1"/>
  <c r="BM42" i="1"/>
  <c r="BM261" i="1"/>
  <c r="BM131" i="1"/>
  <c r="BM13" i="1"/>
  <c r="AD27" i="24"/>
  <c r="AX27" i="24"/>
  <c r="BM27" i="24"/>
  <c r="BM28" i="24"/>
  <c r="AD28" i="24"/>
  <c r="AX28" i="24"/>
  <c r="BH163" i="1"/>
  <c r="AX37" i="24"/>
  <c r="BM37" i="24"/>
  <c r="BM8" i="24"/>
  <c r="BM22" i="24"/>
  <c r="AX22" i="24"/>
  <c r="AD22" i="24"/>
  <c r="AD23" i="24"/>
  <c r="BM23" i="24"/>
  <c r="AX23" i="24"/>
  <c r="AD131" i="1"/>
  <c r="BM25" i="24"/>
  <c r="AD25" i="24"/>
  <c r="AX25" i="24"/>
  <c r="AX234" i="1"/>
  <c r="BM36" i="24"/>
  <c r="AX36" i="24"/>
  <c r="AX131" i="1"/>
  <c r="AX26" i="1"/>
  <c r="AX160" i="1"/>
  <c r="BH217" i="1"/>
  <c r="BH88" i="1"/>
  <c r="BH201" i="1"/>
  <c r="BH109" i="1"/>
  <c r="AI160" i="1"/>
  <c r="AI161" i="1"/>
  <c r="AI159" i="1"/>
  <c r="AD257" i="1"/>
  <c r="AD240" i="1"/>
  <c r="AD267" i="1"/>
  <c r="AD32" i="1"/>
  <c r="AD161" i="1"/>
  <c r="AD245" i="1"/>
  <c r="AD63" i="1"/>
  <c r="AD159" i="1"/>
  <c r="AD261" i="1"/>
  <c r="AD258" i="1"/>
  <c r="AD234" i="1"/>
  <c r="AD259" i="1"/>
  <c r="AD231" i="1"/>
  <c r="AD254" i="1"/>
  <c r="AD252" i="1"/>
  <c r="AD255" i="1"/>
  <c r="AD193" i="1"/>
  <c r="AD78" i="1"/>
  <c r="AD253" i="1"/>
  <c r="AD160" i="1"/>
  <c r="AD57" i="1"/>
  <c r="AD30" i="1"/>
  <c r="Y217" i="1"/>
  <c r="Y202" i="1"/>
  <c r="Y218" i="1"/>
  <c r="T50" i="1"/>
  <c r="BC30" i="1"/>
  <c r="BC42" i="1"/>
  <c r="BC161" i="1"/>
  <c r="BC245" i="1"/>
  <c r="BC258" i="1"/>
  <c r="BC234" i="1"/>
  <c r="BC254" i="1"/>
  <c r="BC252" i="1"/>
  <c r="BC57" i="1"/>
  <c r="BC261" i="1"/>
  <c r="BC63" i="1"/>
  <c r="BC246" i="1"/>
  <c r="BC231" i="1"/>
  <c r="BC255" i="1"/>
  <c r="BC78" i="1"/>
  <c r="BC240" i="1"/>
  <c r="BC259" i="1"/>
  <c r="BC253" i="1"/>
  <c r="BC160" i="1"/>
  <c r="BC267" i="1"/>
  <c r="BC260" i="1"/>
  <c r="BC130" i="1"/>
  <c r="BC32" i="1"/>
  <c r="BC257" i="1"/>
  <c r="BC235" i="1"/>
  <c r="BC50" i="1"/>
  <c r="BC268" i="1"/>
  <c r="BC159" i="1"/>
  <c r="AX162" i="1"/>
  <c r="AX217" i="1"/>
  <c r="AX78" i="1"/>
  <c r="AX218" i="1"/>
  <c r="AX164" i="1"/>
  <c r="AX202" i="1"/>
  <c r="AS160" i="1"/>
  <c r="AS257" i="1"/>
  <c r="AS254" i="1"/>
  <c r="AS240" i="1"/>
  <c r="AS161" i="1"/>
  <c r="AS235" i="1"/>
  <c r="AS258" i="1"/>
  <c r="AS234" i="1"/>
  <c r="AS259" i="1"/>
  <c r="AS261" i="1"/>
  <c r="AS260" i="1"/>
  <c r="AS193" i="1"/>
  <c r="AS57" i="1"/>
  <c r="AS246" i="1"/>
  <c r="AS255" i="1"/>
  <c r="AS268" i="1"/>
  <c r="AS245" i="1"/>
  <c r="AS66" i="1"/>
  <c r="AS253" i="1"/>
  <c r="AS267" i="1"/>
  <c r="AS78" i="1"/>
  <c r="AS252" i="1"/>
  <c r="AS109" i="1"/>
  <c r="AN201" i="1"/>
  <c r="AN61" i="1"/>
  <c r="AN217" i="1"/>
  <c r="AN202" i="1"/>
  <c r="AD235" i="1"/>
  <c r="AD246" i="1"/>
  <c r="AD109" i="1"/>
  <c r="O109" i="1"/>
  <c r="O261" i="1"/>
  <c r="O163" i="1"/>
  <c r="O160" i="1"/>
  <c r="O246" i="1"/>
  <c r="O131" i="1"/>
  <c r="O267" i="1"/>
  <c r="O255" i="1"/>
  <c r="O245" i="1"/>
  <c r="O252" i="1"/>
  <c r="O254" i="1"/>
  <c r="O161" i="1"/>
  <c r="O235" i="1"/>
  <c r="O253" i="1"/>
  <c r="O258" i="1"/>
  <c r="O162" i="1"/>
  <c r="O257" i="1"/>
  <c r="O240" i="1"/>
  <c r="O159" i="1"/>
  <c r="O234" i="1"/>
  <c r="O259" i="1"/>
  <c r="O260" i="1"/>
  <c r="O193" i="1"/>
  <c r="O130" i="1"/>
  <c r="O57" i="1"/>
  <c r="O32" i="1"/>
  <c r="O78" i="1"/>
  <c r="O30" i="1"/>
  <c r="O66" i="1"/>
  <c r="O93" i="1"/>
  <c r="O88" i="1"/>
  <c r="O63" i="1"/>
  <c r="BR22" i="24"/>
  <c r="AS22" i="24"/>
  <c r="BC22" i="24"/>
  <c r="BR37" i="24"/>
  <c r="BR25" i="24"/>
  <c r="AS25" i="24"/>
  <c r="BC25" i="24"/>
  <c r="AX122" i="1"/>
  <c r="BR8" i="24"/>
  <c r="O27" i="24"/>
  <c r="AS27" i="24"/>
  <c r="BR27" i="24"/>
  <c r="BC27" i="24"/>
  <c r="O23" i="24"/>
  <c r="AS23" i="24"/>
  <c r="BC23" i="24"/>
  <c r="BR23" i="24"/>
  <c r="BR36" i="24"/>
  <c r="BR28" i="24"/>
  <c r="AS28" i="24"/>
  <c r="BC28" i="24"/>
  <c r="AS111" i="1"/>
  <c r="BM97" i="1"/>
  <c r="AI150" i="1"/>
  <c r="AI105" i="1"/>
  <c r="AI22" i="1"/>
  <c r="BH37" i="24"/>
  <c r="AI37" i="24"/>
  <c r="AS37" i="24"/>
  <c r="AD205" i="1"/>
  <c r="AI273" i="1"/>
  <c r="T221" i="1"/>
  <c r="AI97" i="1"/>
  <c r="BH8" i="24"/>
  <c r="T203" i="1"/>
  <c r="AI155" i="1"/>
  <c r="AI262" i="1"/>
  <c r="AI166" i="1"/>
  <c r="AD219" i="1"/>
  <c r="AN36" i="24"/>
  <c r="BC36" i="24"/>
  <c r="AN37" i="24"/>
  <c r="AD37" i="24"/>
  <c r="BC37" i="24"/>
  <c r="T89" i="1"/>
  <c r="T154" i="1"/>
  <c r="T153" i="1"/>
  <c r="T38" i="1"/>
  <c r="AX97" i="1"/>
  <c r="T97" i="1"/>
  <c r="T23" i="1"/>
  <c r="T150" i="1"/>
  <c r="T24" i="1"/>
  <c r="T133" i="1"/>
  <c r="AN59" i="1"/>
  <c r="AN58" i="1"/>
  <c r="AN49" i="1"/>
  <c r="O219" i="1"/>
  <c r="AN53" i="1"/>
  <c r="AN26" i="1"/>
  <c r="AN31" i="1"/>
  <c r="AN33" i="1"/>
  <c r="T151" i="1"/>
  <c r="T152" i="1"/>
  <c r="AN39" i="1"/>
  <c r="T39" i="1"/>
  <c r="O205" i="1"/>
  <c r="T172" i="1"/>
  <c r="T169" i="1"/>
  <c r="AN155" i="1"/>
  <c r="T155" i="1"/>
  <c r="T171" i="1"/>
  <c r="AN273" i="1"/>
  <c r="T273" i="1"/>
  <c r="T37" i="24"/>
  <c r="Y49" i="1"/>
  <c r="T36" i="24"/>
  <c r="Y46" i="1"/>
  <c r="Y37" i="24"/>
  <c r="Y36" i="24"/>
  <c r="O37" i="24"/>
  <c r="O36" i="24"/>
  <c r="Y39" i="1"/>
  <c r="Y38" i="1"/>
  <c r="Y112" i="1"/>
  <c r="Y26" i="1"/>
  <c r="Y166" i="1"/>
  <c r="Y153" i="1"/>
  <c r="Y270" i="1"/>
  <c r="Y89" i="1"/>
  <c r="Y126" i="1"/>
  <c r="Y122" i="1"/>
  <c r="AS221" i="1"/>
  <c r="Y221" i="1"/>
  <c r="Y244" i="1"/>
  <c r="Y233" i="1"/>
  <c r="Y113" i="1"/>
  <c r="AN203" i="1"/>
  <c r="Y203" i="1"/>
  <c r="Y13" i="1"/>
  <c r="Y189" i="1"/>
  <c r="AD23" i="1"/>
  <c r="AN221" i="1"/>
  <c r="AD221" i="1"/>
  <c r="AX221" i="1"/>
  <c r="Y148" i="1"/>
  <c r="Y172" i="1"/>
  <c r="Y169" i="1"/>
  <c r="Y171" i="1"/>
  <c r="Y149" i="1"/>
  <c r="Y147" i="1"/>
  <c r="Y168" i="1"/>
  <c r="BM253" i="1"/>
  <c r="T26" i="24"/>
  <c r="BR132" i="1"/>
  <c r="Y21" i="1"/>
  <c r="O202" i="1"/>
  <c r="T259" i="1"/>
  <c r="BM268" i="1"/>
  <c r="AN254" i="1"/>
  <c r="AN78" i="1"/>
  <c r="T253" i="1"/>
  <c r="T25" i="1"/>
  <c r="O61" i="1"/>
  <c r="BR201" i="1"/>
  <c r="T260" i="1"/>
  <c r="AN258" i="1"/>
  <c r="T234" i="1"/>
  <c r="O231" i="1"/>
  <c r="T177" i="1"/>
  <c r="BR62" i="1"/>
  <c r="AN130" i="1"/>
  <c r="BR218" i="1"/>
  <c r="AN30" i="1"/>
  <c r="AN252" i="1"/>
  <c r="AN159" i="1"/>
  <c r="AN282" i="1"/>
  <c r="AN66" i="1"/>
  <c r="T28" i="24"/>
  <c r="BR133" i="1"/>
  <c r="BR202" i="1"/>
  <c r="T240" i="1"/>
  <c r="AN259" i="1"/>
  <c r="T246" i="1"/>
  <c r="AN25" i="1"/>
  <c r="T258" i="1"/>
  <c r="AI231" i="1"/>
  <c r="AN177" i="1"/>
  <c r="O62" i="1"/>
  <c r="AN245" i="1"/>
  <c r="O218" i="1"/>
  <c r="T30" i="1"/>
  <c r="T252" i="1"/>
  <c r="T66" i="1"/>
  <c r="T25" i="24"/>
  <c r="T15" i="24"/>
  <c r="Y232" i="1"/>
  <c r="AN63" i="1"/>
  <c r="AN240" i="1"/>
  <c r="T254" i="1"/>
  <c r="AN235" i="1"/>
  <c r="T78" i="1"/>
  <c r="AN253" i="1"/>
  <c r="AN286" i="1"/>
  <c r="AN231" i="1"/>
  <c r="T245" i="1"/>
  <c r="T22" i="24"/>
  <c r="Y40" i="1"/>
  <c r="Y237" i="1"/>
  <c r="Y74" i="1"/>
  <c r="T63" i="1"/>
  <c r="AN246" i="1"/>
  <c r="O268" i="1"/>
  <c r="T235" i="1"/>
  <c r="BR61" i="1"/>
  <c r="T286" i="1"/>
  <c r="O201" i="1"/>
  <c r="AN260" i="1"/>
  <c r="O164" i="1"/>
  <c r="AN234" i="1"/>
  <c r="T179" i="1"/>
  <c r="T282" i="1"/>
  <c r="BM88" i="1"/>
  <c r="AN179" i="1"/>
  <c r="AX254" i="1"/>
  <c r="BR268" i="1"/>
  <c r="AD268" i="1"/>
  <c r="BR245" i="1"/>
  <c r="BH218" i="1"/>
  <c r="AI63" i="1"/>
  <c r="BH202" i="1"/>
  <c r="AX245" i="1"/>
  <c r="AX231" i="1"/>
  <c r="BR258" i="1"/>
  <c r="BR253" i="1"/>
  <c r="AI259" i="1"/>
  <c r="BR30" i="1"/>
  <c r="BR259" i="1"/>
  <c r="AI78" i="1"/>
  <c r="BR78" i="1"/>
  <c r="AI258" i="1"/>
  <c r="BR235" i="1"/>
  <c r="BH164" i="1"/>
  <c r="AI234" i="1"/>
  <c r="BR240" i="1"/>
  <c r="BR87" i="1"/>
  <c r="O123" i="1"/>
  <c r="AI252" i="1"/>
  <c r="AX159" i="1"/>
  <c r="AN163" i="1"/>
  <c r="AS123" i="1"/>
  <c r="AN162" i="1"/>
  <c r="AS30" i="1"/>
  <c r="AS63" i="1"/>
  <c r="AN88" i="1"/>
  <c r="AN164" i="1"/>
  <c r="AI177" i="1"/>
  <c r="BM162" i="1"/>
  <c r="AI282" i="1"/>
  <c r="Y178" i="1"/>
  <c r="AX88" i="1"/>
  <c r="BM164" i="1"/>
  <c r="AI179" i="1"/>
  <c r="AN87" i="1"/>
  <c r="AN218" i="1"/>
  <c r="BR252" i="1"/>
  <c r="AS159" i="1"/>
  <c r="AI178" i="1"/>
  <c r="BM163" i="1"/>
  <c r="Y179" i="1"/>
  <c r="AX123" i="1"/>
  <c r="AX87" i="1"/>
  <c r="T164" i="1"/>
  <c r="AS218" i="1"/>
  <c r="BC218" i="1"/>
  <c r="Y234" i="1"/>
  <c r="BH231" i="1"/>
  <c r="BM258" i="1"/>
  <c r="Y258" i="1"/>
  <c r="BC164" i="1"/>
  <c r="AX177" i="1"/>
  <c r="Y240" i="1"/>
  <c r="BM179" i="1"/>
  <c r="AX179" i="1"/>
  <c r="AX63" i="1"/>
  <c r="AS231" i="1"/>
  <c r="BM231" i="1"/>
  <c r="AX246" i="1"/>
  <c r="BH30" i="1"/>
  <c r="Y246" i="1"/>
  <c r="Y241" i="1"/>
  <c r="AS219" i="1"/>
  <c r="AX240" i="1"/>
  <c r="BH63" i="1"/>
  <c r="AD123" i="1"/>
  <c r="BM123" i="1"/>
  <c r="BH123" i="1"/>
  <c r="Y78" i="1"/>
  <c r="AX282" i="1"/>
  <c r="AX259" i="1"/>
  <c r="BM252" i="1"/>
  <c r="Y273" i="1"/>
  <c r="BM78" i="1"/>
  <c r="BM30" i="1"/>
  <c r="Y30" i="1"/>
  <c r="AX252" i="1"/>
  <c r="Y35" i="1"/>
  <c r="Y22" i="1"/>
  <c r="AS205" i="1"/>
  <c r="BH159" i="1"/>
  <c r="AX25" i="1"/>
  <c r="T61" i="1"/>
  <c r="AS62" i="1"/>
  <c r="Y12" i="24"/>
  <c r="Y18" i="24"/>
  <c r="Y15" i="24"/>
  <c r="Y260" i="1"/>
  <c r="BC162" i="1"/>
  <c r="BC61" i="1"/>
  <c r="BC62" i="1"/>
  <c r="BC87" i="1"/>
  <c r="BC163" i="1"/>
  <c r="BM130" i="1"/>
  <c r="BH178" i="1"/>
  <c r="AX286" i="1"/>
  <c r="BM260" i="1"/>
  <c r="T162" i="1"/>
  <c r="Y25" i="1"/>
  <c r="T201" i="1"/>
  <c r="Y66" i="1"/>
  <c r="AS163" i="1"/>
  <c r="AX260" i="1"/>
  <c r="BC201" i="1"/>
  <c r="BH66" i="1"/>
  <c r="BM87" i="1"/>
  <c r="T163" i="1"/>
  <c r="Y16" i="24"/>
  <c r="Y20" i="24"/>
  <c r="Y13" i="24"/>
  <c r="BM286" i="1"/>
  <c r="AS162" i="1"/>
  <c r="BH25" i="1"/>
  <c r="AS61" i="1"/>
  <c r="AS201" i="1"/>
  <c r="T62" i="1"/>
  <c r="AX66" i="1"/>
  <c r="Y87" i="1"/>
  <c r="Y130" i="1"/>
  <c r="AN178" i="1"/>
  <c r="AX62" i="1"/>
  <c r="AD87" i="1"/>
  <c r="BM178" i="1"/>
  <c r="BC286" i="1"/>
  <c r="Y61" i="1"/>
  <c r="Y62" i="1"/>
  <c r="BR286" i="1"/>
  <c r="O87" i="1"/>
  <c r="AD130" i="1"/>
  <c r="AD25" i="1"/>
  <c r="AD66" i="1"/>
  <c r="Y163" i="1"/>
  <c r="AS178" i="1"/>
  <c r="AD260" i="1"/>
  <c r="Y201" i="1"/>
  <c r="Y162" i="1"/>
  <c r="BH87" i="1"/>
  <c r="BM25" i="1"/>
  <c r="T87" i="1"/>
  <c r="AX178" i="1"/>
  <c r="AD163" i="1"/>
  <c r="AD201" i="1"/>
  <c r="AX163" i="1"/>
  <c r="BC178" i="1"/>
  <c r="AD62" i="1"/>
  <c r="BH61" i="1"/>
  <c r="AX201" i="1"/>
  <c r="AD162" i="1"/>
  <c r="BH62" i="1"/>
  <c r="AI130" i="1"/>
  <c r="BM66" i="1"/>
  <c r="BC66" i="1"/>
  <c r="O22" i="24"/>
  <c r="O25" i="24"/>
  <c r="O28" i="24"/>
  <c r="N8" i="24" l="1"/>
  <c r="AC8" i="24"/>
  <c r="AR26" i="24"/>
  <c r="AC26" i="24"/>
  <c r="AM26" i="24"/>
  <c r="AN26" i="24" s="1"/>
  <c r="AH26" i="24"/>
  <c r="AR36" i="24"/>
  <c r="AS36" i="24" s="1"/>
  <c r="BG36" i="24"/>
  <c r="BH36" i="24" s="1"/>
  <c r="AH36" i="24"/>
  <c r="AI36" i="24" s="1"/>
  <c r="AC36" i="24"/>
  <c r="AD36" i="24" s="1"/>
  <c r="BG119" i="1"/>
  <c r="AC119" i="1"/>
  <c r="AD119" i="1" s="1"/>
  <c r="AR119" i="1"/>
  <c r="BB119" i="1"/>
  <c r="AH119" i="1"/>
  <c r="BG230" i="1"/>
  <c r="AR230" i="1"/>
  <c r="AS230" i="1" s="1"/>
  <c r="X230" i="1"/>
  <c r="Y230" i="1" s="1"/>
  <c r="AH230" i="1"/>
  <c r="BQ212" i="1"/>
  <c r="BR212" i="1" s="1"/>
  <c r="BG212" i="1"/>
  <c r="BH212" i="1" s="1"/>
  <c r="AH212" i="1"/>
  <c r="AI212" i="1" s="1"/>
  <c r="AR212" i="1"/>
  <c r="AS212" i="1" s="1"/>
  <c r="AD90" i="1"/>
  <c r="BH279" i="1"/>
  <c r="AD279" i="1"/>
  <c r="AD34" i="1"/>
  <c r="BM15" i="24"/>
  <c r="AD91" i="1"/>
  <c r="BM167" i="1"/>
  <c r="AN212" i="1"/>
  <c r="BM212" i="1"/>
  <c r="O212" i="1"/>
  <c r="AX212" i="1"/>
  <c r="BM269" i="1"/>
  <c r="BM141" i="1"/>
  <c r="AD266" i="1"/>
  <c r="BM272" i="1"/>
  <c r="Y102" i="1"/>
  <c r="BM149" i="1"/>
  <c r="BM77" i="1"/>
  <c r="AD278" i="1"/>
  <c r="BM190" i="1"/>
  <c r="BM165" i="1"/>
  <c r="BR279" i="1"/>
  <c r="BR278" i="1"/>
  <c r="BR165" i="1"/>
  <c r="O141" i="1"/>
  <c r="BH269" i="1"/>
  <c r="BR266" i="1"/>
  <c r="BR184" i="1"/>
  <c r="BR167" i="1"/>
  <c r="O153" i="1"/>
  <c r="O19" i="1"/>
  <c r="BH203" i="1"/>
  <c r="AS203" i="1"/>
  <c r="AS141" i="1"/>
  <c r="Y141" i="1"/>
  <c r="O34" i="1"/>
  <c r="BC15" i="24"/>
  <c r="BR15" i="24"/>
  <c r="BR20" i="24"/>
  <c r="AN15" i="24"/>
  <c r="BR125" i="1"/>
  <c r="BR29" i="24"/>
  <c r="BR263" i="1"/>
  <c r="BM34" i="1"/>
  <c r="BR89" i="1"/>
  <c r="BC190" i="1"/>
  <c r="AN173" i="1"/>
  <c r="BM102" i="1"/>
  <c r="AN190" i="1"/>
  <c r="BR190" i="1"/>
  <c r="BR277" i="1"/>
  <c r="BR119" i="1"/>
  <c r="BR230" i="1"/>
  <c r="BR215" i="1"/>
  <c r="AX215" i="1"/>
  <c r="AX141" i="1"/>
  <c r="O266" i="1"/>
  <c r="AN77" i="1"/>
  <c r="AN102" i="1"/>
  <c r="BM90" i="1"/>
  <c r="T173" i="1"/>
  <c r="BR18" i="24"/>
  <c r="BR173" i="1"/>
  <c r="BR192" i="1"/>
  <c r="BR19" i="1"/>
  <c r="BM173" i="1"/>
  <c r="AS19" i="1"/>
  <c r="BR281" i="1"/>
  <c r="BH167" i="1"/>
  <c r="BR44" i="1"/>
  <c r="BR153" i="1"/>
  <c r="AN19" i="1"/>
  <c r="BH149" i="1"/>
  <c r="AS77" i="1"/>
  <c r="BR170" i="1"/>
  <c r="BR103" i="1"/>
  <c r="BR48" i="1"/>
  <c r="BR41" i="1"/>
  <c r="BR272" i="1"/>
  <c r="BR101" i="1"/>
  <c r="BR237" i="1"/>
  <c r="BM184" i="1"/>
  <c r="BR12" i="24"/>
  <c r="BR102" i="1"/>
  <c r="BR65" i="1"/>
  <c r="BR26" i="24"/>
  <c r="BR141" i="1"/>
  <c r="BR30" i="24"/>
  <c r="BR77" i="1"/>
  <c r="BR168" i="1"/>
  <c r="BR200" i="1"/>
  <c r="BR271" i="1"/>
  <c r="O173" i="1"/>
  <c r="BC34" i="1"/>
  <c r="AD15" i="24"/>
  <c r="AS15" i="24"/>
  <c r="AI15" i="24"/>
  <c r="O15" i="24"/>
  <c r="BH15" i="24"/>
  <c r="AX15" i="24"/>
  <c r="O20" i="24"/>
  <c r="AI19" i="1"/>
  <c r="BH215" i="1"/>
  <c r="AI190" i="1"/>
  <c r="T278" i="1"/>
  <c r="BH95" i="1"/>
  <c r="O190" i="1"/>
  <c r="AD190" i="1"/>
  <c r="AD215" i="1"/>
  <c r="AS190" i="1"/>
  <c r="AD141" i="1"/>
  <c r="AD152" i="1"/>
  <c r="AX189" i="1"/>
  <c r="AX16" i="1"/>
  <c r="T230" i="1"/>
  <c r="AD151" i="1"/>
  <c r="BH151" i="1"/>
  <c r="BH272" i="1"/>
  <c r="AI102" i="1"/>
  <c r="BH271" i="1"/>
  <c r="AD230" i="1"/>
  <c r="BH190" i="1"/>
  <c r="BH244" i="1"/>
  <c r="AI132" i="1"/>
  <c r="AX271" i="1"/>
  <c r="AD102" i="1"/>
  <c r="BC278" i="1"/>
  <c r="AN278" i="1"/>
  <c r="AX190" i="1"/>
  <c r="T215" i="1"/>
  <c r="AI21" i="24"/>
  <c r="AI77" i="1"/>
  <c r="BC102" i="1"/>
  <c r="BH119" i="1"/>
  <c r="AI141" i="1"/>
  <c r="AS102" i="1"/>
  <c r="BH77" i="1"/>
  <c r="AX77" i="1"/>
  <c r="AN141" i="1"/>
  <c r="AN269" i="1"/>
  <c r="AI272" i="1"/>
  <c r="O102" i="1"/>
  <c r="O77" i="1"/>
  <c r="AD103" i="1"/>
  <c r="BH101" i="1"/>
  <c r="T102" i="1"/>
  <c r="BH102" i="1"/>
  <c r="BH237" i="1"/>
  <c r="AD153" i="1"/>
  <c r="AI173" i="1"/>
  <c r="AS192" i="1"/>
  <c r="AD173" i="1"/>
  <c r="BH173" i="1"/>
  <c r="AX173" i="1"/>
  <c r="BC173" i="1"/>
  <c r="AS173" i="1"/>
  <c r="AS153" i="1"/>
  <c r="BC91" i="1"/>
  <c r="AD192" i="1"/>
  <c r="AD154" i="1"/>
  <c r="BH48" i="1"/>
  <c r="BH65" i="1"/>
  <c r="BH168" i="1"/>
  <c r="BH200" i="1"/>
  <c r="O184" i="1"/>
  <c r="BH41" i="1"/>
  <c r="AS103" i="1"/>
  <c r="BH192" i="1"/>
  <c r="AN91" i="1"/>
  <c r="AX101" i="1"/>
  <c r="BH18" i="24"/>
  <c r="BC90" i="1"/>
  <c r="BH12" i="24"/>
  <c r="BH277" i="1"/>
  <c r="BC184" i="1"/>
  <c r="O192" i="1"/>
  <c r="BC266" i="1"/>
  <c r="AN266" i="1"/>
  <c r="AX48" i="1"/>
  <c r="AX41" i="1"/>
  <c r="T266" i="1"/>
  <c r="BH19" i="1"/>
  <c r="AN90" i="1"/>
  <c r="AX19" i="1"/>
  <c r="AD118" i="1"/>
  <c r="T279" i="1"/>
  <c r="AS238" i="1"/>
  <c r="BH142" i="1"/>
  <c r="AX94" i="1"/>
  <c r="T34" i="1"/>
  <c r="AS20" i="24"/>
  <c r="AN279" i="1"/>
  <c r="BH125" i="1"/>
  <c r="AD142" i="1"/>
  <c r="AD20" i="24"/>
  <c r="BH263" i="1"/>
  <c r="AN34" i="1"/>
  <c r="BH20" i="24"/>
  <c r="AI167" i="1"/>
  <c r="BM192" i="1"/>
  <c r="O230" i="1"/>
  <c r="AI280" i="1"/>
  <c r="O215" i="1"/>
  <c r="AX152" i="1"/>
  <c r="BH121" i="1"/>
  <c r="AI165" i="1"/>
  <c r="AX8" i="24"/>
  <c r="BM215" i="1"/>
  <c r="BM121" i="1"/>
  <c r="AI215" i="1"/>
  <c r="T280" i="1"/>
  <c r="BM96" i="1"/>
  <c r="AX21" i="24"/>
  <c r="AX13" i="24"/>
  <c r="AI89" i="1"/>
  <c r="AX29" i="24"/>
  <c r="BM10" i="1"/>
  <c r="BM118" i="1"/>
  <c r="AX16" i="24"/>
  <c r="BM20" i="24"/>
  <c r="T21" i="24"/>
  <c r="T233" i="1"/>
  <c r="O278" i="1"/>
  <c r="T95" i="1"/>
  <c r="T165" i="1"/>
  <c r="AX151" i="1"/>
  <c r="T121" i="1"/>
  <c r="AI152" i="1"/>
  <c r="AN215" i="1"/>
  <c r="AI95" i="1"/>
  <c r="AI189" i="1"/>
  <c r="AI96" i="1"/>
  <c r="BM230" i="1"/>
  <c r="AI8" i="24"/>
  <c r="AI151" i="1"/>
  <c r="AI236" i="1"/>
  <c r="BM216" i="1"/>
  <c r="BH278" i="1"/>
  <c r="Y215" i="1"/>
  <c r="T244" i="1"/>
  <c r="T132" i="1"/>
  <c r="T96" i="1"/>
  <c r="T16" i="1"/>
  <c r="T8" i="24"/>
  <c r="AX121" i="1"/>
  <c r="BM152" i="1"/>
  <c r="BM151" i="1"/>
  <c r="BM189" i="1"/>
  <c r="AX95" i="1"/>
  <c r="BM280" i="1"/>
  <c r="BM233" i="1"/>
  <c r="AX280" i="1"/>
  <c r="AX233" i="1"/>
  <c r="AX244" i="1"/>
  <c r="AX96" i="1"/>
  <c r="AX165" i="1"/>
  <c r="AI233" i="1"/>
  <c r="AI244" i="1"/>
  <c r="AI16" i="1"/>
  <c r="BM95" i="1"/>
  <c r="BM244" i="1"/>
  <c r="T16" i="24"/>
  <c r="BC238" i="1"/>
  <c r="BC20" i="24"/>
  <c r="AI13" i="24"/>
  <c r="AI142" i="1"/>
  <c r="AX125" i="1"/>
  <c r="BM242" i="1"/>
  <c r="AX10" i="1"/>
  <c r="AX89" i="1"/>
  <c r="BM13" i="24"/>
  <c r="AX238" i="1"/>
  <c r="AX24" i="24"/>
  <c r="T29" i="24"/>
  <c r="T20" i="24"/>
  <c r="T238" i="1"/>
  <c r="BM125" i="1"/>
  <c r="AI16" i="24"/>
  <c r="AI242" i="1"/>
  <c r="AI238" i="1"/>
  <c r="AI20" i="24"/>
  <c r="AI10" i="1"/>
  <c r="AX242" i="1"/>
  <c r="BM89" i="1"/>
  <c r="AX118" i="1"/>
  <c r="AX20" i="24"/>
  <c r="BM238" i="1"/>
  <c r="AI133" i="1"/>
  <c r="T13" i="24"/>
  <c r="BH34" i="1"/>
  <c r="O279" i="1"/>
  <c r="T10" i="1"/>
  <c r="T125" i="1"/>
  <c r="AN20" i="24"/>
  <c r="AI118" i="1"/>
  <c r="AI263" i="1"/>
  <c r="BM142" i="1"/>
  <c r="AX263" i="1"/>
  <c r="BM16" i="24"/>
  <c r="T94" i="1"/>
  <c r="AX18" i="24"/>
  <c r="AI153" i="1"/>
  <c r="BM44" i="1"/>
  <c r="AN192" i="1"/>
  <c r="T281" i="1"/>
  <c r="T44" i="1"/>
  <c r="AX281" i="1"/>
  <c r="BH91" i="1"/>
  <c r="BM94" i="1"/>
  <c r="BM18" i="24"/>
  <c r="AX167" i="1"/>
  <c r="AX154" i="1"/>
  <c r="AI127" i="1"/>
  <c r="AI94" i="1"/>
  <c r="T192" i="1"/>
  <c r="O91" i="1"/>
  <c r="AI281" i="1"/>
  <c r="AI216" i="1"/>
  <c r="BC153" i="1"/>
  <c r="T18" i="24"/>
  <c r="T167" i="1"/>
  <c r="BC94" i="1"/>
  <c r="T216" i="1"/>
  <c r="BC192" i="1"/>
  <c r="AI18" i="24"/>
  <c r="AI188" i="1"/>
  <c r="AI192" i="1"/>
  <c r="AX236" i="1"/>
  <c r="BM281" i="1"/>
  <c r="AX216" i="1"/>
  <c r="AX153" i="1"/>
  <c r="T236" i="1"/>
  <c r="AI44" i="1"/>
  <c r="O90" i="1"/>
  <c r="AX192" i="1"/>
  <c r="T65" i="1"/>
  <c r="BH266" i="1"/>
  <c r="T271" i="1"/>
  <c r="AI65" i="1"/>
  <c r="BM101" i="1"/>
  <c r="AI271" i="1"/>
  <c r="BM65" i="1"/>
  <c r="AX237" i="1"/>
  <c r="T30" i="24"/>
  <c r="AX65" i="1"/>
  <c r="BC41" i="1"/>
  <c r="AI12" i="24"/>
  <c r="AI237" i="1"/>
  <c r="O101" i="1"/>
  <c r="BM30" i="24"/>
  <c r="T12" i="24"/>
  <c r="T101" i="1"/>
  <c r="AI184" i="1"/>
  <c r="AI186" i="1"/>
  <c r="AI170" i="1"/>
  <c r="BM170" i="1"/>
  <c r="AX119" i="1"/>
  <c r="BM26" i="24"/>
  <c r="BM48" i="1"/>
  <c r="BM41" i="1"/>
  <c r="AX149" i="1"/>
  <c r="BM168" i="1"/>
  <c r="BH184" i="1"/>
  <c r="AX30" i="24"/>
  <c r="AX12" i="24"/>
  <c r="AX103" i="1"/>
  <c r="AI48" i="1"/>
  <c r="T103" i="1"/>
  <c r="AI149" i="1"/>
  <c r="T272" i="1"/>
  <c r="T119" i="1"/>
  <c r="AI200" i="1"/>
  <c r="AI277" i="1"/>
  <c r="AS269" i="1"/>
  <c r="BM277" i="1"/>
  <c r="BM119" i="1"/>
  <c r="AX200" i="1"/>
  <c r="AX272" i="1"/>
  <c r="BM12" i="24"/>
  <c r="BH30" i="24"/>
  <c r="BH26" i="24"/>
  <c r="AI168" i="1"/>
  <c r="AI119" i="1"/>
  <c r="BH170" i="1"/>
  <c r="AI41" i="1"/>
  <c r="AX170" i="1"/>
  <c r="BM237" i="1"/>
  <c r="BM271" i="1"/>
  <c r="AX277" i="1"/>
  <c r="AX26" i="24"/>
  <c r="BM200" i="1"/>
  <c r="AX168" i="1"/>
  <c r="T269" i="1"/>
  <c r="AI26" i="24"/>
  <c r="AN24" i="24"/>
  <c r="T24" i="24"/>
  <c r="BH154" i="1"/>
  <c r="BM154" i="1"/>
  <c r="BH153" i="1"/>
  <c r="BM153" i="1"/>
  <c r="BR203" i="1"/>
  <c r="BM203" i="1"/>
  <c r="BH13" i="24"/>
  <c r="BH242" i="1"/>
  <c r="BR118" i="1"/>
  <c r="BR13" i="24"/>
  <c r="BH29" i="24"/>
  <c r="BH118" i="1"/>
  <c r="BC29" i="24"/>
  <c r="BR24" i="24"/>
  <c r="BM263" i="1"/>
  <c r="BM24" i="24"/>
  <c r="BH24" i="24"/>
  <c r="BR142" i="1"/>
  <c r="BH16" i="24"/>
  <c r="BH89" i="1"/>
  <c r="BR16" i="24"/>
  <c r="BR242" i="1"/>
  <c r="BM29" i="24"/>
  <c r="BH103" i="1"/>
  <c r="BH230" i="1"/>
  <c r="AN238" i="1"/>
  <c r="BH165" i="1"/>
  <c r="AI103" i="1"/>
  <c r="BM278" i="1"/>
  <c r="BR95" i="1"/>
  <c r="BR280" i="1"/>
  <c r="BR189" i="1"/>
  <c r="BR96" i="1"/>
  <c r="BH152" i="1"/>
  <c r="BH21" i="24"/>
  <c r="O103" i="1"/>
  <c r="AN103" i="1"/>
  <c r="BH280" i="1"/>
  <c r="BH238" i="1"/>
  <c r="BH16" i="1"/>
  <c r="BR121" i="1"/>
  <c r="BR238" i="1"/>
  <c r="BR16" i="1"/>
  <c r="BM21" i="24"/>
  <c r="Y103" i="1"/>
  <c r="BR152" i="1"/>
  <c r="BC103" i="1"/>
  <c r="AD238" i="1"/>
  <c r="BH233" i="1"/>
  <c r="BH189" i="1"/>
  <c r="BH96" i="1"/>
  <c r="O238" i="1"/>
  <c r="BR233" i="1"/>
  <c r="BR21" i="24"/>
  <c r="BR244" i="1"/>
  <c r="BR151" i="1"/>
  <c r="Y91" i="1"/>
  <c r="BH10" i="1"/>
  <c r="BR94" i="1"/>
  <c r="AD10" i="1"/>
  <c r="BH281" i="1"/>
  <c r="BR216" i="1"/>
  <c r="BR10" i="1"/>
  <c r="BR154" i="1"/>
  <c r="BH44" i="1"/>
  <c r="BH94" i="1"/>
  <c r="BH216" i="1"/>
  <c r="BM91" i="1"/>
  <c r="AN10" i="1"/>
  <c r="AX91" i="1"/>
  <c r="O10" i="1"/>
  <c r="BC10" i="1"/>
  <c r="AS10" i="1"/>
  <c r="BC101" i="1"/>
  <c r="AN101" i="1"/>
  <c r="Y278" i="1"/>
  <c r="AD44" i="1"/>
  <c r="O65" i="1"/>
  <c r="AN95" i="1"/>
  <c r="AX142" i="1"/>
  <c r="AD95" i="1"/>
  <c r="O95" i="1"/>
  <c r="BC95" i="1"/>
  <c r="BC13" i="24"/>
  <c r="AN16" i="24"/>
  <c r="AI125" i="1"/>
  <c r="AS95" i="1"/>
  <c r="AS13" i="24"/>
  <c r="BC21" i="24"/>
  <c r="AN21" i="24"/>
  <c r="BC125" i="1"/>
  <c r="AS281" i="1"/>
  <c r="AS29" i="24"/>
  <c r="AD21" i="24"/>
  <c r="AI29" i="24"/>
  <c r="AN89" i="1"/>
  <c r="O21" i="24"/>
  <c r="O29" i="24"/>
  <c r="AI279" i="1"/>
  <c r="AD29" i="24"/>
  <c r="Y29" i="24"/>
  <c r="BC237" i="1"/>
  <c r="AS101" i="1"/>
  <c r="AD101" i="1"/>
  <c r="T170" i="1"/>
  <c r="AN121" i="1"/>
  <c r="AI101" i="1"/>
  <c r="Y34" i="1"/>
  <c r="BC242" i="1"/>
  <c r="BC167" i="1"/>
  <c r="AN94" i="1"/>
  <c r="AX34" i="1"/>
  <c r="AD236" i="1"/>
  <c r="Y90" i="1"/>
  <c r="AI266" i="1"/>
  <c r="AS277" i="1"/>
  <c r="AN165" i="1"/>
  <c r="AN152" i="1"/>
  <c r="BC277" i="1"/>
  <c r="BC121" i="1"/>
  <c r="AD200" i="1"/>
  <c r="AI269" i="1"/>
  <c r="AD186" i="1"/>
  <c r="AX184" i="1"/>
  <c r="AS186" i="1"/>
  <c r="O154" i="1"/>
  <c r="AD149" i="1"/>
  <c r="AN65" i="1"/>
  <c r="BC200" i="1"/>
  <c r="AN149" i="1"/>
  <c r="AN154" i="1"/>
  <c r="O16" i="24"/>
  <c r="O13" i="24"/>
  <c r="AN118" i="1"/>
  <c r="AS142" i="1"/>
  <c r="AD125" i="1"/>
  <c r="BC263" i="1"/>
  <c r="BC89" i="1"/>
  <c r="AN13" i="24"/>
  <c r="AD16" i="24"/>
  <c r="AS125" i="1"/>
  <c r="AS118" i="1"/>
  <c r="AX279" i="1"/>
  <c r="AI278" i="1"/>
  <c r="O125" i="1"/>
  <c r="AD89" i="1"/>
  <c r="BC16" i="24"/>
  <c r="AS16" i="24"/>
  <c r="O263" i="1"/>
  <c r="AD24" i="24"/>
  <c r="Y279" i="1"/>
  <c r="BC118" i="1"/>
  <c r="AX278" i="1"/>
  <c r="AN125" i="1"/>
  <c r="AD13" i="24"/>
  <c r="O118" i="1"/>
  <c r="BC189" i="1"/>
  <c r="AD277" i="1"/>
  <c r="AD233" i="1"/>
  <c r="AD237" i="1"/>
  <c r="AN132" i="1"/>
  <c r="AN151" i="1"/>
  <c r="BC96" i="1"/>
  <c r="AN280" i="1"/>
  <c r="AN277" i="1"/>
  <c r="AS152" i="1"/>
  <c r="AS12" i="24"/>
  <c r="O96" i="1"/>
  <c r="O277" i="1"/>
  <c r="O16" i="1"/>
  <c r="AD132" i="1"/>
  <c r="AX230" i="1"/>
  <c r="AS8" i="24"/>
  <c r="AS237" i="1"/>
  <c r="AN237" i="1"/>
  <c r="BC244" i="1"/>
  <c r="O280" i="1"/>
  <c r="O237" i="1"/>
  <c r="BC149" i="1"/>
  <c r="AS44" i="1"/>
  <c r="AS200" i="1"/>
  <c r="O149" i="1"/>
  <c r="AX44" i="1"/>
  <c r="BC154" i="1"/>
  <c r="BC65" i="1"/>
  <c r="AN186" i="1"/>
  <c r="AN200" i="1"/>
  <c r="BC168" i="1"/>
  <c r="AS65" i="1"/>
  <c r="AS154" i="1"/>
  <c r="Y65" i="1"/>
  <c r="AN44" i="1"/>
  <c r="O200" i="1"/>
  <c r="AD242" i="1"/>
  <c r="AN281" i="1"/>
  <c r="AS127" i="1"/>
  <c r="AN236" i="1"/>
  <c r="AD188" i="1"/>
  <c r="AD18" i="24"/>
  <c r="O242" i="1"/>
  <c r="AI34" i="1"/>
  <c r="AN242" i="1"/>
  <c r="AX90" i="1"/>
  <c r="AS167" i="1"/>
  <c r="O94" i="1"/>
  <c r="AS242" i="1"/>
  <c r="AS236" i="1"/>
  <c r="AN233" i="1"/>
  <c r="BC165" i="1"/>
  <c r="O121" i="1"/>
  <c r="T189" i="1"/>
  <c r="AD96" i="1"/>
  <c r="AD280" i="1"/>
  <c r="AN12" i="24"/>
  <c r="AD8" i="24"/>
  <c r="AS233" i="1"/>
  <c r="BC152" i="1"/>
  <c r="O132" i="1"/>
  <c r="AS189" i="1"/>
  <c r="AS151" i="1"/>
  <c r="AS165" i="1"/>
  <c r="AS244" i="1"/>
  <c r="O12" i="24"/>
  <c r="AD165" i="1"/>
  <c r="AD244" i="1"/>
  <c r="AD121" i="1"/>
  <c r="AD189" i="1"/>
  <c r="AN96" i="1"/>
  <c r="AD16" i="1"/>
  <c r="BC280" i="1"/>
  <c r="BC12" i="24"/>
  <c r="BC8" i="24"/>
  <c r="O189" i="1"/>
  <c r="O151" i="1"/>
  <c r="O165" i="1"/>
  <c r="AS121" i="1"/>
  <c r="AS16" i="1"/>
  <c r="BC233" i="1"/>
  <c r="AN244" i="1"/>
  <c r="AN189" i="1"/>
  <c r="Y266" i="1"/>
  <c r="AX266" i="1"/>
  <c r="AN16" i="1"/>
  <c r="AI230" i="1"/>
  <c r="AD12" i="24"/>
  <c r="O233" i="1"/>
  <c r="O152" i="1"/>
  <c r="AS280" i="1"/>
  <c r="AS96" i="1"/>
  <c r="AN230" i="1"/>
  <c r="AN8" i="24"/>
  <c r="BC151" i="1"/>
  <c r="O244" i="1"/>
  <c r="AI121" i="1"/>
  <c r="O8" i="24"/>
  <c r="Y30" i="24"/>
  <c r="AS216" i="1"/>
  <c r="O127" i="1"/>
  <c r="AS18" i="24"/>
  <c r="AD94" i="1"/>
  <c r="AN167" i="1"/>
  <c r="AN188" i="1"/>
  <c r="AN127" i="1"/>
  <c r="BC18" i="24"/>
  <c r="O188" i="1"/>
  <c r="BC236" i="1"/>
  <c r="AD167" i="1"/>
  <c r="AD216" i="1"/>
  <c r="T127" i="1"/>
  <c r="O167" i="1"/>
  <c r="O236" i="1"/>
  <c r="O216" i="1"/>
  <c r="O24" i="24"/>
  <c r="AS263" i="1"/>
  <c r="AS89" i="1"/>
  <c r="O142" i="1"/>
  <c r="O89" i="1"/>
  <c r="AS24" i="24"/>
  <c r="BC24" i="24"/>
  <c r="AS26" i="24"/>
  <c r="AD26" i="24"/>
  <c r="AI30" i="24"/>
  <c r="BC186" i="1"/>
  <c r="AD271" i="1"/>
  <c r="O186" i="1"/>
  <c r="O271" i="1"/>
  <c r="AD272" i="1"/>
  <c r="T186" i="1"/>
  <c r="O168" i="1"/>
  <c r="Y184" i="1"/>
  <c r="BC272" i="1"/>
  <c r="AD41" i="1"/>
  <c r="BC119" i="1"/>
  <c r="T168" i="1"/>
  <c r="BC271" i="1"/>
  <c r="AS48" i="1"/>
  <c r="AS168" i="1"/>
  <c r="AS272" i="1"/>
  <c r="AS119" i="1"/>
  <c r="AS170" i="1"/>
  <c r="AN184" i="1"/>
  <c r="AS133" i="1"/>
  <c r="AS271" i="1"/>
  <c r="BC30" i="24"/>
  <c r="AD30" i="24"/>
  <c r="O26" i="24"/>
  <c r="O30" i="24"/>
  <c r="Y269" i="1"/>
  <c r="AX269" i="1"/>
  <c r="O48" i="1"/>
  <c r="AN41" i="1"/>
  <c r="AN119" i="1"/>
  <c r="AD168" i="1"/>
  <c r="AN271" i="1"/>
  <c r="O41" i="1"/>
  <c r="AS30" i="24"/>
  <c r="BC26" i="24"/>
  <c r="AD48" i="1"/>
  <c r="O269" i="1"/>
  <c r="AN272" i="1"/>
  <c r="AN168" i="1"/>
  <c r="O272" i="1"/>
  <c r="O119" i="1"/>
  <c r="AS41" i="1"/>
  <c r="AD184" i="1"/>
  <c r="AD133" i="1"/>
  <c r="T188" i="1"/>
  <c r="BC216" i="1"/>
  <c r="AD281" i="1"/>
  <c r="AD263" i="1"/>
  <c r="AN18" i="24"/>
  <c r="O18" i="24"/>
  <c r="BC188" i="1"/>
  <c r="AN216" i="1"/>
  <c r="BC281" i="1"/>
  <c r="AN263" i="1"/>
  <c r="AS188" i="1"/>
  <c r="O281" i="1"/>
  <c r="BC170" i="1"/>
  <c r="AN133" i="1"/>
  <c r="AN170" i="1"/>
  <c r="O170" i="1"/>
  <c r="AD170" i="1"/>
  <c r="BH185" i="1"/>
  <c r="Y144" i="1"/>
  <c r="Y175" i="1"/>
  <c r="Y176" i="1"/>
  <c r="Y146" i="1"/>
  <c r="AD144" i="1"/>
  <c r="Y181" i="1"/>
  <c r="AD145" i="1"/>
  <c r="BH270" i="1"/>
  <c r="AX102" i="1"/>
  <c r="AD147" i="1"/>
  <c r="AD148" i="1"/>
  <c r="AD146" i="1"/>
  <c r="T194" i="1"/>
  <c r="AD182" i="1"/>
  <c r="AD174" i="1"/>
  <c r="T197" i="1"/>
  <c r="AD181" i="1"/>
  <c r="Y174" i="1"/>
  <c r="AD175" i="1"/>
  <c r="AD176" i="1"/>
  <c r="T199" i="1"/>
  <c r="T196" i="1"/>
  <c r="T195" i="1"/>
  <c r="AD180" i="1"/>
  <c r="BM185" i="1"/>
  <c r="BM183" i="1"/>
  <c r="AX23" i="1"/>
  <c r="AN150" i="1"/>
  <c r="AD269" i="1"/>
  <c r="T185" i="1"/>
  <c r="T126" i="1"/>
  <c r="T77" i="1"/>
  <c r="T76" i="1"/>
  <c r="T183" i="1"/>
  <c r="T184" i="1"/>
  <c r="T219" i="1"/>
  <c r="T205" i="1"/>
  <c r="BR143" i="1"/>
  <c r="Y154" i="1"/>
  <c r="BR232" i="1"/>
  <c r="Y155" i="1"/>
  <c r="AI76" i="1"/>
  <c r="Y97" i="1"/>
  <c r="Y77" i="1"/>
  <c r="Y150" i="1"/>
  <c r="BR180" i="1"/>
  <c r="Y76" i="1"/>
  <c r="BR270" i="1"/>
  <c r="BR181" i="1"/>
  <c r="Y152" i="1"/>
  <c r="BR38" i="1"/>
  <c r="BR31" i="1"/>
  <c r="BR182" i="1"/>
  <c r="BR59" i="1"/>
  <c r="BR33" i="1"/>
  <c r="BR105" i="1"/>
  <c r="BR188" i="1"/>
  <c r="BR175" i="1"/>
  <c r="BR148" i="1"/>
  <c r="BR239" i="1"/>
  <c r="BR40" i="1"/>
  <c r="BR256" i="1"/>
  <c r="BR58" i="1"/>
  <c r="BR47" i="1"/>
  <c r="BR49" i="1"/>
  <c r="BR13" i="1"/>
  <c r="BR43" i="1"/>
  <c r="BR171" i="1"/>
  <c r="BR174" i="1"/>
  <c r="BR53" i="1"/>
  <c r="BR46" i="1"/>
  <c r="BR35" i="1"/>
  <c r="BR273" i="1"/>
  <c r="BR45" i="1"/>
  <c r="BR39" i="1"/>
  <c r="BR22" i="1"/>
  <c r="BR186" i="1"/>
  <c r="BR26" i="1"/>
  <c r="BR176" i="1"/>
  <c r="BM23" i="1"/>
  <c r="BM205" i="1"/>
  <c r="BM266" i="1"/>
  <c r="BM219" i="1"/>
  <c r="BH47" i="1"/>
  <c r="BH11" i="1"/>
  <c r="BH181" i="1"/>
  <c r="BH171" i="1"/>
  <c r="BH43" i="1"/>
  <c r="BH106" i="1"/>
  <c r="BH58" i="1"/>
  <c r="BH262" i="1"/>
  <c r="BH191" i="1"/>
  <c r="BH188" i="1"/>
  <c r="BH40" i="1"/>
  <c r="BH248" i="1"/>
  <c r="BH176" i="1"/>
  <c r="BH21" i="1"/>
  <c r="BH232" i="1"/>
  <c r="BH243" i="1"/>
  <c r="BH241" i="1"/>
  <c r="BH132" i="1"/>
  <c r="BH250" i="1"/>
  <c r="BH239" i="1"/>
  <c r="BH273" i="1"/>
  <c r="BH22" i="1"/>
  <c r="BH38" i="1"/>
  <c r="BH256" i="1"/>
  <c r="BH122" i="1"/>
  <c r="BH186" i="1"/>
  <c r="BH75" i="1"/>
  <c r="BH35" i="1"/>
  <c r="BH275" i="1"/>
  <c r="BH26" i="1"/>
  <c r="BH45" i="1"/>
  <c r="BH182" i="1"/>
  <c r="BH33" i="1"/>
  <c r="BH31" i="1"/>
  <c r="BH124" i="1"/>
  <c r="BH148" i="1"/>
  <c r="BH166" i="1"/>
  <c r="BH249" i="1"/>
  <c r="BH133" i="1"/>
  <c r="BH105" i="1"/>
  <c r="BH74" i="1"/>
  <c r="BH13" i="1"/>
  <c r="BH76" i="1"/>
  <c r="BH49" i="1"/>
  <c r="BH59" i="1"/>
  <c r="BH247" i="1"/>
  <c r="BH53" i="1"/>
  <c r="BH46" i="1"/>
  <c r="BH180" i="1"/>
  <c r="BH251" i="1"/>
  <c r="BH39" i="1"/>
  <c r="BH236" i="1"/>
  <c r="BH175" i="1"/>
  <c r="BH174" i="1"/>
  <c r="BH127" i="1"/>
  <c r="BC97" i="1"/>
  <c r="BC205" i="1"/>
  <c r="BC219" i="1"/>
  <c r="BC185" i="1"/>
  <c r="BC183" i="1"/>
  <c r="BC279" i="1"/>
  <c r="AX143" i="1"/>
  <c r="AS33" i="1"/>
  <c r="AS132" i="1"/>
  <c r="AS59" i="1"/>
  <c r="AS94" i="1"/>
  <c r="AS46" i="1"/>
  <c r="AS58" i="1"/>
  <c r="AS47" i="1"/>
  <c r="AS43" i="1"/>
  <c r="AS45" i="1"/>
  <c r="AS31" i="1"/>
  <c r="AN148" i="1"/>
  <c r="AN180" i="1"/>
  <c r="AN174" i="1"/>
  <c r="AN181" i="1"/>
  <c r="AN182" i="1"/>
  <c r="AN176" i="1"/>
  <c r="AN175" i="1"/>
  <c r="AI126" i="1"/>
  <c r="AI74" i="1"/>
  <c r="AI185" i="1"/>
  <c r="AI40" i="1"/>
  <c r="AI183" i="1"/>
  <c r="AI205" i="1"/>
  <c r="AI219" i="1"/>
  <c r="AI90" i="1"/>
  <c r="AI91" i="1"/>
  <c r="AS181" i="1"/>
  <c r="AS174" i="1"/>
  <c r="AS148" i="1"/>
  <c r="AS182" i="1"/>
  <c r="AS180" i="1"/>
  <c r="AS176" i="1"/>
  <c r="AS175" i="1"/>
  <c r="T48" i="1"/>
  <c r="T46" i="1"/>
  <c r="T47" i="1"/>
  <c r="BR269" i="1"/>
  <c r="AX22" i="1"/>
  <c r="AX76" i="1"/>
  <c r="AX262" i="1"/>
  <c r="BR34" i="1"/>
  <c r="BH150" i="1"/>
  <c r="BM232" i="1"/>
  <c r="BM38" i="1"/>
  <c r="BR219" i="1"/>
  <c r="AX126" i="1"/>
  <c r="AX127" i="1"/>
  <c r="AX241" i="1"/>
  <c r="AX35" i="1"/>
  <c r="AX232" i="1"/>
  <c r="AX273" i="1"/>
  <c r="AD77" i="1"/>
  <c r="AD76" i="1"/>
  <c r="BM188" i="1"/>
  <c r="BH183" i="1"/>
  <c r="BR205" i="1"/>
  <c r="BM239" i="1"/>
  <c r="BM39" i="1"/>
  <c r="BM22" i="1"/>
  <c r="AX39" i="1"/>
  <c r="BM133" i="1"/>
  <c r="AX40" i="1"/>
  <c r="BM132" i="1"/>
  <c r="AX155" i="1"/>
  <c r="BM31" i="1"/>
  <c r="BM49" i="1"/>
  <c r="BM59" i="1"/>
  <c r="BM103" i="1"/>
  <c r="BM53" i="1"/>
  <c r="BM273" i="1"/>
  <c r="BM58" i="1"/>
  <c r="BM46" i="1"/>
  <c r="BM47" i="1"/>
  <c r="BM33" i="1"/>
  <c r="BM45" i="1"/>
  <c r="AX176" i="1"/>
  <c r="AX180" i="1"/>
  <c r="AX46" i="1"/>
  <c r="AX182" i="1"/>
  <c r="AX174" i="1"/>
  <c r="AX53" i="1"/>
  <c r="AX181" i="1"/>
  <c r="AX47" i="1"/>
  <c r="AX49" i="1"/>
  <c r="AX175" i="1"/>
  <c r="BH112" i="1"/>
  <c r="BH219" i="1"/>
  <c r="BH113" i="1"/>
  <c r="BH205" i="1"/>
  <c r="BH24" i="1"/>
  <c r="BC142" i="1"/>
  <c r="BC143" i="1"/>
  <c r="AX150" i="1"/>
  <c r="AN112" i="1"/>
  <c r="AN183" i="1"/>
  <c r="AN126" i="1"/>
  <c r="AN185" i="1"/>
  <c r="AN76" i="1"/>
  <c r="AN113" i="1"/>
  <c r="AD262" i="1"/>
  <c r="AD21" i="1"/>
  <c r="AD122" i="1"/>
  <c r="AD143" i="1"/>
  <c r="AD65" i="1"/>
  <c r="AD74" i="1"/>
  <c r="AD232" i="1"/>
  <c r="AD126" i="1"/>
  <c r="AD22" i="1"/>
  <c r="AD239" i="1"/>
  <c r="AD35" i="1"/>
  <c r="AD241" i="1"/>
  <c r="AD13" i="1"/>
  <c r="AD113" i="1"/>
  <c r="AD40" i="1"/>
  <c r="AD112" i="1"/>
  <c r="AD273" i="1"/>
  <c r="AD166" i="1"/>
  <c r="AD26" i="1"/>
  <c r="AD53" i="1"/>
  <c r="AD49" i="1"/>
  <c r="AD97" i="1"/>
  <c r="Y219" i="1"/>
  <c r="Y205" i="1"/>
  <c r="Y94" i="1"/>
  <c r="T49" i="1"/>
  <c r="T122" i="1"/>
  <c r="T13" i="1"/>
  <c r="T43" i="1"/>
  <c r="T112" i="1"/>
  <c r="T175" i="1"/>
  <c r="T180" i="1"/>
  <c r="T181" i="1"/>
  <c r="T270" i="1"/>
  <c r="T26" i="1"/>
  <c r="T53" i="1"/>
  <c r="T174" i="1"/>
  <c r="T45" i="1"/>
  <c r="T182" i="1"/>
  <c r="T113" i="1"/>
  <c r="T176" i="1"/>
  <c r="BC155" i="1"/>
  <c r="BH143" i="1"/>
  <c r="BH141" i="1"/>
  <c r="BC48" i="1"/>
  <c r="BC171" i="1"/>
  <c r="BC241" i="1"/>
  <c r="BC169" i="1"/>
  <c r="BC172" i="1"/>
  <c r="BC47" i="1"/>
  <c r="BC45" i="1"/>
  <c r="BC175" i="1"/>
  <c r="BC147" i="1"/>
  <c r="BC44" i="1"/>
  <c r="BC239" i="1"/>
  <c r="BC38" i="1"/>
  <c r="BC273" i="1"/>
  <c r="BC174" i="1"/>
  <c r="BC146" i="1"/>
  <c r="BC40" i="1"/>
  <c r="BC122" i="1"/>
  <c r="BC21" i="1"/>
  <c r="BC13" i="1"/>
  <c r="BC132" i="1"/>
  <c r="BC33" i="1"/>
  <c r="BC31" i="1"/>
  <c r="BC26" i="1"/>
  <c r="BC59" i="1"/>
  <c r="BC148" i="1"/>
  <c r="BC43" i="1"/>
  <c r="BC127" i="1"/>
  <c r="BC150" i="1"/>
  <c r="BC269" i="1"/>
  <c r="BC180" i="1"/>
  <c r="BC46" i="1"/>
  <c r="BC144" i="1"/>
  <c r="BC39" i="1"/>
  <c r="BC74" i="1"/>
  <c r="BC53" i="1"/>
  <c r="BC49" i="1"/>
  <c r="BC133" i="1"/>
  <c r="BC232" i="1"/>
  <c r="BC181" i="1"/>
  <c r="BC112" i="1"/>
  <c r="BC262" i="1"/>
  <c r="BC77" i="1"/>
  <c r="BC145" i="1"/>
  <c r="BC256" i="1"/>
  <c r="BC58" i="1"/>
  <c r="BC182" i="1"/>
  <c r="BC76" i="1"/>
  <c r="BC113" i="1"/>
  <c r="BC22" i="1"/>
  <c r="BC35" i="1"/>
  <c r="BC176" i="1"/>
  <c r="AX219" i="1"/>
  <c r="AX185" i="1"/>
  <c r="AX43" i="1"/>
  <c r="AX205" i="1"/>
  <c r="AX45" i="1"/>
  <c r="AX183" i="1"/>
  <c r="AS75" i="1"/>
  <c r="AS262" i="1"/>
  <c r="AS122" i="1"/>
  <c r="AS249" i="1"/>
  <c r="AS35" i="1"/>
  <c r="AS275" i="1"/>
  <c r="AS21" i="1"/>
  <c r="AS150" i="1"/>
  <c r="AS13" i="1"/>
  <c r="AS166" i="1"/>
  <c r="AS76" i="1"/>
  <c r="AS11" i="1"/>
  <c r="AS124" i="1"/>
  <c r="AS39" i="1"/>
  <c r="AS106" i="1"/>
  <c r="AS112" i="1"/>
  <c r="AS143" i="1"/>
  <c r="AS155" i="1"/>
  <c r="AS248" i="1"/>
  <c r="AS26" i="1"/>
  <c r="AS232" i="1"/>
  <c r="AS243" i="1"/>
  <c r="AS97" i="1"/>
  <c r="AS74" i="1"/>
  <c r="AS241" i="1"/>
  <c r="AS250" i="1"/>
  <c r="AS126" i="1"/>
  <c r="AS113" i="1"/>
  <c r="AS49" i="1"/>
  <c r="AS239" i="1"/>
  <c r="AS247" i="1"/>
  <c r="AS191" i="1"/>
  <c r="AS53" i="1"/>
  <c r="AS40" i="1"/>
  <c r="AS251" i="1"/>
  <c r="AS273" i="1"/>
  <c r="AS22" i="1"/>
  <c r="AS38" i="1"/>
  <c r="AS105" i="1"/>
  <c r="AS256" i="1"/>
  <c r="AN43" i="1"/>
  <c r="AN205" i="1"/>
  <c r="AN219" i="1"/>
  <c r="AN46" i="1"/>
  <c r="AN48" i="1"/>
  <c r="AN47" i="1"/>
  <c r="AN45" i="1"/>
  <c r="AI113" i="1"/>
  <c r="AI26" i="1"/>
  <c r="AI182" i="1"/>
  <c r="AI176" i="1"/>
  <c r="AI270" i="1"/>
  <c r="AI45" i="1"/>
  <c r="AI43" i="1"/>
  <c r="AI122" i="1"/>
  <c r="AI35" i="1"/>
  <c r="AI13" i="1"/>
  <c r="AI49" i="1"/>
  <c r="AI53" i="1"/>
  <c r="AI112" i="1"/>
  <c r="AI175" i="1"/>
  <c r="AI174" i="1"/>
  <c r="AI181" i="1"/>
  <c r="AI180" i="1"/>
  <c r="AD172" i="1"/>
  <c r="AD185" i="1"/>
  <c r="AD171" i="1"/>
  <c r="AD155" i="1"/>
  <c r="AD169" i="1"/>
  <c r="AD183" i="1"/>
  <c r="AD150" i="1"/>
  <c r="Y142" i="1"/>
  <c r="Y143" i="1"/>
  <c r="O122" i="1"/>
  <c r="O148" i="1"/>
  <c r="O166" i="1"/>
  <c r="O155" i="1"/>
  <c r="O181" i="1"/>
  <c r="O185" i="1"/>
  <c r="O133" i="1"/>
  <c r="O232" i="1"/>
  <c r="T143" i="1"/>
  <c r="O241" i="1"/>
  <c r="O250" i="1"/>
  <c r="O169" i="1"/>
  <c r="O239" i="1"/>
  <c r="O203" i="1"/>
  <c r="O171" i="1"/>
  <c r="O273" i="1"/>
  <c r="O105" i="1"/>
  <c r="T142" i="1"/>
  <c r="O126" i="1"/>
  <c r="O221" i="1"/>
  <c r="O270" i="1"/>
  <c r="O172" i="1"/>
  <c r="O182" i="1"/>
  <c r="O150" i="1"/>
  <c r="O174" i="1"/>
  <c r="O113" i="1"/>
  <c r="O112" i="1"/>
  <c r="O262" i="1"/>
  <c r="O180" i="1"/>
  <c r="O176" i="1"/>
  <c r="O183" i="1"/>
  <c r="O175" i="1"/>
  <c r="O44" i="1"/>
  <c r="O53" i="1"/>
  <c r="O26" i="1"/>
  <c r="O43" i="1"/>
  <c r="O22" i="1"/>
  <c r="O38" i="1"/>
  <c r="O74" i="1"/>
  <c r="O76" i="1"/>
  <c r="O23" i="1"/>
  <c r="O40" i="1"/>
  <c r="O35" i="1"/>
  <c r="O39" i="1"/>
  <c r="O46" i="1"/>
  <c r="O49" i="1"/>
  <c r="O13" i="1"/>
  <c r="O21" i="1"/>
  <c r="O47" i="1"/>
  <c r="O97" i="1"/>
  <c r="O45" i="1"/>
  <c r="BM143" i="1"/>
  <c r="AN74" i="1"/>
  <c r="T237" i="1"/>
  <c r="T262" i="1"/>
  <c r="AN38" i="1"/>
  <c r="AI169" i="1"/>
  <c r="T41" i="1"/>
  <c r="T106" i="1"/>
  <c r="T263" i="1"/>
  <c r="AN22" i="1"/>
  <c r="T239" i="1"/>
  <c r="T124" i="1"/>
  <c r="BM26" i="1"/>
  <c r="BM176" i="1"/>
  <c r="T243" i="1"/>
  <c r="AN241" i="1"/>
  <c r="AN13" i="1"/>
  <c r="T247" i="1"/>
  <c r="AN248" i="1"/>
  <c r="BM76" i="1"/>
  <c r="AN40" i="1"/>
  <c r="BM155" i="1"/>
  <c r="AN169" i="1"/>
  <c r="T11" i="1"/>
  <c r="T277" i="1"/>
  <c r="T249" i="1"/>
  <c r="BM181" i="1"/>
  <c r="T232" i="1"/>
  <c r="T191" i="1"/>
  <c r="AN106" i="1"/>
  <c r="T22" i="1"/>
  <c r="BM221" i="1"/>
  <c r="T105" i="1"/>
  <c r="AN166" i="1"/>
  <c r="T19" i="1"/>
  <c r="BR91" i="1"/>
  <c r="AN21" i="1"/>
  <c r="T241" i="1"/>
  <c r="T250" i="1"/>
  <c r="AN256" i="1"/>
  <c r="T275" i="1"/>
  <c r="BM126" i="1"/>
  <c r="T248" i="1"/>
  <c r="T75" i="1"/>
  <c r="T74" i="1"/>
  <c r="AN262" i="1"/>
  <c r="T40" i="1"/>
  <c r="AN11" i="1"/>
  <c r="BM174" i="1"/>
  <c r="AN251" i="1"/>
  <c r="AN143" i="1"/>
  <c r="AN232" i="1"/>
  <c r="O24" i="1"/>
  <c r="T242" i="1"/>
  <c r="AN191" i="1"/>
  <c r="AN172" i="1"/>
  <c r="AN239" i="1"/>
  <c r="AN35" i="1"/>
  <c r="AN105" i="1"/>
  <c r="BM175" i="1"/>
  <c r="BM182" i="1"/>
  <c r="BM180" i="1"/>
  <c r="T166" i="1"/>
  <c r="AN243" i="1"/>
  <c r="AI171" i="1"/>
  <c r="T21" i="1"/>
  <c r="T118" i="1"/>
  <c r="AN247" i="1"/>
  <c r="T200" i="1"/>
  <c r="T256" i="1"/>
  <c r="AN275" i="1"/>
  <c r="BC126" i="1"/>
  <c r="BM150" i="1"/>
  <c r="AN75" i="1"/>
  <c r="AN142" i="1"/>
  <c r="BR90" i="1"/>
  <c r="AN249" i="1"/>
  <c r="T251" i="1"/>
  <c r="T190" i="1"/>
  <c r="BM24" i="1"/>
  <c r="AI172" i="1"/>
  <c r="T35" i="1"/>
  <c r="AN124" i="1"/>
  <c r="AN122" i="1"/>
  <c r="BM43" i="1"/>
  <c r="AN171" i="1"/>
  <c r="BM270" i="1"/>
  <c r="AN250" i="1"/>
  <c r="AN111" i="1"/>
  <c r="AI21" i="1"/>
  <c r="BR74" i="1"/>
  <c r="BR241" i="1"/>
  <c r="AI239" i="1"/>
  <c r="BR21" i="1"/>
  <c r="BR262" i="1"/>
  <c r="AI241" i="1"/>
  <c r="AI232" i="1"/>
  <c r="AX171" i="1"/>
  <c r="AS169" i="1"/>
  <c r="AX145" i="1"/>
  <c r="AX132" i="1"/>
  <c r="AS172" i="1"/>
  <c r="AX147" i="1"/>
  <c r="AX148" i="1"/>
  <c r="T144" i="1"/>
  <c r="BH126" i="1"/>
  <c r="AX112" i="1"/>
  <c r="BR221" i="1"/>
  <c r="BR155" i="1"/>
  <c r="BR23" i="1"/>
  <c r="AN24" i="1"/>
  <c r="AX172" i="1"/>
  <c r="T147" i="1"/>
  <c r="T148" i="1"/>
  <c r="AS114" i="1"/>
  <c r="AX38" i="1"/>
  <c r="T149" i="1"/>
  <c r="AN23" i="1"/>
  <c r="AX13" i="1"/>
  <c r="AD24" i="1"/>
  <c r="AI143" i="1"/>
  <c r="AX114" i="1"/>
  <c r="BR150" i="1"/>
  <c r="AX113" i="1"/>
  <c r="T146" i="1"/>
  <c r="AS171" i="1"/>
  <c r="AX133" i="1"/>
  <c r="AX169" i="1"/>
  <c r="T145" i="1"/>
  <c r="BR24" i="1"/>
  <c r="AX144" i="1"/>
  <c r="BR126" i="1"/>
  <c r="AX146" i="1"/>
  <c r="BM21" i="1"/>
  <c r="AX21" i="1"/>
  <c r="Y41" i="1"/>
  <c r="AX74" i="1"/>
  <c r="O143" i="1"/>
  <c r="AI148" i="1"/>
  <c r="BM148" i="1"/>
  <c r="Y239" i="1"/>
  <c r="BM74" i="1"/>
  <c r="Y262" i="1"/>
  <c r="BM40" i="1"/>
  <c r="BM171" i="1"/>
  <c r="AX188" i="1"/>
  <c r="BM279" i="1"/>
  <c r="Y132" i="1"/>
  <c r="BM241" i="1"/>
  <c r="BM35" i="1"/>
  <c r="Y133" i="1"/>
  <c r="Y188" i="1"/>
  <c r="BM262" i="1"/>
  <c r="AX239" i="1"/>
  <c r="AD114" i="1"/>
  <c r="Y275" i="1"/>
  <c r="Y19" i="1"/>
  <c r="Y101" i="1"/>
  <c r="Y125" i="1"/>
  <c r="BM113" i="1"/>
  <c r="Y247" i="1"/>
  <c r="T90" i="1"/>
  <c r="AX166" i="1"/>
  <c r="BM243" i="1"/>
  <c r="AX124" i="1"/>
  <c r="AI144" i="1"/>
  <c r="BM275" i="1"/>
  <c r="Y111" i="1"/>
  <c r="BM248" i="1"/>
  <c r="BM75" i="1"/>
  <c r="Y119" i="1"/>
  <c r="BM16" i="1"/>
  <c r="Y236" i="1"/>
  <c r="Y271" i="1"/>
  <c r="Y96" i="1"/>
  <c r="Y105" i="1"/>
  <c r="BH169" i="1"/>
  <c r="AX11" i="1"/>
  <c r="Y191" i="1"/>
  <c r="Y95" i="1"/>
  <c r="AS266" i="1"/>
  <c r="BM166" i="1"/>
  <c r="Y190" i="1"/>
  <c r="AI147" i="1"/>
  <c r="AX243" i="1"/>
  <c r="Y281" i="1"/>
  <c r="Y250" i="1"/>
  <c r="BM106" i="1"/>
  <c r="Y238" i="1"/>
  <c r="AI146" i="1"/>
  <c r="Y124" i="1"/>
  <c r="BC24" i="1"/>
  <c r="BM256" i="1"/>
  <c r="AX248" i="1"/>
  <c r="BM236" i="1"/>
  <c r="Y186" i="1"/>
  <c r="BH145" i="1"/>
  <c r="T91" i="1"/>
  <c r="Y106" i="1"/>
  <c r="BM124" i="1"/>
  <c r="AS24" i="1"/>
  <c r="Y256" i="1"/>
  <c r="AX275" i="1"/>
  <c r="Y75" i="1"/>
  <c r="Y200" i="1"/>
  <c r="Y16" i="1"/>
  <c r="Y114" i="1"/>
  <c r="BM247" i="1"/>
  <c r="BM105" i="1"/>
  <c r="AX186" i="1"/>
  <c r="AI145" i="1"/>
  <c r="BM191" i="1"/>
  <c r="Y249" i="1"/>
  <c r="BM122" i="1"/>
  <c r="BC23" i="1"/>
  <c r="Y10" i="1"/>
  <c r="AX251" i="1"/>
  <c r="Y243" i="1"/>
  <c r="Y127" i="1"/>
  <c r="AS91" i="1"/>
  <c r="Y242" i="1"/>
  <c r="Y277" i="1"/>
  <c r="BM112" i="1"/>
  <c r="AX111" i="1"/>
  <c r="Y11" i="1"/>
  <c r="BM249" i="1"/>
  <c r="BM251" i="1"/>
  <c r="Y280" i="1"/>
  <c r="BM250" i="1"/>
  <c r="Y216" i="1"/>
  <c r="BH144" i="1"/>
  <c r="AX256" i="1"/>
  <c r="BH111" i="1"/>
  <c r="Y248" i="1"/>
  <c r="AX75" i="1"/>
  <c r="BM19" i="1"/>
  <c r="BH114" i="1"/>
  <c r="AX247" i="1"/>
  <c r="AX105" i="1"/>
  <c r="BM186" i="1"/>
  <c r="BM11" i="1"/>
  <c r="AX191" i="1"/>
  <c r="AX249" i="1"/>
  <c r="Y118" i="1"/>
  <c r="AS90" i="1"/>
  <c r="Y192" i="1"/>
  <c r="BH147" i="1"/>
  <c r="Y251" i="1"/>
  <c r="BM127" i="1"/>
  <c r="AX250" i="1"/>
  <c r="AX106" i="1"/>
  <c r="Y263" i="1"/>
  <c r="BH172" i="1"/>
  <c r="BH146" i="1"/>
  <c r="BC247" i="1"/>
  <c r="AD106" i="1"/>
  <c r="AN147" i="1"/>
  <c r="AD124" i="1"/>
  <c r="AD251" i="1"/>
  <c r="AD111" i="1"/>
  <c r="AD75" i="1"/>
  <c r="AD243" i="1"/>
  <c r="AD247" i="1"/>
  <c r="AN146" i="1"/>
  <c r="AN144" i="1"/>
  <c r="AD11" i="1"/>
  <c r="AN145" i="1"/>
  <c r="AD250" i="1"/>
  <c r="AD191" i="1"/>
  <c r="AD249" i="1"/>
  <c r="T141" i="1"/>
  <c r="AD275" i="1"/>
  <c r="AD105" i="1"/>
  <c r="AD127" i="1"/>
  <c r="AD19" i="1"/>
  <c r="AD256" i="1"/>
  <c r="AD248" i="1"/>
  <c r="BR247" i="1"/>
  <c r="O247" i="1"/>
  <c r="BR236" i="1"/>
  <c r="AI114" i="1"/>
  <c r="AN114" i="1"/>
  <c r="BM114" i="1"/>
  <c r="O114" i="1"/>
  <c r="BR114" i="1"/>
  <c r="T114" i="1"/>
  <c r="AI247" i="1"/>
  <c r="O124" i="1"/>
  <c r="BR124" i="1"/>
  <c r="AI124" i="1"/>
  <c r="BC124" i="1"/>
  <c r="BC166" i="1"/>
  <c r="AI256" i="1"/>
  <c r="BH90" i="1"/>
  <c r="O256" i="1"/>
  <c r="BR250" i="1"/>
  <c r="BC250" i="1"/>
  <c r="AI250" i="1"/>
  <c r="BR166" i="1"/>
  <c r="BC105" i="1"/>
  <c r="AX24" i="1"/>
  <c r="BR144" i="1"/>
  <c r="BM144" i="1"/>
  <c r="O144" i="1"/>
  <c r="AS144" i="1"/>
  <c r="BR122" i="1"/>
  <c r="BC275" i="1"/>
  <c r="BC111" i="1"/>
  <c r="AI248" i="1"/>
  <c r="BC191" i="1"/>
  <c r="BM169" i="1"/>
  <c r="O75" i="1"/>
  <c r="BC230" i="1"/>
  <c r="BR145" i="1"/>
  <c r="BM145" i="1"/>
  <c r="BR11" i="1"/>
  <c r="BR172" i="1"/>
  <c r="BR111" i="1"/>
  <c r="BR191" i="1"/>
  <c r="BR169" i="1"/>
  <c r="AS145" i="1"/>
  <c r="BC75" i="1"/>
  <c r="O11" i="1"/>
  <c r="BC11" i="1"/>
  <c r="BM172" i="1"/>
  <c r="O275" i="1"/>
  <c r="BR275" i="1"/>
  <c r="AI111" i="1"/>
  <c r="BC248" i="1"/>
  <c r="AI191" i="1"/>
  <c r="O106" i="1"/>
  <c r="BR106" i="1"/>
  <c r="O111" i="1"/>
  <c r="O248" i="1"/>
  <c r="BC106" i="1"/>
  <c r="BR75" i="1"/>
  <c r="AI75" i="1"/>
  <c r="O145" i="1"/>
  <c r="AI11" i="1"/>
  <c r="AI275" i="1"/>
  <c r="T111" i="1"/>
  <c r="BM111" i="1"/>
  <c r="BR248" i="1"/>
  <c r="O191" i="1"/>
  <c r="AI106" i="1"/>
  <c r="BC215" i="1"/>
  <c r="BC243" i="1"/>
  <c r="BR249" i="1"/>
  <c r="BR149" i="1"/>
  <c r="BR113" i="1"/>
  <c r="BR112" i="1"/>
  <c r="O243" i="1"/>
  <c r="BC249" i="1"/>
  <c r="BR146" i="1"/>
  <c r="BR243" i="1"/>
  <c r="BC19" i="1"/>
  <c r="O249" i="1"/>
  <c r="BM146" i="1"/>
  <c r="O146" i="1"/>
  <c r="AI243" i="1"/>
  <c r="BR76" i="1"/>
  <c r="AI249" i="1"/>
  <c r="AS149" i="1"/>
  <c r="AS146" i="1"/>
  <c r="BH23" i="1"/>
  <c r="BC141" i="1"/>
  <c r="BC16" i="1"/>
  <c r="BM147" i="1"/>
  <c r="BC251" i="1"/>
  <c r="BR127" i="1"/>
  <c r="BR147" i="1"/>
  <c r="BR251" i="1"/>
  <c r="AS147" i="1"/>
  <c r="AI251" i="1"/>
  <c r="O147" i="1"/>
  <c r="O251" i="1"/>
  <c r="J98" i="1" l="1"/>
  <c r="J99" i="1"/>
</calcChain>
</file>

<file path=xl/sharedStrings.xml><?xml version="1.0" encoding="utf-8"?>
<sst xmlns="http://schemas.openxmlformats.org/spreadsheetml/2006/main" count="1459" uniqueCount="552">
  <si>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</si>
  <si>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</si>
  <si>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</si>
  <si>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</si>
  <si>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</si>
  <si>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</si>
  <si>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</si>
  <si>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</si>
  <si>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</si>
  <si>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</si>
  <si>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</si>
  <si>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</si>
  <si>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</si>
  <si>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</si>
  <si>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</si>
  <si>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</si>
  <si>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</si>
  <si>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</si>
  <si>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</si>
  <si>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</si>
  <si>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</si>
  <si>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</si>
  <si>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</si>
  <si>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</si>
  <si>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</si>
  <si>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</si>
  <si>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</si>
  <si>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LSXS22423S</t>
  </si>
  <si>
    <t>LSXS26366S</t>
  </si>
  <si>
    <t>LSXS26366D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</si>
  <si>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</si>
  <si>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</si>
  <si>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</si>
  <si>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</si>
  <si>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</si>
  <si>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</si>
  <si>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</si>
  <si>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</si>
  <si>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</si>
  <si>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</si>
  <si>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</si>
  <si>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</si>
  <si>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</si>
  <si>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</si>
  <si>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</si>
  <si>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</si>
  <si>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</si>
  <si>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</si>
  <si>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</si>
  <si>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</si>
  <si>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</si>
  <si>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</si>
  <si>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</si>
  <si>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</si>
  <si>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</si>
  <si>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</si>
  <si>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</si>
  <si>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</si>
  <si>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</si>
  <si>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</si>
  <si>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</si>
  <si>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</si>
  <si>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</si>
  <si>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</si>
  <si>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</si>
  <si>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</si>
  <si>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</si>
  <si>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</si>
  <si>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</si>
  <si>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</si>
  <si>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</si>
  <si>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</si>
  <si>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</si>
  <si>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</si>
  <si>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</si>
  <si>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</si>
  <si>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</si>
  <si>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</si>
  <si>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</si>
  <si>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</si>
  <si>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</si>
  <si>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</si>
  <si>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</si>
  <si>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</si>
  <si>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</si>
  <si>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</si>
  <si>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</si>
  <si>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</si>
  <si>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</si>
  <si>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</si>
  <si>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</si>
  <si>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</si>
  <si>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</si>
  <si>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</si>
  <si>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</si>
  <si>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WT7600HWA</t>
  </si>
  <si>
    <t>WD100CW</t>
  </si>
  <si>
    <t>WD100CV</t>
  </si>
  <si>
    <t>WD100CK</t>
  </si>
  <si>
    <t>WD200CV</t>
  </si>
  <si>
    <t>DLEX7600WE</t>
  </si>
  <si>
    <t>DLEX8100V</t>
  </si>
  <si>
    <t>DLEX9000V</t>
  </si>
  <si>
    <t>DLGX7601WE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</si>
  <si>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</si>
  <si>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</si>
  <si>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</si>
  <si>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</si>
  <si>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</si>
  <si>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</si>
  <si>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</si>
  <si>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</si>
  <si>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</si>
  <si>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</si>
  <si>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</si>
  <si>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</si>
  <si>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</si>
  <si>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</si>
  <si>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</si>
  <si>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</si>
  <si>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</si>
  <si>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</si>
  <si>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</si>
  <si>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</si>
  <si>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</si>
  <si>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</si>
  <si>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</si>
  <si>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</si>
  <si>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</si>
  <si>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</si>
  <si>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</si>
  <si>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</si>
  <si>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</si>
  <si>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</si>
  <si>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</si>
  <si>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</si>
  <si>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</si>
  <si>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</si>
  <si>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</si>
  <si>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</si>
  <si>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</si>
  <si>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</si>
  <si>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</si>
  <si>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</si>
  <si>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</si>
  <si>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</si>
  <si>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</si>
  <si>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</si>
  <si>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</si>
  <si>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</si>
  <si>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</si>
  <si>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</si>
  <si>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</si>
  <si>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</si>
  <si>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</si>
  <si>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</si>
  <si>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</si>
  <si>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</si>
  <si>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</si>
  <si>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</si>
  <si>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</si>
  <si>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</si>
  <si>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</si>
  <si>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</si>
  <si>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</si>
  <si>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</si>
  <si>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</si>
  <si>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</si>
  <si>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</si>
  <si>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</si>
  <si>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</si>
  <si>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</si>
  <si>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</si>
  <si>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LMVM2033BM</t>
  </si>
  <si>
    <t>LFCS22520D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</si>
  <si>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</si>
  <si>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</si>
  <si>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</si>
  <si>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</si>
  <si>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</si>
  <si>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</si>
  <si>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</si>
  <si>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</si>
  <si>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</si>
  <si>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</si>
  <si>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</si>
  <si>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</si>
  <si>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</si>
  <si>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</si>
  <si>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</si>
  <si>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</si>
  <si>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</si>
  <si>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</si>
  <si>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</si>
  <si>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</si>
  <si>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</si>
  <si>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</si>
  <si>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</si>
  <si>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</si>
  <si>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</si>
  <si>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</si>
  <si>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</si>
  <si>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</si>
  <si>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</si>
  <si>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</si>
  <si>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</si>
  <si>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</si>
  <si>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</si>
  <si>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</si>
  <si>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</si>
  <si>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</si>
  <si>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</si>
  <si>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</si>
  <si>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</si>
  <si>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</si>
  <si>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</si>
  <si>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</si>
  <si>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7.4 CF Gas SteamDryer</t>
  </si>
  <si>
    <t>5.2 CF Front Load Washer, Steam</t>
  </si>
  <si>
    <t>9.0 CF Electric SteamDryer</t>
  </si>
  <si>
    <t>7.3 CF Electric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</si>
  <si>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</si>
  <si>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</si>
  <si>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</si>
  <si>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</si>
  <si>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</si>
  <si>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</si>
  <si>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</si>
  <si>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</si>
  <si>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</si>
  <si>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</si>
  <si>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</si>
  <si>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</si>
  <si>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</si>
  <si>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</si>
  <si>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</si>
  <si>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</si>
  <si>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</si>
  <si>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</si>
  <si>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</si>
  <si>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</si>
  <si>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</si>
  <si>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</si>
  <si>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</si>
  <si>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</si>
  <si>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</si>
  <si>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</si>
  <si>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</si>
  <si>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</si>
  <si>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</si>
  <si>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</si>
  <si>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</si>
  <si>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</si>
  <si>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</si>
  <si>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</si>
  <si>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</si>
  <si>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</si>
  <si>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</si>
  <si>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</si>
  <si>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</si>
  <si>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</si>
  <si>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</si>
  <si>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</si>
  <si>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</si>
  <si>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</si>
  <si>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</si>
  <si>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</si>
  <si>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</si>
  <si>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</si>
  <si>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</si>
  <si>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</si>
  <si>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</si>
  <si>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</si>
  <si>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</si>
  <si>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</si>
  <si>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</si>
  <si>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</si>
  <si>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</si>
  <si>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</si>
  <si>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</si>
  <si>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</si>
  <si>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</si>
  <si>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</si>
  <si>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</si>
  <si>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</si>
  <si>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</si>
  <si>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</si>
  <si>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LFXS26596S</t>
  </si>
  <si>
    <t>LDP7708BD</t>
  </si>
  <si>
    <t>WT7100CW</t>
  </si>
  <si>
    <t>WT7300CV</t>
  </si>
  <si>
    <t>WT7300CW</t>
  </si>
  <si>
    <t>LG STUDIO 24" Fully Integrated Dishwasher, 40 dBA, 3rd Rack, SmartThinQ</t>
  </si>
  <si>
    <t>LK65C</t>
  </si>
  <si>
    <t>LSCG307BD</t>
  </si>
  <si>
    <t>LSCG367BD</t>
  </si>
  <si>
    <t>LRE3194BD</t>
  </si>
  <si>
    <t>LRE3194ST</t>
  </si>
  <si>
    <t>LRE3194SW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</si>
  <si>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</si>
  <si>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</si>
  <si>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</si>
  <si>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</si>
  <si>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</si>
  <si>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</si>
  <si>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</si>
  <si>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</si>
  <si>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</si>
  <si>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</si>
  <si>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23 CF Counter-Depth 4-Door French Door, InstaView Door-in-Door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</si>
  <si>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</si>
  <si>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</si>
  <si>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</si>
  <si>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</si>
  <si>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</si>
  <si>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</si>
  <si>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</si>
  <si>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</si>
  <si>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</si>
  <si>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</si>
  <si>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</si>
  <si>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</si>
  <si>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</si>
  <si>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</si>
  <si>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</si>
  <si>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</si>
  <si>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</si>
  <si>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</si>
  <si>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</si>
  <si>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</si>
  <si>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</si>
  <si>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</si>
  <si>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</si>
  <si>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</si>
  <si>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</si>
  <si>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</si>
  <si>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</si>
  <si>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</si>
  <si>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</si>
  <si>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</si>
  <si>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</si>
  <si>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</si>
  <si>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</si>
  <si>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</si>
  <si>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</si>
  <si>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</si>
  <si>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</si>
  <si>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</si>
  <si>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</si>
  <si>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</si>
  <si>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</si>
  <si>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</si>
  <si>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</si>
  <si>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</si>
  <si>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</si>
  <si>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</si>
  <si>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</si>
  <si>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</si>
  <si>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</si>
  <si>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</si>
  <si>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</si>
  <si>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</si>
  <si>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</si>
  <si>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</si>
  <si>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</si>
  <si>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</si>
  <si>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</si>
  <si>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</si>
  <si>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</si>
  <si>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</si>
  <si>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</si>
  <si>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</si>
  <si>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</si>
  <si>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28 CF 4-Door French Door, InstaView Door-in-Door</t>
  </si>
  <si>
    <t>24" Top Ctrl Dishwasher, 44 dBA</t>
  </si>
  <si>
    <t>22 CF Counter-Depth French Door, InstaView Door-in-Door</t>
  </si>
  <si>
    <t>WD100CB</t>
  </si>
  <si>
    <t>WDP4B</t>
  </si>
  <si>
    <t>LSWC307ST</t>
  </si>
  <si>
    <t>LG STUDIO Combination Wall Oven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</si>
  <si>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</si>
  <si>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</si>
  <si>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</si>
  <si>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</si>
  <si>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</si>
  <si>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</si>
  <si>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</si>
  <si>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</si>
  <si>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</si>
  <si>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</si>
  <si>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LRFDS2503S</t>
  </si>
  <si>
    <t>LDP7808SS</t>
  </si>
  <si>
    <t>23 CF Counter-Depth French Door, InstaView</t>
  </si>
  <si>
    <t>24" Top Ctrl Dishwasher, 42 dBA, 3rd Rack, TrueSteam</t>
  </si>
  <si>
    <t>S3MFBN</t>
  </si>
  <si>
    <t>EST EOL Q1</t>
  </si>
  <si>
    <t>Net</t>
  </si>
  <si>
    <t>WM4500HBA</t>
  </si>
  <si>
    <t>WM3460CW</t>
  </si>
  <si>
    <t>DLE3460W</t>
  </si>
  <si>
    <t>DLG3461W</t>
  </si>
  <si>
    <t>WM3460CV</t>
  </si>
  <si>
    <t>DLE3460V</t>
  </si>
  <si>
    <t>DLG3461V</t>
  </si>
  <si>
    <t>WT7060CW</t>
  </si>
  <si>
    <t>DLE7060WE</t>
  </si>
  <si>
    <t>DLG7061WE</t>
  </si>
  <si>
    <t>WT7060CV</t>
  </si>
  <si>
    <t>DLE7060VE</t>
  </si>
  <si>
    <t>DLG7061VE</t>
  </si>
  <si>
    <t>LRFCS2503S</t>
  </si>
  <si>
    <t>LDF5678SS</t>
  </si>
  <si>
    <t>LDT5678SS</t>
  </si>
  <si>
    <t>DECEMBER SAVINGS</t>
  </si>
  <si>
    <t>X-13</t>
  </si>
  <si>
    <t>24 CF Counter-Depth French Door, InstaView Door-in-Door, Craft Ice</t>
  </si>
  <si>
    <t>30 CF French Door, InstaView Door-in-Door, Craft Ice</t>
  </si>
  <si>
    <t>Coming Feb</t>
  </si>
  <si>
    <t>Ice Maker Kit</t>
  </si>
  <si>
    <t>LMWS27626S</t>
  </si>
  <si>
    <t>27 CF 4-Door French Door</t>
  </si>
  <si>
    <t>Coming Jan</t>
  </si>
  <si>
    <t>MLK</t>
  </si>
  <si>
    <t>FEBRUARY SAVINGS</t>
  </si>
  <si>
    <t>PRESIDENTS DAY</t>
  </si>
  <si>
    <t>24 CF Counter-Depth French Door, InstaView Door-in-Door</t>
  </si>
  <si>
    <t>20 CF Top Mount, 30" Wide, Pocket Handles</t>
  </si>
  <si>
    <t xml:space="preserve">24 CF Top Mount, 33" Wide, Pocket Handles </t>
  </si>
  <si>
    <t>21 CF Counter-Depth French Door</t>
  </si>
  <si>
    <t>27 CF French Door, InstaView Door-in-Door</t>
  </si>
  <si>
    <t>22 CF Counter-Depth French Door, Dispenser</t>
  </si>
  <si>
    <t>24 CF Counter-Depth French Door, Dispenser</t>
  </si>
  <si>
    <t>22 CF French Door, Dispenser</t>
  </si>
  <si>
    <t>22 CF French Door, Icemaker</t>
  </si>
  <si>
    <t>25 CF French Door</t>
  </si>
  <si>
    <t>25 CF French Door, Dispenser</t>
  </si>
  <si>
    <t>26 CF French Door, Door-in-Door, Dispenser</t>
  </si>
  <si>
    <t>26 CF French Door, Dispenser</t>
  </si>
  <si>
    <t>28 CF French Door, Door-in-Door, Dispenser</t>
  </si>
  <si>
    <t>28 CF French Door, InstaView Door-in-Door, Dispenser</t>
  </si>
  <si>
    <t>28 CF French Door, Dispenser</t>
  </si>
  <si>
    <t>25 CF French Door, Door-in Door</t>
  </si>
  <si>
    <t>30 CF French Door, Dispenser, Door-in-Door</t>
  </si>
  <si>
    <t>30 CF French Door, InstaView Door-in-Door</t>
  </si>
  <si>
    <t>32 CF French Door, Door-in-Door, Dispenser</t>
  </si>
  <si>
    <t>23 CF Counter-Depth 4-Door French Door, Dispenser</t>
  </si>
  <si>
    <t>28 CF 4-Door French Door, Dispenser</t>
  </si>
  <si>
    <t>30 CF 4-Door French Door, Door-in-Door, Dispenser</t>
  </si>
  <si>
    <t>30 CF 4-Door French Door, InstaView Door-in-Door</t>
  </si>
  <si>
    <t>22 CF Counter-Depth Side-by-Side, InstaView Door-In-Door</t>
  </si>
  <si>
    <t>22 CF Counter-Depth Side-by-Side, Dispenser</t>
  </si>
  <si>
    <t>22 CF Counter-Depth Side-by-Side, Door-in-Door, Dispenser</t>
  </si>
  <si>
    <t>22 CF Side-by-Side, Dispenser</t>
  </si>
  <si>
    <t>26 CF Side-by-Side, Dispenser</t>
  </si>
  <si>
    <t>26 CF Side-by-Side, Door-in-Door, Dispenser</t>
  </si>
  <si>
    <t>26 CF Side-by-Side, InstaView Door-in-Door</t>
  </si>
  <si>
    <t>8 CF Kimchi/Specialty Refrigerator, Chest</t>
  </si>
  <si>
    <t>14 CF Kimchi/Specialty Refrigerator, Standing</t>
  </si>
  <si>
    <t>24" Top Ctrl Dishwasher, 44 dBA, 3rd Rack, QuadWash</t>
  </si>
  <si>
    <t>4.5 CF Front Load Washer</t>
  </si>
  <si>
    <t>7.4 CF Electric Dryer</t>
  </si>
  <si>
    <t>7.4 CF Gas Dryer</t>
  </si>
  <si>
    <t>4.5 CF Front Load Washer, Steam</t>
  </si>
  <si>
    <t>7.4 CF Electric Dryer, TurboSteam</t>
  </si>
  <si>
    <t>7.4 CF Gas Dryer, TurboSteam</t>
  </si>
  <si>
    <t>7.4 CF Electric Dryer, TrueSteam</t>
  </si>
  <si>
    <t>4.5 CF Top Load Washer</t>
  </si>
  <si>
    <t>7.3 CF Electric Dryer</t>
  </si>
  <si>
    <t>7.3 CF Gas Dryer</t>
  </si>
  <si>
    <t>5.0 CF Top Load Washer</t>
  </si>
  <si>
    <t>7.3 CF Electric Dryer, LG EasyLoad Door</t>
  </si>
  <si>
    <t>7.3 CF Gas Dryer, LG EasyLoad Door</t>
  </si>
  <si>
    <t>5.5 CF Top Load Washer, Glass Lid</t>
  </si>
  <si>
    <t>7.3 CF Electric SteamDryer, Glass Door, LG EasyLoad Door</t>
  </si>
  <si>
    <t>7.3 CF Gas SteamDryer, Glass Door, LG EasyLoad Door</t>
  </si>
  <si>
    <t>5.2 CF Top Load Washer, Glass Lid</t>
  </si>
  <si>
    <t>LRDCS2603S</t>
  </si>
  <si>
    <t>EOL 02/27/20</t>
  </si>
  <si>
    <t>HOLIDAY SAVINGS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</si>
  <si>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</si>
  <si>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</si>
  <si>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</si>
  <si>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</si>
  <si>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</si>
  <si>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</si>
  <si>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</si>
  <si>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</si>
  <si>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</si>
  <si>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</si>
  <si>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</si>
  <si>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</si>
  <si>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</si>
  <si>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</si>
  <si>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</si>
  <si>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</si>
  <si>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</si>
  <si>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</si>
  <si>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</si>
  <si>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</si>
  <si>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</si>
  <si>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</si>
  <si>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</si>
  <si>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</si>
  <si>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</si>
  <si>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</si>
  <si>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</si>
  <si>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</si>
  <si>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</si>
  <si>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Mar</t>
  </si>
  <si>
    <t>24 CF Counter-Depth French Door, Dispenser, Craft Ice</t>
  </si>
  <si>
    <t>23 CF Counter-Depth French Door, Door-in-Door, Craft Ice</t>
  </si>
  <si>
    <t>30 CF French Door, Door-in-Door, Craft Ice</t>
  </si>
  <si>
    <t>23 CF Counter-Depth 4-Door French Door</t>
  </si>
  <si>
    <t>23 CF Counter-Depth 4-Door French Door, Dispenser, Door-in-Door</t>
  </si>
  <si>
    <t>30 CF 4-Door French Door, Dispenser, Door-in-Door</t>
  </si>
  <si>
    <t>27 CF Side-by-Side, InstaView Door-in-Door</t>
  </si>
  <si>
    <t>30" Wall-Mounted Chimney Hood</t>
  </si>
  <si>
    <t>36" Wall-Mounted Chimney Hood</t>
  </si>
  <si>
    <t>5.0 CF Front Load Washer</t>
  </si>
  <si>
    <t>MAP+ 01/18/20</t>
  </si>
  <si>
    <t>Coming May</t>
  </si>
  <si>
    <t>Coming Dec</t>
  </si>
  <si>
    <t>MAP- 01/02/20</t>
  </si>
  <si>
    <t>EOL 12/31/19</t>
  </si>
  <si>
    <t>EST EOL Q3</t>
  </si>
  <si>
    <t>PRESIDENTS DAY LAUNDRY</t>
  </si>
  <si>
    <t>WINTER SAVINGS</t>
  </si>
  <si>
    <t>MARCH SAVINGS</t>
  </si>
  <si>
    <t>MARCH SAVINGS LAUNDRY</t>
  </si>
  <si>
    <t>SPRING SAVINGS</t>
  </si>
  <si>
    <t>Coming Apr</t>
  </si>
  <si>
    <t>BLACK FRIDAY EXTENSION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</si>
  <si>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</si>
  <si>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</si>
  <si>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</si>
  <si>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</si>
  <si>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</si>
  <si>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</si>
  <si>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</si>
  <si>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</si>
  <si>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</si>
  <si>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</si>
  <si>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6.3 CF / 30" Electric Range, Wi-Fi</t>
  </si>
  <si>
    <t>6.3 CF / 30" Electric Range, Convection, AirFry, Wi-Fi</t>
  </si>
  <si>
    <t>6.3 CF / 30" Electric Range, True Convection, InstaView, Wi-Fi</t>
  </si>
  <si>
    <t>5.8 CF / 30" Gas Range, Convection, AirFry, Wi-Fi</t>
  </si>
  <si>
    <t>5.8 CF / 30" Gas Range, True Convection, InstaView, Wi-Fi</t>
  </si>
  <si>
    <t>5.8 CF / 30" Gas Range, Wi-Fi</t>
  </si>
  <si>
    <t>LSDT9908SS</t>
  </si>
  <si>
    <t>Phasing Out</t>
  </si>
  <si>
    <t>TBD</t>
  </si>
  <si>
    <t>Bonus
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</si>
</sst>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1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5" fontId="8" fillId="122" borderId="86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5" fontId="8" fillId="123" borderId="86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2" xfId="6" applyFont="1" applyBorder="1" applyAlignment="1">
      <alignment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5" xfId="6" applyFont="1" applyBorder="1" applyAlignment="1">
      <alignment vertical="center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4625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7" fillId="2" borderId="93" xfId="2" applyFont="1" applyFill="1" applyBorder="1" applyAlignment="1" applyProtection="1">
      <alignment horizontal="center" wrapText="1"/>
      <protection hidden="1"/>
    </xf>
    <xf numFmtId="0" fontId="7" fillId="2" borderId="94" xfId="2" applyFont="1" applyFill="1" applyBorder="1" applyAlignment="1" applyProtection="1">
      <alignment horizontal="center" wrapText="1"/>
      <protection hidden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2" xfId="0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6" xfId="6" applyFont="1" applyBorder="1" applyAlignment="1">
      <alignment vertical="center"/>
    </xf>
    <xf numFmtId="0" fontId="2" fillId="0" borderId="97" xfId="0" applyFont="1" applyBorder="1" applyAlignment="1">
      <alignment horizontal="center" vertical="center" wrapText="1"/>
    </xf>
    <xf numFmtId="0" fontId="2" fillId="0" borderId="97" xfId="4625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44" fontId="8" fillId="122" borderId="97" xfId="1" applyFont="1" applyFill="1" applyBorder="1" applyAlignment="1">
      <alignment horizontal="left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3" borderId="97" xfId="1" applyNumberFormat="1" applyFont="1" applyFill="1" applyBorder="1" applyAlignment="1">
      <alignment horizontal="left" vertical="center" wrapText="1"/>
    </xf>
    <xf numFmtId="44" fontId="8" fillId="123" borderId="97" xfId="1" applyFont="1" applyFill="1" applyBorder="1" applyAlignment="1">
      <alignment horizontal="left" vertical="center" wrapText="1"/>
    </xf>
    <xf numFmtId="165" fontId="8" fillId="123" borderId="98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583"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365291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312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5" sqref="H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0" width="9.42578125" style="27" customWidth="1"/>
    <col min="21" max="24" width="9.42578125" style="26" customWidth="1"/>
    <col min="25" max="30" width="9.42578125" style="27" customWidth="1"/>
    <col min="31" max="34" width="9.42578125" style="26" customWidth="1"/>
    <col min="35" max="40" width="9.42578125" style="27" customWidth="1"/>
    <col min="41" max="44" width="9.42578125" style="26" customWidth="1"/>
    <col min="45" max="50" width="9.42578125" style="27" customWidth="1"/>
    <col min="51" max="54" width="9.42578125" style="26" customWidth="1"/>
    <col min="55" max="60" width="9.42578125" style="27" customWidth="1"/>
    <col min="61" max="64" width="9.42578125" style="26" customWidth="1"/>
    <col min="65" max="70" width="9.42578125" style="27" customWidth="1"/>
    <col min="71" max="16384" width="9.140625" style="28"/>
  </cols>
  <sheetData>
    <row r="2" spans="1:70">
      <c r="F2" s="211">
        <v>43808</v>
      </c>
      <c r="G2" s="211"/>
    </row>
    <row r="3" spans="1:7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70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63" t="s">
        <v>531</v>
      </c>
      <c r="L4" s="60"/>
      <c r="M4" s="60"/>
      <c r="N4" s="60"/>
      <c r="O4" s="61"/>
      <c r="P4" s="86" t="s">
        <v>478</v>
      </c>
      <c r="Q4" s="67"/>
      <c r="R4" s="67"/>
      <c r="S4" s="67"/>
      <c r="T4" s="67"/>
      <c r="U4" s="63" t="s">
        <v>413</v>
      </c>
      <c r="V4" s="60"/>
      <c r="W4" s="60"/>
      <c r="X4" s="60"/>
      <c r="Y4" s="61"/>
      <c r="Z4" s="86" t="s">
        <v>414</v>
      </c>
      <c r="AA4" s="67"/>
      <c r="AB4" s="67"/>
      <c r="AC4" s="67"/>
      <c r="AD4" s="67"/>
      <c r="AE4" s="63" t="s">
        <v>422</v>
      </c>
      <c r="AF4" s="60"/>
      <c r="AG4" s="60"/>
      <c r="AH4" s="60"/>
      <c r="AI4" s="61"/>
      <c r="AJ4" s="86" t="s">
        <v>423</v>
      </c>
      <c r="AK4" s="67"/>
      <c r="AL4" s="67"/>
      <c r="AM4" s="67"/>
      <c r="AN4" s="67"/>
      <c r="AO4" s="63" t="s">
        <v>424</v>
      </c>
      <c r="AP4" s="60"/>
      <c r="AQ4" s="60"/>
      <c r="AR4" s="60"/>
      <c r="AS4" s="61"/>
      <c r="AT4" s="86" t="s">
        <v>525</v>
      </c>
      <c r="AU4" s="67"/>
      <c r="AV4" s="67"/>
      <c r="AW4" s="67"/>
      <c r="AX4" s="67"/>
      <c r="AY4" s="63" t="s">
        <v>526</v>
      </c>
      <c r="AZ4" s="60"/>
      <c r="BA4" s="60"/>
      <c r="BB4" s="60"/>
      <c r="BC4" s="61"/>
      <c r="BD4" s="86" t="s">
        <v>527</v>
      </c>
      <c r="BE4" s="67"/>
      <c r="BF4" s="67"/>
      <c r="BG4" s="67"/>
      <c r="BH4" s="67"/>
      <c r="BI4" s="63" t="s">
        <v>528</v>
      </c>
      <c r="BJ4" s="60"/>
      <c r="BK4" s="60"/>
      <c r="BL4" s="60"/>
      <c r="BM4" s="61"/>
      <c r="BN4" s="86" t="s">
        <v>529</v>
      </c>
      <c r="BO4" s="67"/>
      <c r="BP4" s="67"/>
      <c r="BQ4" s="67"/>
      <c r="BR4" s="67"/>
    </row>
    <row r="5" spans="1:70" s="30" customFormat="1" ht="15.7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64" t="s">
        <v>131</v>
      </c>
      <c r="L5" s="59">
        <v>43805</v>
      </c>
      <c r="M5" s="68"/>
      <c r="N5" s="59"/>
      <c r="O5" s="62"/>
      <c r="P5" s="87" t="s">
        <v>131</v>
      </c>
      <c r="Q5" s="66">
        <v>43805</v>
      </c>
      <c r="R5" s="66"/>
      <c r="S5" s="66"/>
      <c r="T5" s="66"/>
      <c r="U5" s="64" t="s">
        <v>131</v>
      </c>
      <c r="V5" s="59">
        <v>43811</v>
      </c>
      <c r="W5" s="68"/>
      <c r="X5" s="59"/>
      <c r="Y5" s="62"/>
      <c r="Z5" s="87" t="s">
        <v>131</v>
      </c>
      <c r="AA5" s="66">
        <v>43818</v>
      </c>
      <c r="AB5" s="66"/>
      <c r="AC5" s="66"/>
      <c r="AD5" s="66"/>
      <c r="AE5" s="64" t="s">
        <v>131</v>
      </c>
      <c r="AF5" s="59">
        <v>43832</v>
      </c>
      <c r="AG5" s="68"/>
      <c r="AH5" s="59"/>
      <c r="AI5" s="62"/>
      <c r="AJ5" s="87" t="s">
        <v>131</v>
      </c>
      <c r="AK5" s="66">
        <v>43853</v>
      </c>
      <c r="AL5" s="66"/>
      <c r="AM5" s="66"/>
      <c r="AN5" s="66"/>
      <c r="AO5" s="64" t="s">
        <v>131</v>
      </c>
      <c r="AP5" s="59">
        <v>43867</v>
      </c>
      <c r="AQ5" s="68"/>
      <c r="AR5" s="59"/>
      <c r="AS5" s="62"/>
      <c r="AT5" s="87" t="s">
        <v>131</v>
      </c>
      <c r="AU5" s="66">
        <v>43874</v>
      </c>
      <c r="AV5" s="66"/>
      <c r="AW5" s="66"/>
      <c r="AX5" s="66"/>
      <c r="AY5" s="64" t="s">
        <v>131</v>
      </c>
      <c r="AZ5" s="59">
        <v>43888</v>
      </c>
      <c r="BA5" s="68"/>
      <c r="BB5" s="59"/>
      <c r="BC5" s="62"/>
      <c r="BD5" s="87" t="s">
        <v>131</v>
      </c>
      <c r="BE5" s="66">
        <v>43902</v>
      </c>
      <c r="BF5" s="66"/>
      <c r="BG5" s="66"/>
      <c r="BH5" s="66"/>
      <c r="BI5" s="64" t="s">
        <v>131</v>
      </c>
      <c r="BJ5" s="59">
        <v>43916</v>
      </c>
      <c r="BK5" s="68"/>
      <c r="BL5" s="59"/>
      <c r="BM5" s="62"/>
      <c r="BN5" s="87" t="s">
        <v>131</v>
      </c>
      <c r="BO5" s="66">
        <v>43923</v>
      </c>
      <c r="BP5" s="66"/>
      <c r="BQ5" s="66"/>
      <c r="BR5" s="66"/>
    </row>
    <row r="6" spans="1:70" s="32" customFormat="1" ht="12.75" customHeight="1" thickBot="1">
      <c r="A6" s="184"/>
      <c r="B6" s="184"/>
      <c r="C6" s="184"/>
      <c r="D6" s="185"/>
      <c r="E6" s="186"/>
      <c r="F6" s="14"/>
      <c r="G6" s="14"/>
      <c r="H6" s="14"/>
      <c r="I6" s="14"/>
      <c r="J6" s="14"/>
      <c r="K6" s="64" t="s">
        <v>132</v>
      </c>
      <c r="L6" s="59">
        <v>43810</v>
      </c>
      <c r="M6" s="68"/>
      <c r="N6" s="59"/>
      <c r="O6" s="62"/>
      <c r="P6" s="87" t="s">
        <v>132</v>
      </c>
      <c r="Q6" s="66">
        <v>43810</v>
      </c>
      <c r="R6" s="66"/>
      <c r="S6" s="66"/>
      <c r="T6" s="66"/>
      <c r="U6" s="64" t="s">
        <v>132</v>
      </c>
      <c r="V6" s="59">
        <v>43817</v>
      </c>
      <c r="W6" s="68"/>
      <c r="X6" s="59"/>
      <c r="Y6" s="62"/>
      <c r="Z6" s="87" t="s">
        <v>132</v>
      </c>
      <c r="AA6" s="66">
        <v>43831</v>
      </c>
      <c r="AB6" s="66"/>
      <c r="AC6" s="66"/>
      <c r="AD6" s="66"/>
      <c r="AE6" s="64" t="s">
        <v>132</v>
      </c>
      <c r="AF6" s="59">
        <v>43852</v>
      </c>
      <c r="AG6" s="68"/>
      <c r="AH6" s="59"/>
      <c r="AI6" s="62"/>
      <c r="AJ6" s="87" t="s">
        <v>132</v>
      </c>
      <c r="AK6" s="66">
        <v>43866</v>
      </c>
      <c r="AL6" s="66"/>
      <c r="AM6" s="66"/>
      <c r="AN6" s="66"/>
      <c r="AO6" s="64" t="s">
        <v>132</v>
      </c>
      <c r="AP6" s="59">
        <v>43887</v>
      </c>
      <c r="AQ6" s="68"/>
      <c r="AR6" s="59"/>
      <c r="AS6" s="62"/>
      <c r="AT6" s="87" t="s">
        <v>132</v>
      </c>
      <c r="AU6" s="66">
        <v>43887</v>
      </c>
      <c r="AV6" s="66"/>
      <c r="AW6" s="66"/>
      <c r="AX6" s="66"/>
      <c r="AY6" s="64" t="s">
        <v>132</v>
      </c>
      <c r="AZ6" s="59">
        <v>43901</v>
      </c>
      <c r="BA6" s="68"/>
      <c r="BB6" s="59"/>
      <c r="BC6" s="62"/>
      <c r="BD6" s="87" t="s">
        <v>132</v>
      </c>
      <c r="BE6" s="66">
        <v>43922</v>
      </c>
      <c r="BF6" s="66"/>
      <c r="BG6" s="66"/>
      <c r="BH6" s="66"/>
      <c r="BI6" s="64" t="s">
        <v>132</v>
      </c>
      <c r="BJ6" s="59">
        <v>43929</v>
      </c>
      <c r="BK6" s="68"/>
      <c r="BL6" s="59"/>
      <c r="BM6" s="62"/>
      <c r="BN6" s="87" t="s">
        <v>132</v>
      </c>
      <c r="BO6" s="66">
        <v>43936</v>
      </c>
      <c r="BP6" s="66"/>
      <c r="BQ6" s="66"/>
      <c r="BR6" s="66"/>
    </row>
    <row r="7" spans="1:70" s="24" customFormat="1" ht="24.95" customHeight="1" thickBot="1">
      <c r="A7" s="85" t="s">
        <v>0</v>
      </c>
      <c r="B7" s="85" t="s">
        <v>157</v>
      </c>
      <c r="C7" s="85" t="s">
        <v>1</v>
      </c>
      <c r="D7" s="85" t="s">
        <v>231</v>
      </c>
      <c r="E7" s="85" t="s">
        <v>2</v>
      </c>
      <c r="F7" s="85" t="s">
        <v>3</v>
      </c>
      <c r="G7" s="85" t="s">
        <v>4</v>
      </c>
      <c r="H7" s="85" t="s">
        <v>114</v>
      </c>
      <c r="I7" s="85" t="s">
        <v>551</v>
      </c>
      <c r="J7" s="85" t="s">
        <v>396</v>
      </c>
      <c r="K7" s="85" t="s">
        <v>140</v>
      </c>
      <c r="L7" s="85" t="s">
        <v>138</v>
      </c>
      <c r="M7" s="85" t="s">
        <v>130</v>
      </c>
      <c r="N7" s="85" t="s">
        <v>139</v>
      </c>
      <c r="O7" s="85" t="s">
        <v>141</v>
      </c>
      <c r="P7" s="85" t="s">
        <v>140</v>
      </c>
      <c r="Q7" s="85" t="s">
        <v>138</v>
      </c>
      <c r="R7" s="85" t="s">
        <v>130</v>
      </c>
      <c r="S7" s="85" t="s">
        <v>139</v>
      </c>
      <c r="T7" s="85" t="s">
        <v>141</v>
      </c>
      <c r="U7" s="85" t="s">
        <v>140</v>
      </c>
      <c r="V7" s="85" t="s">
        <v>138</v>
      </c>
      <c r="W7" s="85" t="s">
        <v>130</v>
      </c>
      <c r="X7" s="85" t="s">
        <v>139</v>
      </c>
      <c r="Y7" s="85" t="s">
        <v>141</v>
      </c>
      <c r="Z7" s="85" t="s">
        <v>140</v>
      </c>
      <c r="AA7" s="85" t="s">
        <v>138</v>
      </c>
      <c r="AB7" s="85" t="s">
        <v>130</v>
      </c>
      <c r="AC7" s="85" t="s">
        <v>139</v>
      </c>
      <c r="AD7" s="85" t="s">
        <v>141</v>
      </c>
      <c r="AE7" s="85" t="s">
        <v>140</v>
      </c>
      <c r="AF7" s="85" t="s">
        <v>138</v>
      </c>
      <c r="AG7" s="85" t="s">
        <v>130</v>
      </c>
      <c r="AH7" s="85" t="s">
        <v>139</v>
      </c>
      <c r="AI7" s="85" t="s">
        <v>141</v>
      </c>
      <c r="AJ7" s="85" t="s">
        <v>140</v>
      </c>
      <c r="AK7" s="85" t="s">
        <v>138</v>
      </c>
      <c r="AL7" s="85" t="s">
        <v>130</v>
      </c>
      <c r="AM7" s="85" t="s">
        <v>139</v>
      </c>
      <c r="AN7" s="85" t="s">
        <v>141</v>
      </c>
      <c r="AO7" s="85" t="s">
        <v>140</v>
      </c>
      <c r="AP7" s="85" t="s">
        <v>138</v>
      </c>
      <c r="AQ7" s="85" t="s">
        <v>130</v>
      </c>
      <c r="AR7" s="85" t="s">
        <v>139</v>
      </c>
      <c r="AS7" s="85" t="s">
        <v>141</v>
      </c>
      <c r="AT7" s="85" t="s">
        <v>140</v>
      </c>
      <c r="AU7" s="85" t="s">
        <v>138</v>
      </c>
      <c r="AV7" s="85" t="s">
        <v>130</v>
      </c>
      <c r="AW7" s="85" t="s">
        <v>139</v>
      </c>
      <c r="AX7" s="85" t="s">
        <v>141</v>
      </c>
      <c r="AY7" s="85" t="s">
        <v>140</v>
      </c>
      <c r="AZ7" s="85" t="s">
        <v>138</v>
      </c>
      <c r="BA7" s="85" t="s">
        <v>130</v>
      </c>
      <c r="BB7" s="85" t="s">
        <v>139</v>
      </c>
      <c r="BC7" s="85" t="s">
        <v>141</v>
      </c>
      <c r="BD7" s="85" t="s">
        <v>140</v>
      </c>
      <c r="BE7" s="85" t="s">
        <v>138</v>
      </c>
      <c r="BF7" s="85" t="s">
        <v>130</v>
      </c>
      <c r="BG7" s="85" t="s">
        <v>139</v>
      </c>
      <c r="BH7" s="85" t="s">
        <v>141</v>
      </c>
      <c r="BI7" s="85" t="s">
        <v>140</v>
      </c>
      <c r="BJ7" s="85" t="s">
        <v>138</v>
      </c>
      <c r="BK7" s="85" t="s">
        <v>130</v>
      </c>
      <c r="BL7" s="85" t="s">
        <v>139</v>
      </c>
      <c r="BM7" s="85" t="s">
        <v>141</v>
      </c>
      <c r="BN7" s="85" t="s">
        <v>140</v>
      </c>
      <c r="BO7" s="85" t="s">
        <v>138</v>
      </c>
      <c r="BP7" s="85" t="s">
        <v>130</v>
      </c>
      <c r="BQ7" s="85" t="s">
        <v>139</v>
      </c>
      <c r="BR7" s="85" t="s">
        <v>141</v>
      </c>
    </row>
    <row r="8" spans="1:70" s="5" customFormat="1" ht="12.75" customHeight="1">
      <c r="A8" s="187" t="s">
        <v>350</v>
      </c>
      <c r="B8" s="188" t="s">
        <v>156</v>
      </c>
      <c r="C8" s="189"/>
      <c r="D8" s="190">
        <v>1.38</v>
      </c>
      <c r="E8" s="191" t="s">
        <v>161</v>
      </c>
      <c r="F8" s="192">
        <v>769</v>
      </c>
      <c r="G8" s="192">
        <v>699</v>
      </c>
      <c r="H8" s="195">
        <v>544</v>
      </c>
      <c r="I8" s="195">
        <v>9</v>
      </c>
      <c r="J8" s="193">
        <f>IFERROR(H8-I8,H8)</f>
        <v>535</v>
      </c>
      <c r="K8" s="196">
        <v>0</v>
      </c>
      <c r="L8" s="197" t="str">
        <f>IFERROR(IF(K8&gt;1,K8*0.9,""),"")</f>
        <v/>
      </c>
      <c r="M8" s="197">
        <v>0</v>
      </c>
      <c r="N8" s="198" t="str">
        <f t="shared" ref="N8:N71" si="0">IFERROR(IF(M8&gt;1,($J8-M8),""),"")</f>
        <v/>
      </c>
      <c r="O8" s="199" t="str">
        <f>IFERROR(IF((IFERROR(IF(M8&gt;1,(L8-N8)/L8,""),(($G8*0.9)-N8)/($G8*0.9)))&gt;1%,IFERROR(IF(M8&gt;1,(L8-N8)/L8,""),(($G8*0.9)-N8)/($G8*0.9)),""),"")</f>
        <v/>
      </c>
      <c r="P8" s="201">
        <v>0</v>
      </c>
      <c r="Q8" s="202" t="str">
        <f>IFERROR(IF(P8&gt;1,P8*0.9,""),"")</f>
        <v/>
      </c>
      <c r="R8" s="202">
        <v>0</v>
      </c>
      <c r="S8" s="203" t="str">
        <f t="shared" ref="S8:S71" si="1">IFERROR(IF(R8&gt;1,($J8-R8),""),"")</f>
        <v/>
      </c>
      <c r="T8" s="204" t="str">
        <f>IFERROR(IF((IFERROR(IF(R8&gt;1,(Q8-S8)/Q8,""),(($G8*0.9)-S8)/($G8*0.9)))&gt;1%,IFERROR(IF(R8&gt;1,(Q8-S8)/Q8,""),(($G8*0.9)-S8)/($G8*0.9)),""),"")</f>
        <v/>
      </c>
      <c r="U8" s="196">
        <v>0</v>
      </c>
      <c r="V8" s="197" t="str">
        <f>IFERROR(IF(U8&gt;1,U8*0.9,""),"")</f>
        <v/>
      </c>
      <c r="W8" s="197">
        <v>0</v>
      </c>
      <c r="X8" s="198" t="str">
        <f t="shared" ref="X8:X71" si="2">IFERROR(IF(W8&gt;1,($J8-W8),""),"")</f>
        <v/>
      </c>
      <c r="Y8" s="199" t="str">
        <f t="shared" ref="Y8:Y24" si="3">IFERROR(IF((IFERROR(IF(W8&gt;1,(V8-X8)/V8,""),(($G8*0.9)-X8)/($G8*0.9)))&gt;1%,IFERROR(IF(W8&gt;1,(V8-X8)/V8,""),(($G8*0.9)-X8)/($G8*0.9)),""),"")</f>
        <v/>
      </c>
      <c r="Z8" s="201">
        <v>0</v>
      </c>
      <c r="AA8" s="202" t="str">
        <f>IFERROR(IF(Z8&gt;1,Z8*0.9,""),"")</f>
        <v/>
      </c>
      <c r="AB8" s="202">
        <v>0</v>
      </c>
      <c r="AC8" s="203" t="str">
        <f t="shared" ref="AC8:AC71" si="4">IFERROR(IF(AB8&gt;1,($J8-AB8),""),"")</f>
        <v/>
      </c>
      <c r="AD8" s="204" t="str">
        <f t="shared" ref="AD8:AD24" si="5">IFERROR(IF((IFERROR(IF(AB8&gt;1,(AA8-AC8)/AA8,""),(($G8*0.9)-AC8)/($G8*0.9)))&gt;1%,IFERROR(IF(AB8&gt;1,(AA8-AC8)/AA8,""),(($G8*0.9)-AC8)/($G8*0.9)),""),"")</f>
        <v/>
      </c>
      <c r="AE8" s="196">
        <v>0</v>
      </c>
      <c r="AF8" s="197" t="str">
        <f>IFERROR(IF(AE8&gt;1,AE8*0.9,""),"")</f>
        <v/>
      </c>
      <c r="AG8" s="197">
        <v>0</v>
      </c>
      <c r="AH8" s="198" t="str">
        <f t="shared" ref="AH8:AH71" si="6">IFERROR(IF(AG8&gt;1,($J8-AG8),""),"")</f>
        <v/>
      </c>
      <c r="AI8" s="199" t="str">
        <f t="shared" ref="AI8:AI24" si="7">IFERROR(IF((IFERROR(IF(AG8&gt;1,(AF8-AH8)/AF8,""),(($G8*0.9)-AH8)/($G8*0.9)))&gt;1%,IFERROR(IF(AG8&gt;1,(AF8-AH8)/AF8,""),(($G8*0.9)-AH8)/($G8*0.9)),""),"")</f>
        <v/>
      </c>
      <c r="AJ8" s="201">
        <v>0</v>
      </c>
      <c r="AK8" s="202" t="str">
        <f>IFERROR(IF(AJ8&gt;1,AJ8*0.9,""),"")</f>
        <v/>
      </c>
      <c r="AL8" s="202">
        <v>0</v>
      </c>
      <c r="AM8" s="203" t="str">
        <f t="shared" ref="AM8:AM71" si="8">IFERROR(IF(AL8&gt;1,($J8-AL8),""),"")</f>
        <v/>
      </c>
      <c r="AN8" s="204" t="str">
        <f t="shared" ref="AN8:AN24" si="9">IFERROR(IF((IFERROR(IF(AL8&gt;1,(AK8-AM8)/AK8,""),(($G8*0.9)-AM8)/($G8*0.9)))&gt;1%,IFERROR(IF(AL8&gt;1,(AK8-AM8)/AK8,""),(($G8*0.9)-AM8)/($G8*0.9)),""),"")</f>
        <v/>
      </c>
      <c r="AO8" s="196">
        <v>0</v>
      </c>
      <c r="AP8" s="197" t="str">
        <f>IFERROR(IF(AO8&gt;1,AO8*0.9,""),"")</f>
        <v/>
      </c>
      <c r="AQ8" s="197">
        <v>0</v>
      </c>
      <c r="AR8" s="198" t="str">
        <f t="shared" ref="AR8:AR71" si="10">IFERROR(IF(AQ8&gt;1,($J8-AQ8),""),"")</f>
        <v/>
      </c>
      <c r="AS8" s="199" t="str">
        <f t="shared" ref="AS8:AS24" si="11">IFERROR(IF((IFERROR(IF(AQ8&gt;1,(AP8-AR8)/AP8,""),(($G8*0.9)-AR8)/($G8*0.9)))&gt;1%,IFERROR(IF(AQ8&gt;1,(AP8-AR8)/AP8,""),(($G8*0.9)-AR8)/($G8*0.9)),""),"")</f>
        <v/>
      </c>
      <c r="AT8" s="201">
        <v>0</v>
      </c>
      <c r="AU8" s="202" t="str">
        <f>IFERROR(IF(AT8&gt;1,AT8*0.9,""),"")</f>
        <v/>
      </c>
      <c r="AV8" s="202">
        <v>0</v>
      </c>
      <c r="AW8" s="203" t="str">
        <f t="shared" ref="AW8:AW71" si="12">IFERROR(IF(AV8&gt;1,($J8-AV8),""),"")</f>
        <v/>
      </c>
      <c r="AX8" s="204" t="str">
        <f t="shared" ref="AX8:AX31" si="13">IFERROR(IF((IFERROR(IF(AV8&gt;1,(AU8-AW8)/AU8,""),(($G8*0.9)-AW8)/($G8*0.9)))&gt;1%,IFERROR(IF(AV8&gt;1,(AU8-AW8)/AU8,""),(($G8*0.9)-AW8)/($G8*0.9)),""),"")</f>
        <v/>
      </c>
      <c r="AY8" s="196">
        <v>0</v>
      </c>
      <c r="AZ8" s="197" t="str">
        <f>IFERROR(IF(AY8&gt;1,AY8*0.9,""),"")</f>
        <v/>
      </c>
      <c r="BA8" s="197">
        <v>0</v>
      </c>
      <c r="BB8" s="198" t="str">
        <f t="shared" ref="BB8:BB71" si="14">IFERROR(IF(BA8&gt;1,($J8-BA8),""),"")</f>
        <v/>
      </c>
      <c r="BC8" s="199" t="str">
        <f t="shared" ref="BC8:BC24" si="15">IFERROR(IF((IFERROR(IF(BA8&gt;1,(AZ8-BB8)/AZ8,""),(($G8*0.9)-BB8)/($G8*0.9)))&gt;1%,IFERROR(IF(BA8&gt;1,(AZ8-BB8)/AZ8,""),(($G8*0.9)-BB8)/($G8*0.9)),""),"")</f>
        <v/>
      </c>
      <c r="BD8" s="201">
        <v>0</v>
      </c>
      <c r="BE8" s="202" t="str">
        <f>IFERROR(IF(BD8&gt;1,BD8*0.9,""),"")</f>
        <v/>
      </c>
      <c r="BF8" s="202">
        <v>0</v>
      </c>
      <c r="BG8" s="203" t="str">
        <f t="shared" ref="BG8:BG71" si="16">IFERROR(IF(BF8&gt;1,($J8-BF8),""),"")</f>
        <v/>
      </c>
      <c r="BH8" s="204" t="str">
        <f t="shared" ref="BH8:BH24" si="17">IFERROR(IF((IFERROR(IF(BF8&gt;1,(BE8-BG8)/BE8,""),(($G8*0.9)-BG8)/($G8*0.9)))&gt;1%,IFERROR(IF(BF8&gt;1,(BE8-BG8)/BE8,""),(($G8*0.9)-BG8)/($G8*0.9)),""),"")</f>
        <v/>
      </c>
      <c r="BI8" s="196">
        <v>0</v>
      </c>
      <c r="BJ8" s="197" t="str">
        <f>IFERROR(IF(BI8&gt;1,BI8*0.9,""),"")</f>
        <v/>
      </c>
      <c r="BK8" s="197">
        <v>0</v>
      </c>
      <c r="BL8" s="198" t="str">
        <f t="shared" ref="BL8:BL71" si="18">IFERROR(IF(BK8&gt;1,($J8-BK8),""),"")</f>
        <v/>
      </c>
      <c r="BM8" s="199" t="str">
        <f t="shared" ref="BM8:BM24" si="19">IFERROR(IF((IFERROR(IF(BK8&gt;1,(BJ8-BL8)/BJ8,""),(($G8*0.9)-BL8)/($G8*0.9)))&gt;1%,IFERROR(IF(BK8&gt;1,(BJ8-BL8)/BJ8,""),(($G8*0.9)-BL8)/($G8*0.9)),""),"")</f>
        <v/>
      </c>
      <c r="BN8" s="201">
        <v>0</v>
      </c>
      <c r="BO8" s="202" t="str">
        <f>IFERROR(IF(BN8&gt;1,BN8*0.9,""),"")</f>
        <v/>
      </c>
      <c r="BP8" s="202">
        <v>0</v>
      </c>
      <c r="BQ8" s="203" t="str">
        <f t="shared" ref="BQ8:BQ71" si="20">IFERROR(IF(BP8&gt;1,($J8-BP8),""),"")</f>
        <v/>
      </c>
      <c r="BR8" s="204" t="str">
        <f t="shared" ref="BR8:BR24" si="21">IFERROR(IF((IFERROR(IF(BP8&gt;1,(BO8-BQ8)/BO8,""),(($G8*0.9)-BQ8)/($G8*0.9)))&gt;1%,IFERROR(IF(BP8&gt;1,(BO8-BQ8)/BO8,""),(($G8*0.9)-BQ8)/($G8*0.9)),""),"")</f>
        <v/>
      </c>
    </row>
    <row r="9" spans="1:70" s="5" customFormat="1" ht="12.75" customHeight="1">
      <c r="A9" s="42" t="s">
        <v>387</v>
      </c>
      <c r="B9" s="39" t="s">
        <v>156</v>
      </c>
      <c r="C9" s="4" t="s">
        <v>6</v>
      </c>
      <c r="D9" s="49">
        <v>2.08</v>
      </c>
      <c r="E9" s="40" t="s">
        <v>426</v>
      </c>
      <c r="F9" s="82">
        <v>855</v>
      </c>
      <c r="G9" s="82">
        <v>777</v>
      </c>
      <c r="H9" s="173">
        <v>723</v>
      </c>
      <c r="I9" s="173">
        <v>0</v>
      </c>
      <c r="J9" s="95">
        <f>IFERROR(H9-I9,H9)</f>
        <v>723</v>
      </c>
      <c r="K9" s="69">
        <v>0</v>
      </c>
      <c r="L9" s="70" t="str">
        <f t="shared" ref="L9" si="22">IFERROR(IF(K9&gt;1,K9*0.9,""),"")</f>
        <v/>
      </c>
      <c r="M9" s="70">
        <v>0</v>
      </c>
      <c r="N9" s="71" t="str">
        <f t="shared" si="0"/>
        <v/>
      </c>
      <c r="O9" s="16" t="str">
        <f>IFERROR(IF((IFERROR(IF(M9&gt;1,(L9-N9)/L9,""),(($G9*0.9)-N9)/($G9*0.9)))&gt;1%,IFERROR(IF(M9&gt;1,(L9-N9)/L9,""),(($G9*0.9)-N9)/($G9*0.9)),""),"")</f>
        <v/>
      </c>
      <c r="P9" s="72">
        <v>0</v>
      </c>
      <c r="Q9" s="73" t="str">
        <f t="shared" ref="Q9" si="23">IFERROR(IF(P9&gt;1,P9*0.9,""),"")</f>
        <v/>
      </c>
      <c r="R9" s="73">
        <v>0</v>
      </c>
      <c r="S9" s="74" t="str">
        <f t="shared" si="1"/>
        <v/>
      </c>
      <c r="T9" s="18" t="str">
        <f>IFERROR(IF((IFERROR(IF(R9&gt;1,(Q9-S9)/Q9,""),(($G9*0.9)-S9)/($G9*0.9)))&gt;1%,IFERROR(IF(R9&gt;1,(Q9-S9)/Q9,""),(($G9*0.9)-S9)/($G9*0.9)),""),"")</f>
        <v/>
      </c>
      <c r="U9" s="69">
        <v>0</v>
      </c>
      <c r="V9" s="70" t="str">
        <f t="shared" ref="V9" si="24">IFERROR(IF(U9&gt;1,U9*0.9,""),"")</f>
        <v/>
      </c>
      <c r="W9" s="70">
        <v>0</v>
      </c>
      <c r="X9" s="71" t="str">
        <f t="shared" si="2"/>
        <v/>
      </c>
      <c r="Y9" s="16" t="str">
        <f>IFERROR(IF((IFERROR(IF(W9&gt;1,(V9-X9)/V9,""),(($G9*0.9)-X9)/($G9*0.9)))&gt;1%,IFERROR(IF(W9&gt;1,(V9-X9)/V9,""),(($G9*0.9)-X9)/($G9*0.9)),""),"")</f>
        <v/>
      </c>
      <c r="Z9" s="72">
        <v>0</v>
      </c>
      <c r="AA9" s="73" t="str">
        <f t="shared" ref="AA9" si="25">IFERROR(IF(Z9&gt;1,Z9*0.9,""),"")</f>
        <v/>
      </c>
      <c r="AB9" s="73">
        <v>0</v>
      </c>
      <c r="AC9" s="74" t="str">
        <f t="shared" si="4"/>
        <v/>
      </c>
      <c r="AD9" s="18" t="str">
        <f>IFERROR(IF((IFERROR(IF(AB9&gt;1,(AA9-AC9)/AA9,""),(($G9*0.9)-AC9)/($G9*0.9)))&gt;1%,IFERROR(IF(AB9&gt;1,(AA9-AC9)/AA9,""),(($G9*0.9)-AC9)/($G9*0.9)),""),"")</f>
        <v/>
      </c>
      <c r="AE9" s="69">
        <v>0</v>
      </c>
      <c r="AF9" s="70" t="str">
        <f t="shared" ref="AF9" si="26">IFERROR(IF(AE9&gt;1,AE9*0.9,""),"")</f>
        <v/>
      </c>
      <c r="AG9" s="70">
        <v>0</v>
      </c>
      <c r="AH9" s="71" t="str">
        <f t="shared" si="6"/>
        <v/>
      </c>
      <c r="AI9" s="16" t="str">
        <f>IFERROR(IF((IFERROR(IF(AG9&gt;1,(AF9-AH9)/AF9,""),(($G9*0.9)-AH9)/($G9*0.9)))&gt;1%,IFERROR(IF(AG9&gt;1,(AF9-AH9)/AF9,""),(($G9*0.9)-AH9)/($G9*0.9)),""),"")</f>
        <v/>
      </c>
      <c r="AJ9" s="72">
        <v>0</v>
      </c>
      <c r="AK9" s="73" t="str">
        <f t="shared" ref="AK9" si="27">IFERROR(IF(AJ9&gt;1,AJ9*0.9,""),"")</f>
        <v/>
      </c>
      <c r="AL9" s="73">
        <v>0</v>
      </c>
      <c r="AM9" s="74" t="str">
        <f t="shared" si="8"/>
        <v/>
      </c>
      <c r="AN9" s="18" t="str">
        <f>IFERROR(IF((IFERROR(IF(AL9&gt;1,(AK9-AM9)/AK9,""),(($G9*0.9)-AM9)/($G9*0.9)))&gt;1%,IFERROR(IF(AL9&gt;1,(AK9-AM9)/AK9,""),(($G9*0.9)-AM9)/($G9*0.9)),""),"")</f>
        <v/>
      </c>
      <c r="AO9" s="69">
        <v>0</v>
      </c>
      <c r="AP9" s="70" t="str">
        <f t="shared" ref="AP9" si="28">IFERROR(IF(AO9&gt;1,AO9*0.9,""),"")</f>
        <v/>
      </c>
      <c r="AQ9" s="70">
        <v>0</v>
      </c>
      <c r="AR9" s="71" t="str">
        <f t="shared" si="10"/>
        <v/>
      </c>
      <c r="AS9" s="16" t="str">
        <f>IFERROR(IF((IFERROR(IF(AQ9&gt;1,(AP9-AR9)/AP9,""),(($G9*0.9)-AR9)/($G9*0.9)))&gt;1%,IFERROR(IF(AQ9&gt;1,(AP9-AR9)/AP9,""),(($G9*0.9)-AR9)/($G9*0.9)),""),"")</f>
        <v/>
      </c>
      <c r="AT9" s="72">
        <v>0</v>
      </c>
      <c r="AU9" s="73" t="str">
        <f t="shared" ref="AU9" si="29">IFERROR(IF(AT9&gt;1,AT9*0.9,""),"")</f>
        <v/>
      </c>
      <c r="AV9" s="73">
        <v>0</v>
      </c>
      <c r="AW9" s="74" t="str">
        <f t="shared" si="12"/>
        <v/>
      </c>
      <c r="AX9" s="18" t="str">
        <f>IFERROR(IF((IFERROR(IF(AV9&gt;1,(AU9-AW9)/AU9,""),(($G9*0.9)-AW9)/($G9*0.9)))&gt;1%,IFERROR(IF(AV9&gt;1,(AU9-AW9)/AU9,""),(($G9*0.9)-AW9)/($G9*0.9)),""),"")</f>
        <v/>
      </c>
      <c r="AY9" s="69">
        <v>0</v>
      </c>
      <c r="AZ9" s="70" t="str">
        <f t="shared" ref="AZ9" si="30">IFERROR(IF(AY9&gt;1,AY9*0.9,""),"")</f>
        <v/>
      </c>
      <c r="BA9" s="70">
        <v>0</v>
      </c>
      <c r="BB9" s="71" t="str">
        <f t="shared" si="14"/>
        <v/>
      </c>
      <c r="BC9" s="16" t="str">
        <f>IFERROR(IF((IFERROR(IF(BA9&gt;1,(AZ9-BB9)/AZ9,""),(($G9*0.9)-BB9)/($G9*0.9)))&gt;1%,IFERROR(IF(BA9&gt;1,(AZ9-BB9)/AZ9,""),(($G9*0.9)-BB9)/($G9*0.9)),""),"")</f>
        <v/>
      </c>
      <c r="BD9" s="72">
        <v>0</v>
      </c>
      <c r="BE9" s="73" t="str">
        <f t="shared" ref="BE9" si="31">IFERROR(IF(BD9&gt;1,BD9*0.9,""),"")</f>
        <v/>
      </c>
      <c r="BF9" s="73">
        <v>0</v>
      </c>
      <c r="BG9" s="74" t="str">
        <f t="shared" si="16"/>
        <v/>
      </c>
      <c r="BH9" s="18" t="str">
        <f>IFERROR(IF((IFERROR(IF(BF9&gt;1,(BE9-BG9)/BE9,""),(($G9*0.9)-BG9)/($G9*0.9)))&gt;1%,IFERROR(IF(BF9&gt;1,(BE9-BG9)/BE9,""),(($G9*0.9)-BG9)/($G9*0.9)),""),"")</f>
        <v/>
      </c>
      <c r="BI9" s="69">
        <v>0</v>
      </c>
      <c r="BJ9" s="70" t="str">
        <f t="shared" ref="BJ9" si="32">IFERROR(IF(BI9&gt;1,BI9*0.9,""),"")</f>
        <v/>
      </c>
      <c r="BK9" s="70">
        <v>0</v>
      </c>
      <c r="BL9" s="71" t="str">
        <f t="shared" si="18"/>
        <v/>
      </c>
      <c r="BM9" s="16" t="str">
        <f>IFERROR(IF((IFERROR(IF(BK9&gt;1,(BJ9-BL9)/BJ9,""),(($G9*0.9)-BL9)/($G9*0.9)))&gt;1%,IFERROR(IF(BK9&gt;1,(BJ9-BL9)/BJ9,""),(($G9*0.9)-BL9)/($G9*0.9)),""),"")</f>
        <v/>
      </c>
      <c r="BN9" s="72">
        <v>0</v>
      </c>
      <c r="BO9" s="73" t="str">
        <f t="shared" ref="BO9" si="33">IFERROR(IF(BN9&gt;1,BN9*0.9,""),"")</f>
        <v/>
      </c>
      <c r="BP9" s="73">
        <v>0</v>
      </c>
      <c r="BQ9" s="74" t="str">
        <f t="shared" si="20"/>
        <v/>
      </c>
      <c r="BR9" s="18" t="str">
        <f>IFERROR(IF((IFERROR(IF(BP9&gt;1,(BO9-BQ9)/BO9,""),(($G9*0.9)-BQ9)/($G9*0.9)))&gt;1%,IFERROR(IF(BP9&gt;1,(BO9-BQ9)/BO9,""),(($G9*0.9)-BQ9)/($G9*0.9)),""),"")</f>
        <v/>
      </c>
    </row>
    <row r="10" spans="1:70" s="5" customFormat="1" ht="12.75" customHeight="1">
      <c r="A10" s="42" t="s">
        <v>9</v>
      </c>
      <c r="B10" s="39" t="s">
        <v>156</v>
      </c>
      <c r="C10" s="4"/>
      <c r="D10" s="49">
        <v>3.12</v>
      </c>
      <c r="E10" s="40" t="s">
        <v>169</v>
      </c>
      <c r="F10" s="82">
        <v>1429</v>
      </c>
      <c r="G10" s="82">
        <v>1299</v>
      </c>
      <c r="H10" s="173">
        <v>1025</v>
      </c>
      <c r="I10" s="173">
        <v>32</v>
      </c>
      <c r="J10" s="95">
        <f t="shared" ref="J10:J35" si="34">IFERROR(H10-I10,H10)</f>
        <v>993</v>
      </c>
      <c r="K10" s="69">
        <v>1166</v>
      </c>
      <c r="L10" s="70">
        <f t="shared" ref="L10:L13" si="35">IFERROR(IF(K10&gt;1,K10*0.9,""),"")</f>
        <v>1049.4000000000001</v>
      </c>
      <c r="M10" s="70">
        <v>96</v>
      </c>
      <c r="N10" s="71">
        <f t="shared" si="0"/>
        <v>897</v>
      </c>
      <c r="O10" s="16">
        <f t="shared" ref="O10:O24" si="36">IFERROR(IF((IFERROR(IF(M10&gt;1,(L10-N10)/L10,""),(($G10*0.9)-N10)/($G10*0.9)))&gt;1%,IFERROR(IF(M10&gt;1,(L10-N10)/L10,""),(($G10*0.9)-N10)/($G10*0.9)),""),"")</f>
        <v>0.14522584333905095</v>
      </c>
      <c r="P10" s="72">
        <v>0</v>
      </c>
      <c r="Q10" s="73" t="str">
        <f t="shared" ref="Q10:Q13" si="37">IFERROR(IF(P10&gt;1,P10*0.9,""),"")</f>
        <v/>
      </c>
      <c r="R10" s="73">
        <v>0</v>
      </c>
      <c r="S10" s="74" t="str">
        <f t="shared" si="1"/>
        <v/>
      </c>
      <c r="T10" s="18" t="str">
        <f t="shared" ref="T10:T24" si="38">IFERROR(IF((IFERROR(IF(R10&gt;1,(Q10-S10)/Q10,""),(($G10*0.9)-S10)/($G10*0.9)))&gt;1%,IFERROR(IF(R10&gt;1,(Q10-S10)/Q10,""),(($G10*0.9)-S10)/($G10*0.9)),""),"")</f>
        <v/>
      </c>
      <c r="U10" s="69">
        <v>0</v>
      </c>
      <c r="V10" s="70" t="str">
        <f t="shared" ref="V10:V13" si="39">IFERROR(IF(U10&gt;1,U10*0.9,""),"")</f>
        <v/>
      </c>
      <c r="W10" s="70">
        <v>0</v>
      </c>
      <c r="X10" s="71" t="str">
        <f t="shared" si="2"/>
        <v/>
      </c>
      <c r="Y10" s="16" t="str">
        <f t="shared" si="3"/>
        <v/>
      </c>
      <c r="Z10" s="72">
        <v>1110</v>
      </c>
      <c r="AA10" s="73">
        <f t="shared" ref="AA10:AA13" si="40">IFERROR(IF(Z10&gt;1,Z10*0.9,""),"")</f>
        <v>999</v>
      </c>
      <c r="AB10" s="73">
        <v>143</v>
      </c>
      <c r="AC10" s="74">
        <f t="shared" si="4"/>
        <v>850</v>
      </c>
      <c r="AD10" s="18">
        <f t="shared" si="5"/>
        <v>0.14914914914914915</v>
      </c>
      <c r="AE10" s="69">
        <v>1110</v>
      </c>
      <c r="AF10" s="70">
        <f t="shared" ref="AF10:AF13" si="41">IFERROR(IF(AE10&gt;1,AE10*0.9,""),"")</f>
        <v>999</v>
      </c>
      <c r="AG10" s="70">
        <v>143</v>
      </c>
      <c r="AH10" s="71">
        <f t="shared" si="6"/>
        <v>850</v>
      </c>
      <c r="AI10" s="16">
        <f t="shared" si="7"/>
        <v>0.14914914914914915</v>
      </c>
      <c r="AJ10" s="72">
        <v>0</v>
      </c>
      <c r="AK10" s="73" t="str">
        <f t="shared" ref="AK10:AK13" si="42">IFERROR(IF(AJ10&gt;1,AJ10*0.9,""),"")</f>
        <v/>
      </c>
      <c r="AL10" s="73">
        <v>0</v>
      </c>
      <c r="AM10" s="74" t="str">
        <f t="shared" si="8"/>
        <v/>
      </c>
      <c r="AN10" s="18" t="str">
        <f t="shared" si="9"/>
        <v/>
      </c>
      <c r="AO10" s="69">
        <v>1110</v>
      </c>
      <c r="AP10" s="70">
        <f t="shared" ref="AP10:AP13" si="43">IFERROR(IF(AO10&gt;1,AO10*0.9,""),"")</f>
        <v>999</v>
      </c>
      <c r="AQ10" s="70">
        <v>143</v>
      </c>
      <c r="AR10" s="71">
        <f t="shared" si="10"/>
        <v>850</v>
      </c>
      <c r="AS10" s="16">
        <f t="shared" si="11"/>
        <v>0.14914914914914915</v>
      </c>
      <c r="AT10" s="72">
        <v>0</v>
      </c>
      <c r="AU10" s="73" t="str">
        <f t="shared" ref="AU10:AU13" si="44">IFERROR(IF(AT10&gt;1,AT10*0.9,""),"")</f>
        <v/>
      </c>
      <c r="AV10" s="73">
        <v>0</v>
      </c>
      <c r="AW10" s="74" t="str">
        <f t="shared" si="12"/>
        <v/>
      </c>
      <c r="AX10" s="18" t="str">
        <f t="shared" si="13"/>
        <v/>
      </c>
      <c r="AY10" s="69">
        <v>0</v>
      </c>
      <c r="AZ10" s="70" t="str">
        <f t="shared" ref="AZ10:AZ13" si="45">IFERROR(IF(AY10&gt;1,AY10*0.9,""),"")</f>
        <v/>
      </c>
      <c r="BA10" s="70">
        <v>0</v>
      </c>
      <c r="BB10" s="71" t="str">
        <f t="shared" si="14"/>
        <v/>
      </c>
      <c r="BC10" s="16" t="str">
        <f t="shared" si="15"/>
        <v/>
      </c>
      <c r="BD10" s="72">
        <v>1110</v>
      </c>
      <c r="BE10" s="73">
        <f t="shared" ref="BE10:BE13" si="46">IFERROR(IF(BD10&gt;1,BD10*0.9,""),"")</f>
        <v>999</v>
      </c>
      <c r="BF10" s="73">
        <v>143</v>
      </c>
      <c r="BG10" s="74">
        <f t="shared" si="16"/>
        <v>850</v>
      </c>
      <c r="BH10" s="18">
        <f t="shared" si="17"/>
        <v>0.14914914914914915</v>
      </c>
      <c r="BI10" s="69">
        <v>0</v>
      </c>
      <c r="BJ10" s="70" t="str">
        <f t="shared" ref="BJ10:BJ13" si="47">IFERROR(IF(BI10&gt;1,BI10*0.9,""),"")</f>
        <v/>
      </c>
      <c r="BK10" s="70">
        <v>0</v>
      </c>
      <c r="BL10" s="71" t="str">
        <f t="shared" si="18"/>
        <v/>
      </c>
      <c r="BM10" s="16" t="str">
        <f t="shared" si="19"/>
        <v/>
      </c>
      <c r="BN10" s="72">
        <v>0</v>
      </c>
      <c r="BO10" s="73" t="str">
        <f t="shared" ref="BO10:BO13" si="48">IFERROR(IF(BN10&gt;1,BN10*0.9,""),"")</f>
        <v/>
      </c>
      <c r="BP10" s="73">
        <v>0</v>
      </c>
      <c r="BQ10" s="74" t="str">
        <f t="shared" si="20"/>
        <v/>
      </c>
      <c r="BR10" s="18" t="str">
        <f t="shared" si="21"/>
        <v/>
      </c>
    </row>
    <row r="11" spans="1:70" s="5" customFormat="1" ht="12.75" customHeight="1">
      <c r="A11" s="42" t="s">
        <v>8</v>
      </c>
      <c r="B11" s="39" t="s">
        <v>156</v>
      </c>
      <c r="C11" s="4"/>
      <c r="D11" s="49">
        <v>3.12</v>
      </c>
      <c r="E11" s="40" t="s">
        <v>169</v>
      </c>
      <c r="F11" s="82">
        <v>1319</v>
      </c>
      <c r="G11" s="82">
        <v>1199</v>
      </c>
      <c r="H11" s="173">
        <v>946</v>
      </c>
      <c r="I11" s="173">
        <v>29</v>
      </c>
      <c r="J11" s="95">
        <f t="shared" si="34"/>
        <v>917</v>
      </c>
      <c r="K11" s="69">
        <v>1054</v>
      </c>
      <c r="L11" s="70">
        <f t="shared" si="35"/>
        <v>948.6</v>
      </c>
      <c r="M11" s="70">
        <v>105</v>
      </c>
      <c r="N11" s="71">
        <f t="shared" si="0"/>
        <v>812</v>
      </c>
      <c r="O11" s="16">
        <f t="shared" si="36"/>
        <v>0.14400168669618388</v>
      </c>
      <c r="P11" s="72">
        <v>0</v>
      </c>
      <c r="Q11" s="73" t="str">
        <f t="shared" si="37"/>
        <v/>
      </c>
      <c r="R11" s="73">
        <v>0</v>
      </c>
      <c r="S11" s="74" t="str">
        <f t="shared" si="1"/>
        <v/>
      </c>
      <c r="T11" s="18" t="str">
        <f t="shared" si="38"/>
        <v/>
      </c>
      <c r="U11" s="69">
        <v>0</v>
      </c>
      <c r="V11" s="70" t="str">
        <f t="shared" si="39"/>
        <v/>
      </c>
      <c r="W11" s="70">
        <v>0</v>
      </c>
      <c r="X11" s="71" t="str">
        <f t="shared" si="2"/>
        <v/>
      </c>
      <c r="Y11" s="16" t="str">
        <f t="shared" si="3"/>
        <v/>
      </c>
      <c r="Z11" s="72">
        <v>1110</v>
      </c>
      <c r="AA11" s="73">
        <f t="shared" si="40"/>
        <v>999</v>
      </c>
      <c r="AB11" s="73">
        <v>67</v>
      </c>
      <c r="AC11" s="74">
        <f t="shared" si="4"/>
        <v>850</v>
      </c>
      <c r="AD11" s="18">
        <f t="shared" si="5"/>
        <v>0.14914914914914915</v>
      </c>
      <c r="AE11" s="69">
        <v>1110</v>
      </c>
      <c r="AF11" s="70">
        <f t="shared" si="41"/>
        <v>999</v>
      </c>
      <c r="AG11" s="70">
        <v>67</v>
      </c>
      <c r="AH11" s="71">
        <f t="shared" si="6"/>
        <v>850</v>
      </c>
      <c r="AI11" s="16">
        <f t="shared" si="7"/>
        <v>0.14914914914914915</v>
      </c>
      <c r="AJ11" s="72">
        <v>0</v>
      </c>
      <c r="AK11" s="73" t="str">
        <f t="shared" si="42"/>
        <v/>
      </c>
      <c r="AL11" s="73">
        <v>0</v>
      </c>
      <c r="AM11" s="74" t="str">
        <f t="shared" si="8"/>
        <v/>
      </c>
      <c r="AN11" s="18" t="str">
        <f t="shared" si="9"/>
        <v/>
      </c>
      <c r="AO11" s="69">
        <v>1110</v>
      </c>
      <c r="AP11" s="70">
        <f t="shared" si="43"/>
        <v>999</v>
      </c>
      <c r="AQ11" s="70">
        <v>67</v>
      </c>
      <c r="AR11" s="71">
        <f t="shared" si="10"/>
        <v>850</v>
      </c>
      <c r="AS11" s="16">
        <f t="shared" si="11"/>
        <v>0.14914914914914915</v>
      </c>
      <c r="AT11" s="72">
        <v>0</v>
      </c>
      <c r="AU11" s="73" t="str">
        <f t="shared" si="44"/>
        <v/>
      </c>
      <c r="AV11" s="73">
        <v>0</v>
      </c>
      <c r="AW11" s="74" t="str">
        <f t="shared" si="12"/>
        <v/>
      </c>
      <c r="AX11" s="18" t="str">
        <f t="shared" si="13"/>
        <v/>
      </c>
      <c r="AY11" s="69">
        <v>0</v>
      </c>
      <c r="AZ11" s="70" t="str">
        <f t="shared" si="45"/>
        <v/>
      </c>
      <c r="BA11" s="70">
        <v>0</v>
      </c>
      <c r="BB11" s="71" t="str">
        <f t="shared" si="14"/>
        <v/>
      </c>
      <c r="BC11" s="16" t="str">
        <f t="shared" si="15"/>
        <v/>
      </c>
      <c r="BD11" s="72">
        <v>1110</v>
      </c>
      <c r="BE11" s="73">
        <f t="shared" si="46"/>
        <v>999</v>
      </c>
      <c r="BF11" s="73">
        <v>67</v>
      </c>
      <c r="BG11" s="74">
        <f t="shared" si="16"/>
        <v>850</v>
      </c>
      <c r="BH11" s="18">
        <f t="shared" si="17"/>
        <v>0.14914914914914915</v>
      </c>
      <c r="BI11" s="69">
        <v>0</v>
      </c>
      <c r="BJ11" s="70" t="str">
        <f t="shared" si="47"/>
        <v/>
      </c>
      <c r="BK11" s="70">
        <v>0</v>
      </c>
      <c r="BL11" s="71" t="str">
        <f t="shared" si="18"/>
        <v/>
      </c>
      <c r="BM11" s="16" t="str">
        <f t="shared" si="19"/>
        <v/>
      </c>
      <c r="BN11" s="72">
        <v>0</v>
      </c>
      <c r="BO11" s="73" t="str">
        <f t="shared" si="48"/>
        <v/>
      </c>
      <c r="BP11" s="73">
        <v>0</v>
      </c>
      <c r="BQ11" s="74" t="str">
        <f t="shared" si="20"/>
        <v/>
      </c>
      <c r="BR11" s="18" t="str">
        <f t="shared" si="21"/>
        <v/>
      </c>
    </row>
    <row r="12" spans="1:70" s="5" customFormat="1" ht="12.75" customHeight="1">
      <c r="A12" s="42" t="s">
        <v>7</v>
      </c>
      <c r="B12" s="39" t="s">
        <v>156</v>
      </c>
      <c r="C12" s="4"/>
      <c r="D12" s="49">
        <v>3.12</v>
      </c>
      <c r="E12" s="40" t="s">
        <v>169</v>
      </c>
      <c r="F12" s="82">
        <v>1209</v>
      </c>
      <c r="G12" s="82">
        <v>1099</v>
      </c>
      <c r="H12" s="173">
        <v>867</v>
      </c>
      <c r="I12" s="173">
        <v>27</v>
      </c>
      <c r="J12" s="95">
        <f t="shared" si="34"/>
        <v>840</v>
      </c>
      <c r="K12" s="69">
        <v>0</v>
      </c>
      <c r="L12" s="70" t="str">
        <f t="shared" si="35"/>
        <v/>
      </c>
      <c r="M12" s="70">
        <v>0</v>
      </c>
      <c r="N12" s="71" t="str">
        <f t="shared" si="0"/>
        <v/>
      </c>
      <c r="O12" s="16" t="str">
        <f t="shared" si="36"/>
        <v/>
      </c>
      <c r="P12" s="72">
        <v>0</v>
      </c>
      <c r="Q12" s="73" t="str">
        <f t="shared" si="37"/>
        <v/>
      </c>
      <c r="R12" s="73">
        <v>0</v>
      </c>
      <c r="S12" s="74" t="str">
        <f t="shared" si="1"/>
        <v/>
      </c>
      <c r="T12" s="18" t="str">
        <f t="shared" si="38"/>
        <v/>
      </c>
      <c r="U12" s="69">
        <v>0</v>
      </c>
      <c r="V12" s="70" t="str">
        <f t="shared" si="39"/>
        <v/>
      </c>
      <c r="W12" s="70">
        <v>0</v>
      </c>
      <c r="X12" s="71" t="str">
        <f t="shared" si="2"/>
        <v/>
      </c>
      <c r="Y12" s="16" t="str">
        <f t="shared" si="3"/>
        <v/>
      </c>
      <c r="Z12" s="72">
        <v>0</v>
      </c>
      <c r="AA12" s="73" t="str">
        <f t="shared" si="40"/>
        <v/>
      </c>
      <c r="AB12" s="73">
        <v>0</v>
      </c>
      <c r="AC12" s="74" t="str">
        <f t="shared" si="4"/>
        <v/>
      </c>
      <c r="AD12" s="18" t="str">
        <f t="shared" si="5"/>
        <v/>
      </c>
      <c r="AE12" s="69">
        <v>0</v>
      </c>
      <c r="AF12" s="70" t="str">
        <f t="shared" si="41"/>
        <v/>
      </c>
      <c r="AG12" s="70">
        <v>0</v>
      </c>
      <c r="AH12" s="71" t="str">
        <f t="shared" si="6"/>
        <v/>
      </c>
      <c r="AI12" s="16" t="str">
        <f t="shared" si="7"/>
        <v/>
      </c>
      <c r="AJ12" s="72">
        <v>0</v>
      </c>
      <c r="AK12" s="73" t="str">
        <f t="shared" si="42"/>
        <v/>
      </c>
      <c r="AL12" s="73">
        <v>0</v>
      </c>
      <c r="AM12" s="74" t="str">
        <f t="shared" si="8"/>
        <v/>
      </c>
      <c r="AN12" s="18" t="str">
        <f t="shared" si="9"/>
        <v/>
      </c>
      <c r="AO12" s="69">
        <v>0</v>
      </c>
      <c r="AP12" s="70" t="str">
        <f t="shared" si="43"/>
        <v/>
      </c>
      <c r="AQ12" s="70">
        <v>0</v>
      </c>
      <c r="AR12" s="71" t="str">
        <f t="shared" si="10"/>
        <v/>
      </c>
      <c r="AS12" s="16" t="str">
        <f t="shared" si="11"/>
        <v/>
      </c>
      <c r="AT12" s="72">
        <v>0</v>
      </c>
      <c r="AU12" s="73" t="str">
        <f t="shared" si="44"/>
        <v/>
      </c>
      <c r="AV12" s="73">
        <v>0</v>
      </c>
      <c r="AW12" s="74" t="str">
        <f t="shared" si="12"/>
        <v/>
      </c>
      <c r="AX12" s="18" t="str">
        <f t="shared" si="13"/>
        <v/>
      </c>
      <c r="AY12" s="69">
        <v>0</v>
      </c>
      <c r="AZ12" s="70" t="str">
        <f t="shared" si="45"/>
        <v/>
      </c>
      <c r="BA12" s="70">
        <v>0</v>
      </c>
      <c r="BB12" s="71" t="str">
        <f t="shared" si="14"/>
        <v/>
      </c>
      <c r="BC12" s="16" t="str">
        <f t="shared" si="15"/>
        <v/>
      </c>
      <c r="BD12" s="72">
        <v>0</v>
      </c>
      <c r="BE12" s="73" t="str">
        <f t="shared" si="46"/>
        <v/>
      </c>
      <c r="BF12" s="73">
        <v>0</v>
      </c>
      <c r="BG12" s="74" t="str">
        <f t="shared" si="16"/>
        <v/>
      </c>
      <c r="BH12" s="18" t="str">
        <f t="shared" si="17"/>
        <v/>
      </c>
      <c r="BI12" s="69">
        <v>0</v>
      </c>
      <c r="BJ12" s="70" t="str">
        <f t="shared" si="47"/>
        <v/>
      </c>
      <c r="BK12" s="70">
        <v>0</v>
      </c>
      <c r="BL12" s="71" t="str">
        <f t="shared" si="18"/>
        <v/>
      </c>
      <c r="BM12" s="16" t="str">
        <f t="shared" si="19"/>
        <v/>
      </c>
      <c r="BN12" s="72">
        <v>0</v>
      </c>
      <c r="BO12" s="73" t="str">
        <f t="shared" si="48"/>
        <v/>
      </c>
      <c r="BP12" s="73">
        <v>0</v>
      </c>
      <c r="BQ12" s="74" t="str">
        <f t="shared" si="20"/>
        <v/>
      </c>
      <c r="BR12" s="18" t="str">
        <f t="shared" si="21"/>
        <v/>
      </c>
    </row>
    <row r="13" spans="1:70" s="5" customFormat="1" ht="12.75" customHeight="1" thickBot="1">
      <c r="A13" s="43" t="s">
        <v>360</v>
      </c>
      <c r="B13" s="38" t="s">
        <v>156</v>
      </c>
      <c r="C13" s="9"/>
      <c r="D13" s="50">
        <v>3.12</v>
      </c>
      <c r="E13" s="2" t="s">
        <v>427</v>
      </c>
      <c r="F13" s="83">
        <v>1429</v>
      </c>
      <c r="G13" s="83">
        <v>1299</v>
      </c>
      <c r="H13" s="75">
        <v>1025</v>
      </c>
      <c r="I13" s="75">
        <v>0</v>
      </c>
      <c r="J13" s="97">
        <f t="shared" si="34"/>
        <v>1025</v>
      </c>
      <c r="K13" s="76">
        <v>1110</v>
      </c>
      <c r="L13" s="77">
        <f t="shared" si="35"/>
        <v>999</v>
      </c>
      <c r="M13" s="77">
        <v>145</v>
      </c>
      <c r="N13" s="78">
        <f t="shared" si="0"/>
        <v>880</v>
      </c>
      <c r="O13" s="17">
        <f t="shared" si="36"/>
        <v>0.11911911911911911</v>
      </c>
      <c r="P13" s="79">
        <v>0</v>
      </c>
      <c r="Q13" s="80" t="str">
        <f t="shared" si="37"/>
        <v/>
      </c>
      <c r="R13" s="80">
        <v>0</v>
      </c>
      <c r="S13" s="81" t="str">
        <f t="shared" si="1"/>
        <v/>
      </c>
      <c r="T13" s="19" t="str">
        <f t="shared" si="38"/>
        <v/>
      </c>
      <c r="U13" s="76">
        <v>0</v>
      </c>
      <c r="V13" s="77" t="str">
        <f t="shared" si="39"/>
        <v/>
      </c>
      <c r="W13" s="77">
        <v>0</v>
      </c>
      <c r="X13" s="78" t="str">
        <f t="shared" si="2"/>
        <v/>
      </c>
      <c r="Y13" s="17" t="str">
        <f t="shared" si="3"/>
        <v/>
      </c>
      <c r="Z13" s="79">
        <v>1110</v>
      </c>
      <c r="AA13" s="80">
        <f t="shared" si="40"/>
        <v>999</v>
      </c>
      <c r="AB13" s="80">
        <v>148</v>
      </c>
      <c r="AC13" s="81">
        <f t="shared" si="4"/>
        <v>877</v>
      </c>
      <c r="AD13" s="19">
        <f t="shared" si="5"/>
        <v>0.12212212212212212</v>
      </c>
      <c r="AE13" s="76">
        <v>1110</v>
      </c>
      <c r="AF13" s="77">
        <f t="shared" si="41"/>
        <v>999</v>
      </c>
      <c r="AG13" s="77">
        <v>148</v>
      </c>
      <c r="AH13" s="78">
        <f t="shared" si="6"/>
        <v>877</v>
      </c>
      <c r="AI13" s="17">
        <f t="shared" si="7"/>
        <v>0.12212212212212212</v>
      </c>
      <c r="AJ13" s="79">
        <v>0</v>
      </c>
      <c r="AK13" s="80" t="str">
        <f t="shared" si="42"/>
        <v/>
      </c>
      <c r="AL13" s="80">
        <v>0</v>
      </c>
      <c r="AM13" s="81" t="str">
        <f t="shared" si="8"/>
        <v/>
      </c>
      <c r="AN13" s="19" t="str">
        <f t="shared" si="9"/>
        <v/>
      </c>
      <c r="AO13" s="76">
        <v>1110</v>
      </c>
      <c r="AP13" s="77">
        <f t="shared" si="43"/>
        <v>999</v>
      </c>
      <c r="AQ13" s="77">
        <v>148</v>
      </c>
      <c r="AR13" s="78">
        <f t="shared" si="10"/>
        <v>877</v>
      </c>
      <c r="AS13" s="17">
        <f t="shared" si="11"/>
        <v>0.12212212212212212</v>
      </c>
      <c r="AT13" s="79">
        <v>0</v>
      </c>
      <c r="AU13" s="80" t="str">
        <f t="shared" si="44"/>
        <v/>
      </c>
      <c r="AV13" s="80">
        <v>0</v>
      </c>
      <c r="AW13" s="81" t="str">
        <f t="shared" si="12"/>
        <v/>
      </c>
      <c r="AX13" s="19" t="str">
        <f t="shared" si="13"/>
        <v/>
      </c>
      <c r="AY13" s="76">
        <v>0</v>
      </c>
      <c r="AZ13" s="77" t="str">
        <f t="shared" si="45"/>
        <v/>
      </c>
      <c r="BA13" s="77">
        <v>0</v>
      </c>
      <c r="BB13" s="78" t="str">
        <f t="shared" si="14"/>
        <v/>
      </c>
      <c r="BC13" s="17" t="str">
        <f t="shared" si="15"/>
        <v/>
      </c>
      <c r="BD13" s="79">
        <v>1110</v>
      </c>
      <c r="BE13" s="80">
        <f t="shared" si="46"/>
        <v>999</v>
      </c>
      <c r="BF13" s="80">
        <v>148</v>
      </c>
      <c r="BG13" s="81">
        <f t="shared" si="16"/>
        <v>877</v>
      </c>
      <c r="BH13" s="19">
        <f t="shared" si="17"/>
        <v>0.12212212212212212</v>
      </c>
      <c r="BI13" s="76">
        <v>0</v>
      </c>
      <c r="BJ13" s="77" t="str">
        <f t="shared" si="47"/>
        <v/>
      </c>
      <c r="BK13" s="77">
        <v>0</v>
      </c>
      <c r="BL13" s="78" t="str">
        <f t="shared" si="18"/>
        <v/>
      </c>
      <c r="BM13" s="17" t="str">
        <f t="shared" si="19"/>
        <v/>
      </c>
      <c r="BN13" s="79">
        <v>0</v>
      </c>
      <c r="BO13" s="80" t="str">
        <f t="shared" si="48"/>
        <v/>
      </c>
      <c r="BP13" s="80">
        <v>0</v>
      </c>
      <c r="BQ13" s="81" t="str">
        <f t="shared" si="20"/>
        <v/>
      </c>
      <c r="BR13" s="19" t="str">
        <f t="shared" si="21"/>
        <v/>
      </c>
    </row>
    <row r="14" spans="1:70" s="5" customFormat="1" ht="12.75" customHeight="1">
      <c r="A14" s="187" t="s">
        <v>232</v>
      </c>
      <c r="B14" s="188" t="s">
        <v>156</v>
      </c>
      <c r="C14" s="189"/>
      <c r="D14" s="190">
        <v>1.36</v>
      </c>
      <c r="E14" s="191" t="s">
        <v>170</v>
      </c>
      <c r="F14" s="192">
        <v>1319</v>
      </c>
      <c r="G14" s="192">
        <v>1199</v>
      </c>
      <c r="H14" s="195">
        <v>970</v>
      </c>
      <c r="I14" s="195">
        <v>0</v>
      </c>
      <c r="J14" s="193">
        <f t="shared" si="34"/>
        <v>970</v>
      </c>
      <c r="K14" s="196">
        <v>0</v>
      </c>
      <c r="L14" s="197" t="str">
        <f t="shared" ref="L14:L30" si="49">IFERROR(IF(K14&gt;1,K14*0.9,""),"")</f>
        <v/>
      </c>
      <c r="M14" s="197">
        <v>0</v>
      </c>
      <c r="N14" s="198" t="str">
        <f t="shared" si="0"/>
        <v/>
      </c>
      <c r="O14" s="199" t="str">
        <f t="shared" si="36"/>
        <v/>
      </c>
      <c r="P14" s="201">
        <v>0</v>
      </c>
      <c r="Q14" s="202" t="str">
        <f t="shared" ref="Q14:Q30" si="50">IFERROR(IF(P14&gt;1,P14*0.9,""),"")</f>
        <v/>
      </c>
      <c r="R14" s="202">
        <v>0</v>
      </c>
      <c r="S14" s="203" t="str">
        <f t="shared" si="1"/>
        <v/>
      </c>
      <c r="T14" s="204" t="str">
        <f t="shared" si="38"/>
        <v/>
      </c>
      <c r="U14" s="196">
        <v>0</v>
      </c>
      <c r="V14" s="197" t="str">
        <f t="shared" ref="V14:V30" si="51">IFERROR(IF(U14&gt;1,U14*0.9,""),"")</f>
        <v/>
      </c>
      <c r="W14" s="197">
        <v>0</v>
      </c>
      <c r="X14" s="198" t="str">
        <f t="shared" si="2"/>
        <v/>
      </c>
      <c r="Y14" s="199" t="str">
        <f t="shared" si="3"/>
        <v/>
      </c>
      <c r="Z14" s="201">
        <v>0</v>
      </c>
      <c r="AA14" s="202" t="str">
        <f t="shared" ref="AA14:AA30" si="52">IFERROR(IF(Z14&gt;1,Z14*0.9,""),"")</f>
        <v/>
      </c>
      <c r="AB14" s="202">
        <v>0</v>
      </c>
      <c r="AC14" s="203" t="str">
        <f t="shared" si="4"/>
        <v/>
      </c>
      <c r="AD14" s="204" t="str">
        <f t="shared" si="5"/>
        <v/>
      </c>
      <c r="AE14" s="196">
        <v>0</v>
      </c>
      <c r="AF14" s="197" t="str">
        <f t="shared" ref="AF14:AF30" si="53">IFERROR(IF(AE14&gt;1,AE14*0.9,""),"")</f>
        <v/>
      </c>
      <c r="AG14" s="197">
        <v>0</v>
      </c>
      <c r="AH14" s="198" t="str">
        <f t="shared" si="6"/>
        <v/>
      </c>
      <c r="AI14" s="199" t="str">
        <f t="shared" si="7"/>
        <v/>
      </c>
      <c r="AJ14" s="201">
        <v>0</v>
      </c>
      <c r="AK14" s="202" t="str">
        <f t="shared" ref="AK14:AK30" si="54">IFERROR(IF(AJ14&gt;1,AJ14*0.9,""),"")</f>
        <v/>
      </c>
      <c r="AL14" s="202">
        <v>0</v>
      </c>
      <c r="AM14" s="203" t="str">
        <f t="shared" si="8"/>
        <v/>
      </c>
      <c r="AN14" s="204" t="str">
        <f t="shared" si="9"/>
        <v/>
      </c>
      <c r="AO14" s="196">
        <v>0</v>
      </c>
      <c r="AP14" s="197" t="str">
        <f t="shared" ref="AP14:AP30" si="55">IFERROR(IF(AO14&gt;1,AO14*0.9,""),"")</f>
        <v/>
      </c>
      <c r="AQ14" s="197">
        <v>0</v>
      </c>
      <c r="AR14" s="198" t="str">
        <f t="shared" si="10"/>
        <v/>
      </c>
      <c r="AS14" s="199" t="str">
        <f t="shared" si="11"/>
        <v/>
      </c>
      <c r="AT14" s="201">
        <v>0</v>
      </c>
      <c r="AU14" s="202" t="str">
        <f t="shared" ref="AU14:AU30" si="56">IFERROR(IF(AT14&gt;1,AT14*0.9,""),"")</f>
        <v/>
      </c>
      <c r="AV14" s="202">
        <v>0</v>
      </c>
      <c r="AW14" s="203" t="str">
        <f t="shared" si="12"/>
        <v/>
      </c>
      <c r="AX14" s="204" t="str">
        <f t="shared" si="13"/>
        <v/>
      </c>
      <c r="AY14" s="196">
        <v>0</v>
      </c>
      <c r="AZ14" s="197" t="str">
        <f t="shared" ref="AZ14:AZ30" si="57">IFERROR(IF(AY14&gt;1,AY14*0.9,""),"")</f>
        <v/>
      </c>
      <c r="BA14" s="197">
        <v>0</v>
      </c>
      <c r="BB14" s="198" t="str">
        <f t="shared" si="14"/>
        <v/>
      </c>
      <c r="BC14" s="199" t="str">
        <f t="shared" si="15"/>
        <v/>
      </c>
      <c r="BD14" s="201">
        <v>0</v>
      </c>
      <c r="BE14" s="202" t="str">
        <f t="shared" ref="BE14:BE30" si="58">IFERROR(IF(BD14&gt;1,BD14*0.9,""),"")</f>
        <v/>
      </c>
      <c r="BF14" s="202">
        <v>0</v>
      </c>
      <c r="BG14" s="203" t="str">
        <f t="shared" si="16"/>
        <v/>
      </c>
      <c r="BH14" s="204" t="str">
        <f t="shared" si="17"/>
        <v/>
      </c>
      <c r="BI14" s="196">
        <v>0</v>
      </c>
      <c r="BJ14" s="197" t="str">
        <f t="shared" ref="BJ14:BJ30" si="59">IFERROR(IF(BI14&gt;1,BI14*0.9,""),"")</f>
        <v/>
      </c>
      <c r="BK14" s="197">
        <v>0</v>
      </c>
      <c r="BL14" s="198" t="str">
        <f t="shared" si="18"/>
        <v/>
      </c>
      <c r="BM14" s="199" t="str">
        <f t="shared" si="19"/>
        <v/>
      </c>
      <c r="BN14" s="201">
        <v>0</v>
      </c>
      <c r="BO14" s="202" t="str">
        <f t="shared" ref="BO14:BO30" si="60">IFERROR(IF(BN14&gt;1,BN14*0.9,""),"")</f>
        <v/>
      </c>
      <c r="BP14" s="202">
        <v>0</v>
      </c>
      <c r="BQ14" s="203" t="str">
        <f t="shared" si="20"/>
        <v/>
      </c>
      <c r="BR14" s="204" t="str">
        <f t="shared" si="21"/>
        <v/>
      </c>
    </row>
    <row r="15" spans="1:70" s="5" customFormat="1" ht="12.75" customHeight="1">
      <c r="A15" s="42" t="s">
        <v>381</v>
      </c>
      <c r="B15" s="39" t="s">
        <v>156</v>
      </c>
      <c r="C15" s="4"/>
      <c r="D15" s="49">
        <v>1.49</v>
      </c>
      <c r="E15" s="40" t="s">
        <v>153</v>
      </c>
      <c r="F15" s="82">
        <v>1429</v>
      </c>
      <c r="G15" s="82">
        <v>1299</v>
      </c>
      <c r="H15" s="173">
        <v>1058</v>
      </c>
      <c r="I15" s="173">
        <v>0</v>
      </c>
      <c r="J15" s="95">
        <f t="shared" si="34"/>
        <v>1058</v>
      </c>
      <c r="K15" s="69">
        <v>0</v>
      </c>
      <c r="L15" s="70" t="str">
        <f t="shared" ref="L15" si="61">IFERROR(IF(K15&gt;1,K15*0.9,""),"")</f>
        <v/>
      </c>
      <c r="M15" s="70">
        <v>0</v>
      </c>
      <c r="N15" s="71" t="str">
        <f t="shared" si="0"/>
        <v/>
      </c>
      <c r="O15" s="16" t="str">
        <f t="shared" ref="O15" si="62">IFERROR(IF((IFERROR(IF(M15&gt;1,(L15-N15)/L15,""),(($G15*0.9)-N15)/($G15*0.9)))&gt;1%,IFERROR(IF(M15&gt;1,(L15-N15)/L15,""),(($G15*0.9)-N15)/($G15*0.9)),""),"")</f>
        <v/>
      </c>
      <c r="P15" s="72">
        <v>0</v>
      </c>
      <c r="Q15" s="73" t="str">
        <f t="shared" ref="Q15" si="63">IFERROR(IF(P15&gt;1,P15*0.9,""),"")</f>
        <v/>
      </c>
      <c r="R15" s="73">
        <v>0</v>
      </c>
      <c r="S15" s="74" t="str">
        <f t="shared" si="1"/>
        <v/>
      </c>
      <c r="T15" s="18" t="str">
        <f t="shared" ref="T15" si="64">IFERROR(IF((IFERROR(IF(R15&gt;1,(Q15-S15)/Q15,""),(($G15*0.9)-S15)/($G15*0.9)))&gt;1%,IFERROR(IF(R15&gt;1,(Q15-S15)/Q15,""),(($G15*0.9)-S15)/($G15*0.9)),""),"")</f>
        <v/>
      </c>
      <c r="U15" s="69">
        <v>0</v>
      </c>
      <c r="V15" s="70" t="str">
        <f t="shared" ref="V15" si="65">IFERROR(IF(U15&gt;1,U15*0.9,""),"")</f>
        <v/>
      </c>
      <c r="W15" s="70">
        <v>0</v>
      </c>
      <c r="X15" s="71" t="str">
        <f t="shared" si="2"/>
        <v/>
      </c>
      <c r="Y15" s="16" t="str">
        <f t="shared" ref="Y15" si="66">IFERROR(IF((IFERROR(IF(W15&gt;1,(V15-X15)/V15,""),(($G15*0.9)-X15)/($G15*0.9)))&gt;1%,IFERROR(IF(W15&gt;1,(V15-X15)/V15,""),(($G15*0.9)-X15)/($G15*0.9)),""),"")</f>
        <v/>
      </c>
      <c r="Z15" s="72">
        <v>0</v>
      </c>
      <c r="AA15" s="73" t="str">
        <f t="shared" ref="AA15" si="67">IFERROR(IF(Z15&gt;1,Z15*0.9,""),"")</f>
        <v/>
      </c>
      <c r="AB15" s="73">
        <v>0</v>
      </c>
      <c r="AC15" s="74" t="str">
        <f t="shared" si="4"/>
        <v/>
      </c>
      <c r="AD15" s="18" t="str">
        <f t="shared" ref="AD15" si="68">IFERROR(IF((IFERROR(IF(AB15&gt;1,(AA15-AC15)/AA15,""),(($G15*0.9)-AC15)/($G15*0.9)))&gt;1%,IFERROR(IF(AB15&gt;1,(AA15-AC15)/AA15,""),(($G15*0.9)-AC15)/($G15*0.9)),""),"")</f>
        <v/>
      </c>
      <c r="AE15" s="69">
        <v>0</v>
      </c>
      <c r="AF15" s="70" t="str">
        <f t="shared" ref="AF15" si="69">IFERROR(IF(AE15&gt;1,AE15*0.9,""),"")</f>
        <v/>
      </c>
      <c r="AG15" s="70">
        <v>0</v>
      </c>
      <c r="AH15" s="71" t="str">
        <f t="shared" si="6"/>
        <v/>
      </c>
      <c r="AI15" s="16" t="str">
        <f t="shared" ref="AI15" si="70">IFERROR(IF((IFERROR(IF(AG15&gt;1,(AF15-AH15)/AF15,""),(($G15*0.9)-AH15)/($G15*0.9)))&gt;1%,IFERROR(IF(AG15&gt;1,(AF15-AH15)/AF15,""),(($G15*0.9)-AH15)/($G15*0.9)),""),"")</f>
        <v/>
      </c>
      <c r="AJ15" s="72">
        <v>0</v>
      </c>
      <c r="AK15" s="73" t="str">
        <f t="shared" ref="AK15" si="71">IFERROR(IF(AJ15&gt;1,AJ15*0.9,""),"")</f>
        <v/>
      </c>
      <c r="AL15" s="73">
        <v>0</v>
      </c>
      <c r="AM15" s="74" t="str">
        <f t="shared" si="8"/>
        <v/>
      </c>
      <c r="AN15" s="18" t="str">
        <f t="shared" ref="AN15" si="72">IFERROR(IF((IFERROR(IF(AL15&gt;1,(AK15-AM15)/AK15,""),(($G15*0.9)-AM15)/($G15*0.9)))&gt;1%,IFERROR(IF(AL15&gt;1,(AK15-AM15)/AK15,""),(($G15*0.9)-AM15)/($G15*0.9)),""),"")</f>
        <v/>
      </c>
      <c r="AO15" s="69">
        <v>0</v>
      </c>
      <c r="AP15" s="70" t="str">
        <f t="shared" ref="AP15" si="73">IFERROR(IF(AO15&gt;1,AO15*0.9,""),"")</f>
        <v/>
      </c>
      <c r="AQ15" s="70">
        <v>0</v>
      </c>
      <c r="AR15" s="71" t="str">
        <f t="shared" si="10"/>
        <v/>
      </c>
      <c r="AS15" s="16" t="str">
        <f t="shared" ref="AS15" si="74">IFERROR(IF((IFERROR(IF(AQ15&gt;1,(AP15-AR15)/AP15,""),(($G15*0.9)-AR15)/($G15*0.9)))&gt;1%,IFERROR(IF(AQ15&gt;1,(AP15-AR15)/AP15,""),(($G15*0.9)-AR15)/($G15*0.9)),""),"")</f>
        <v/>
      </c>
      <c r="AT15" s="72">
        <v>0</v>
      </c>
      <c r="AU15" s="73" t="str">
        <f t="shared" ref="AU15" si="75">IFERROR(IF(AT15&gt;1,AT15*0.9,""),"")</f>
        <v/>
      </c>
      <c r="AV15" s="73">
        <v>0</v>
      </c>
      <c r="AW15" s="74" t="str">
        <f t="shared" si="12"/>
        <v/>
      </c>
      <c r="AX15" s="18" t="str">
        <f t="shared" ref="AX15" si="76">IFERROR(IF((IFERROR(IF(AV15&gt;1,(AU15-AW15)/AU15,""),(($G15*0.9)-AW15)/($G15*0.9)))&gt;1%,IFERROR(IF(AV15&gt;1,(AU15-AW15)/AU15,""),(($G15*0.9)-AW15)/($G15*0.9)),""),"")</f>
        <v/>
      </c>
      <c r="AY15" s="69">
        <v>0</v>
      </c>
      <c r="AZ15" s="70" t="str">
        <f t="shared" ref="AZ15" si="77">IFERROR(IF(AY15&gt;1,AY15*0.9,""),"")</f>
        <v/>
      </c>
      <c r="BA15" s="70">
        <v>0</v>
      </c>
      <c r="BB15" s="71" t="str">
        <f t="shared" si="14"/>
        <v/>
      </c>
      <c r="BC15" s="16" t="str">
        <f t="shared" ref="BC15" si="78">IFERROR(IF((IFERROR(IF(BA15&gt;1,(AZ15-BB15)/AZ15,""),(($G15*0.9)-BB15)/($G15*0.9)))&gt;1%,IFERROR(IF(BA15&gt;1,(AZ15-BB15)/AZ15,""),(($G15*0.9)-BB15)/($G15*0.9)),""),"")</f>
        <v/>
      </c>
      <c r="BD15" s="72">
        <v>0</v>
      </c>
      <c r="BE15" s="73" t="str">
        <f t="shared" ref="BE15" si="79">IFERROR(IF(BD15&gt;1,BD15*0.9,""),"")</f>
        <v/>
      </c>
      <c r="BF15" s="73">
        <v>0</v>
      </c>
      <c r="BG15" s="74" t="str">
        <f t="shared" si="16"/>
        <v/>
      </c>
      <c r="BH15" s="18" t="str">
        <f t="shared" ref="BH15" si="80">IFERROR(IF((IFERROR(IF(BF15&gt;1,(BE15-BG15)/BE15,""),(($G15*0.9)-BG15)/($G15*0.9)))&gt;1%,IFERROR(IF(BF15&gt;1,(BE15-BG15)/BE15,""),(($G15*0.9)-BG15)/($G15*0.9)),""),"")</f>
        <v/>
      </c>
      <c r="BI15" s="69">
        <v>0</v>
      </c>
      <c r="BJ15" s="70" t="str">
        <f t="shared" ref="BJ15" si="81">IFERROR(IF(BI15&gt;1,BI15*0.9,""),"")</f>
        <v/>
      </c>
      <c r="BK15" s="70">
        <v>0</v>
      </c>
      <c r="BL15" s="71" t="str">
        <f t="shared" si="18"/>
        <v/>
      </c>
      <c r="BM15" s="16" t="str">
        <f t="shared" ref="BM15" si="82">IFERROR(IF((IFERROR(IF(BK15&gt;1,(BJ15-BL15)/BJ15,""),(($G15*0.9)-BL15)/($G15*0.9)))&gt;1%,IFERROR(IF(BK15&gt;1,(BJ15-BL15)/BJ15,""),(($G15*0.9)-BL15)/($G15*0.9)),""),"")</f>
        <v/>
      </c>
      <c r="BN15" s="72">
        <v>0</v>
      </c>
      <c r="BO15" s="73" t="str">
        <f t="shared" ref="BO15" si="83">IFERROR(IF(BN15&gt;1,BN15*0.9,""),"")</f>
        <v/>
      </c>
      <c r="BP15" s="73">
        <v>0</v>
      </c>
      <c r="BQ15" s="74" t="str">
        <f t="shared" si="20"/>
        <v/>
      </c>
      <c r="BR15" s="18" t="str">
        <f t="shared" ref="BR15" si="84">IFERROR(IF((IFERROR(IF(BP15&gt;1,(BO15-BQ15)/BO15,""),(($G15*0.9)-BQ15)/($G15*0.9)))&gt;1%,IFERROR(IF(BP15&gt;1,(BO15-BQ15)/BO15,""),(($G15*0.9)-BQ15)/($G15*0.9)),""),"")</f>
        <v/>
      </c>
    </row>
    <row r="16" spans="1:70" s="5" customFormat="1" ht="12.75" customHeight="1">
      <c r="A16" s="42" t="s">
        <v>11</v>
      </c>
      <c r="B16" s="39" t="s">
        <v>156</v>
      </c>
      <c r="C16" s="4" t="s">
        <v>477</v>
      </c>
      <c r="D16" s="49">
        <v>3.12</v>
      </c>
      <c r="E16" s="40" t="s">
        <v>171</v>
      </c>
      <c r="F16" s="82">
        <v>1759</v>
      </c>
      <c r="G16" s="82">
        <v>1599</v>
      </c>
      <c r="H16" s="173">
        <v>1222</v>
      </c>
      <c r="I16" s="173">
        <v>20</v>
      </c>
      <c r="J16" s="95">
        <f t="shared" si="34"/>
        <v>1202</v>
      </c>
      <c r="K16" s="69">
        <v>0</v>
      </c>
      <c r="L16" s="70" t="str">
        <f t="shared" si="49"/>
        <v/>
      </c>
      <c r="M16" s="70">
        <v>0</v>
      </c>
      <c r="N16" s="71" t="str">
        <f t="shared" si="0"/>
        <v/>
      </c>
      <c r="O16" s="16" t="str">
        <f t="shared" si="36"/>
        <v/>
      </c>
      <c r="P16" s="72">
        <v>0</v>
      </c>
      <c r="Q16" s="73" t="str">
        <f t="shared" si="50"/>
        <v/>
      </c>
      <c r="R16" s="73">
        <v>0</v>
      </c>
      <c r="S16" s="74" t="str">
        <f t="shared" si="1"/>
        <v/>
      </c>
      <c r="T16" s="18" t="str">
        <f t="shared" si="38"/>
        <v/>
      </c>
      <c r="U16" s="69">
        <v>0</v>
      </c>
      <c r="V16" s="70" t="str">
        <f t="shared" si="51"/>
        <v/>
      </c>
      <c r="W16" s="70">
        <v>0</v>
      </c>
      <c r="X16" s="71" t="str">
        <f t="shared" si="2"/>
        <v/>
      </c>
      <c r="Y16" s="16" t="str">
        <f t="shared" si="3"/>
        <v/>
      </c>
      <c r="Z16" s="72">
        <v>0</v>
      </c>
      <c r="AA16" s="73" t="str">
        <f t="shared" si="52"/>
        <v/>
      </c>
      <c r="AB16" s="73">
        <v>0</v>
      </c>
      <c r="AC16" s="74" t="str">
        <f t="shared" si="4"/>
        <v/>
      </c>
      <c r="AD16" s="18" t="str">
        <f t="shared" si="5"/>
        <v/>
      </c>
      <c r="AE16" s="69">
        <v>1110</v>
      </c>
      <c r="AF16" s="70">
        <f t="shared" si="53"/>
        <v>999</v>
      </c>
      <c r="AG16" s="70">
        <v>366</v>
      </c>
      <c r="AH16" s="71">
        <f t="shared" si="6"/>
        <v>836</v>
      </c>
      <c r="AI16" s="16">
        <f t="shared" si="7"/>
        <v>0.16316316316316315</v>
      </c>
      <c r="AJ16" s="72">
        <v>0</v>
      </c>
      <c r="AK16" s="73" t="str">
        <f t="shared" si="54"/>
        <v/>
      </c>
      <c r="AL16" s="73">
        <v>0</v>
      </c>
      <c r="AM16" s="74" t="str">
        <f t="shared" si="8"/>
        <v/>
      </c>
      <c r="AN16" s="18" t="str">
        <f t="shared" si="9"/>
        <v/>
      </c>
      <c r="AO16" s="69">
        <v>1110</v>
      </c>
      <c r="AP16" s="70">
        <f t="shared" si="55"/>
        <v>999</v>
      </c>
      <c r="AQ16" s="70">
        <v>366</v>
      </c>
      <c r="AR16" s="71">
        <f t="shared" si="10"/>
        <v>836</v>
      </c>
      <c r="AS16" s="16">
        <f t="shared" si="11"/>
        <v>0.16316316316316315</v>
      </c>
      <c r="AT16" s="72">
        <v>0</v>
      </c>
      <c r="AU16" s="73" t="str">
        <f t="shared" si="56"/>
        <v/>
      </c>
      <c r="AV16" s="73">
        <v>0</v>
      </c>
      <c r="AW16" s="74" t="str">
        <f t="shared" si="12"/>
        <v/>
      </c>
      <c r="AX16" s="18" t="str">
        <f t="shared" si="13"/>
        <v/>
      </c>
      <c r="AY16" s="69">
        <v>0</v>
      </c>
      <c r="AZ16" s="70" t="str">
        <f t="shared" si="57"/>
        <v/>
      </c>
      <c r="BA16" s="70">
        <v>0</v>
      </c>
      <c r="BB16" s="71" t="str">
        <f t="shared" si="14"/>
        <v/>
      </c>
      <c r="BC16" s="16" t="str">
        <f t="shared" si="15"/>
        <v/>
      </c>
      <c r="BD16" s="72">
        <v>0</v>
      </c>
      <c r="BE16" s="73" t="str">
        <f t="shared" si="58"/>
        <v/>
      </c>
      <c r="BF16" s="73">
        <v>0</v>
      </c>
      <c r="BG16" s="74" t="str">
        <f t="shared" si="16"/>
        <v/>
      </c>
      <c r="BH16" s="18" t="str">
        <f t="shared" si="17"/>
        <v/>
      </c>
      <c r="BI16" s="69">
        <v>0</v>
      </c>
      <c r="BJ16" s="70" t="str">
        <f t="shared" si="59"/>
        <v/>
      </c>
      <c r="BK16" s="70">
        <v>0</v>
      </c>
      <c r="BL16" s="71" t="str">
        <f t="shared" si="18"/>
        <v/>
      </c>
      <c r="BM16" s="16" t="str">
        <f t="shared" si="19"/>
        <v/>
      </c>
      <c r="BN16" s="72">
        <v>0</v>
      </c>
      <c r="BO16" s="73" t="str">
        <f t="shared" si="60"/>
        <v/>
      </c>
      <c r="BP16" s="73">
        <v>0</v>
      </c>
      <c r="BQ16" s="74" t="str">
        <f t="shared" si="20"/>
        <v/>
      </c>
      <c r="BR16" s="18" t="str">
        <f t="shared" si="21"/>
        <v/>
      </c>
    </row>
    <row r="17" spans="1:70" s="5" customFormat="1" ht="12.75" customHeight="1">
      <c r="A17" s="42" t="s">
        <v>476</v>
      </c>
      <c r="B17" s="39" t="s">
        <v>156</v>
      </c>
      <c r="C17" s="4" t="s">
        <v>417</v>
      </c>
      <c r="D17" s="49">
        <v>3.12</v>
      </c>
      <c r="E17" s="40" t="s">
        <v>171</v>
      </c>
      <c r="F17" s="82">
        <v>1759</v>
      </c>
      <c r="G17" s="82">
        <v>1599</v>
      </c>
      <c r="H17" s="173">
        <v>1260</v>
      </c>
      <c r="I17" s="173">
        <v>0</v>
      </c>
      <c r="J17" s="95">
        <f t="shared" ref="J17" si="85">IFERROR(H17-I17,H17)</f>
        <v>1260</v>
      </c>
      <c r="K17" s="69">
        <v>0</v>
      </c>
      <c r="L17" s="70" t="str">
        <f t="shared" ref="L17" si="86">IFERROR(IF(K17&gt;1,K17*0.9,""),"")</f>
        <v/>
      </c>
      <c r="M17" s="70">
        <v>0</v>
      </c>
      <c r="N17" s="71" t="str">
        <f t="shared" si="0"/>
        <v/>
      </c>
      <c r="O17" s="16" t="str">
        <f t="shared" ref="O17" si="87">IFERROR(IF((IFERROR(IF(M17&gt;1,(L17-N17)/L17,""),(($G17*0.9)-N17)/($G17*0.9)))&gt;1%,IFERROR(IF(M17&gt;1,(L17-N17)/L17,""),(($G17*0.9)-N17)/($G17*0.9)),""),"")</f>
        <v/>
      </c>
      <c r="P17" s="72">
        <v>0</v>
      </c>
      <c r="Q17" s="73" t="str">
        <f t="shared" ref="Q17" si="88">IFERROR(IF(P17&gt;1,P17*0.9,""),"")</f>
        <v/>
      </c>
      <c r="R17" s="73">
        <v>0</v>
      </c>
      <c r="S17" s="74" t="str">
        <f t="shared" si="1"/>
        <v/>
      </c>
      <c r="T17" s="18" t="str">
        <f t="shared" ref="T17" si="89">IFERROR(IF((IFERROR(IF(R17&gt;1,(Q17-S17)/Q17,""),(($G17*0.9)-S17)/($G17*0.9)))&gt;1%,IFERROR(IF(R17&gt;1,(Q17-S17)/Q17,""),(($G17*0.9)-S17)/($G17*0.9)),""),"")</f>
        <v/>
      </c>
      <c r="U17" s="69">
        <v>0</v>
      </c>
      <c r="V17" s="70" t="str">
        <f t="shared" ref="V17" si="90">IFERROR(IF(U17&gt;1,U17*0.9,""),"")</f>
        <v/>
      </c>
      <c r="W17" s="70">
        <v>0</v>
      </c>
      <c r="X17" s="71" t="str">
        <f t="shared" si="2"/>
        <v/>
      </c>
      <c r="Y17" s="16" t="str">
        <f t="shared" ref="Y17" si="91">IFERROR(IF((IFERROR(IF(W17&gt;1,(V17-X17)/V17,""),(($G17*0.9)-X17)/($G17*0.9)))&gt;1%,IFERROR(IF(W17&gt;1,(V17-X17)/V17,""),(($G17*0.9)-X17)/($G17*0.9)),""),"")</f>
        <v/>
      </c>
      <c r="Z17" s="72">
        <v>0</v>
      </c>
      <c r="AA17" s="73" t="str">
        <f t="shared" ref="AA17" si="92">IFERROR(IF(Z17&gt;1,Z17*0.9,""),"")</f>
        <v/>
      </c>
      <c r="AB17" s="73">
        <v>0</v>
      </c>
      <c r="AC17" s="74" t="str">
        <f t="shared" si="4"/>
        <v/>
      </c>
      <c r="AD17" s="18" t="str">
        <f t="shared" ref="AD17" si="93">IFERROR(IF((IFERROR(IF(AB17&gt;1,(AA17-AC17)/AA17,""),(($G17*0.9)-AC17)/($G17*0.9)))&gt;1%,IFERROR(IF(AB17&gt;1,(AA17-AC17)/AA17,""),(($G17*0.9)-AC17)/($G17*0.9)),""),"")</f>
        <v/>
      </c>
      <c r="AE17" s="69">
        <v>0</v>
      </c>
      <c r="AF17" s="70" t="str">
        <f t="shared" ref="AF17" si="94">IFERROR(IF(AE17&gt;1,AE17*0.9,""),"")</f>
        <v/>
      </c>
      <c r="AG17" s="70">
        <v>0</v>
      </c>
      <c r="AH17" s="71" t="str">
        <f t="shared" si="6"/>
        <v/>
      </c>
      <c r="AI17" s="16" t="str">
        <f t="shared" ref="AI17" si="95">IFERROR(IF((IFERROR(IF(AG17&gt;1,(AF17-AH17)/AF17,""),(($G17*0.9)-AH17)/($G17*0.9)))&gt;1%,IFERROR(IF(AG17&gt;1,(AF17-AH17)/AF17,""),(($G17*0.9)-AH17)/($G17*0.9)),""),"")</f>
        <v/>
      </c>
      <c r="AJ17" s="72">
        <v>0</v>
      </c>
      <c r="AK17" s="73" t="str">
        <f t="shared" ref="AK17" si="96">IFERROR(IF(AJ17&gt;1,AJ17*0.9,""),"")</f>
        <v/>
      </c>
      <c r="AL17" s="73">
        <v>0</v>
      </c>
      <c r="AM17" s="74" t="str">
        <f t="shared" si="8"/>
        <v/>
      </c>
      <c r="AN17" s="18" t="str">
        <f t="shared" ref="AN17" si="97">IFERROR(IF((IFERROR(IF(AL17&gt;1,(AK17-AM17)/AK17,""),(($G17*0.9)-AM17)/($G17*0.9)))&gt;1%,IFERROR(IF(AL17&gt;1,(AK17-AM17)/AK17,""),(($G17*0.9)-AM17)/($G17*0.9)),""),"")</f>
        <v/>
      </c>
      <c r="AO17" s="69">
        <v>0</v>
      </c>
      <c r="AP17" s="70" t="str">
        <f t="shared" ref="AP17" si="98">IFERROR(IF(AO17&gt;1,AO17*0.9,""),"")</f>
        <v/>
      </c>
      <c r="AQ17" s="70">
        <v>0</v>
      </c>
      <c r="AR17" s="71" t="str">
        <f t="shared" si="10"/>
        <v/>
      </c>
      <c r="AS17" s="16" t="str">
        <f t="shared" ref="AS17" si="99">IFERROR(IF((IFERROR(IF(AQ17&gt;1,(AP17-AR17)/AP17,""),(($G17*0.9)-AR17)/($G17*0.9)))&gt;1%,IFERROR(IF(AQ17&gt;1,(AP17-AR17)/AP17,""),(($G17*0.9)-AR17)/($G17*0.9)),""),"")</f>
        <v/>
      </c>
      <c r="AT17" s="72">
        <v>0</v>
      </c>
      <c r="AU17" s="73" t="str">
        <f t="shared" ref="AU17" si="100">IFERROR(IF(AT17&gt;1,AT17*0.9,""),"")</f>
        <v/>
      </c>
      <c r="AV17" s="73">
        <v>0</v>
      </c>
      <c r="AW17" s="74" t="str">
        <f t="shared" si="12"/>
        <v/>
      </c>
      <c r="AX17" s="18" t="str">
        <f t="shared" ref="AX17" si="101">IFERROR(IF((IFERROR(IF(AV17&gt;1,(AU17-AW17)/AU17,""),(($G17*0.9)-AW17)/($G17*0.9)))&gt;1%,IFERROR(IF(AV17&gt;1,(AU17-AW17)/AU17,""),(($G17*0.9)-AW17)/($G17*0.9)),""),"")</f>
        <v/>
      </c>
      <c r="AY17" s="69">
        <v>0</v>
      </c>
      <c r="AZ17" s="70" t="str">
        <f t="shared" ref="AZ17" si="102">IFERROR(IF(AY17&gt;1,AY17*0.9,""),"")</f>
        <v/>
      </c>
      <c r="BA17" s="70">
        <v>0</v>
      </c>
      <c r="BB17" s="71" t="str">
        <f t="shared" si="14"/>
        <v/>
      </c>
      <c r="BC17" s="16" t="str">
        <f t="shared" ref="BC17" si="103">IFERROR(IF((IFERROR(IF(BA17&gt;1,(AZ17-BB17)/AZ17,""),(($G17*0.9)-BB17)/($G17*0.9)))&gt;1%,IFERROR(IF(BA17&gt;1,(AZ17-BB17)/AZ17,""),(($G17*0.9)-BB17)/($G17*0.9)),""),"")</f>
        <v/>
      </c>
      <c r="BD17" s="72">
        <v>1443</v>
      </c>
      <c r="BE17" s="73">
        <f t="shared" ref="BE17" si="104">IFERROR(IF(BD17&gt;1,BD17*0.9,""),"")</f>
        <v>1298.7</v>
      </c>
      <c r="BF17" s="73">
        <v>121</v>
      </c>
      <c r="BG17" s="74">
        <f t="shared" si="16"/>
        <v>1139</v>
      </c>
      <c r="BH17" s="18">
        <f t="shared" ref="BH17" si="105">IFERROR(IF((IFERROR(IF(BF17&gt;1,(BE17-BG17)/BE17,""),(($G17*0.9)-BG17)/($G17*0.9)))&gt;1%,IFERROR(IF(BF17&gt;1,(BE17-BG17)/BE17,""),(($G17*0.9)-BG17)/($G17*0.9)),""),"")</f>
        <v>0.122969122969123</v>
      </c>
      <c r="BI17" s="69">
        <v>0</v>
      </c>
      <c r="BJ17" s="70" t="str">
        <f t="shared" ref="BJ17" si="106">IFERROR(IF(BI17&gt;1,BI17*0.9,""),"")</f>
        <v/>
      </c>
      <c r="BK17" s="70">
        <v>0</v>
      </c>
      <c r="BL17" s="71" t="str">
        <f t="shared" si="18"/>
        <v/>
      </c>
      <c r="BM17" s="16" t="str">
        <f t="shared" ref="BM17" si="107">IFERROR(IF((IFERROR(IF(BK17&gt;1,(BJ17-BL17)/BJ17,""),(($G17*0.9)-BL17)/($G17*0.9)))&gt;1%,IFERROR(IF(BK17&gt;1,(BJ17-BL17)/BJ17,""),(($G17*0.9)-BL17)/($G17*0.9)),""),"")</f>
        <v/>
      </c>
      <c r="BN17" s="72">
        <v>0</v>
      </c>
      <c r="BO17" s="73" t="str">
        <f t="shared" ref="BO17" si="108">IFERROR(IF(BN17&gt;1,BN17*0.9,""),"")</f>
        <v/>
      </c>
      <c r="BP17" s="73">
        <v>0</v>
      </c>
      <c r="BQ17" s="74" t="str">
        <f t="shared" si="20"/>
        <v/>
      </c>
      <c r="BR17" s="18" t="str">
        <f t="shared" ref="BR17" si="109">IFERROR(IF((IFERROR(IF(BP17&gt;1,(BO17-BQ17)/BO17,""),(($G17*0.9)-BQ17)/($G17*0.9)))&gt;1%,IFERROR(IF(BP17&gt;1,(BO17-BQ17)/BO17,""),(($G17*0.9)-BQ17)/($G17*0.9)),""),"")</f>
        <v/>
      </c>
    </row>
    <row r="18" spans="1:70" s="5" customFormat="1" ht="12.75" customHeight="1" thickBot="1">
      <c r="A18" s="43" t="s">
        <v>10</v>
      </c>
      <c r="B18" s="38" t="s">
        <v>156</v>
      </c>
      <c r="C18" s="9" t="s">
        <v>477</v>
      </c>
      <c r="D18" s="50">
        <v>3.12</v>
      </c>
      <c r="E18" s="2" t="s">
        <v>171</v>
      </c>
      <c r="F18" s="83">
        <v>1649</v>
      </c>
      <c r="G18" s="83">
        <v>1499</v>
      </c>
      <c r="H18" s="75">
        <v>1146</v>
      </c>
      <c r="I18" s="75">
        <v>0</v>
      </c>
      <c r="J18" s="97">
        <f t="shared" si="34"/>
        <v>1146</v>
      </c>
      <c r="K18" s="76">
        <v>0</v>
      </c>
      <c r="L18" s="77" t="str">
        <f t="shared" si="49"/>
        <v/>
      </c>
      <c r="M18" s="77">
        <v>0</v>
      </c>
      <c r="N18" s="78" t="str">
        <f t="shared" si="0"/>
        <v/>
      </c>
      <c r="O18" s="17" t="str">
        <f t="shared" si="36"/>
        <v/>
      </c>
      <c r="P18" s="79">
        <v>0</v>
      </c>
      <c r="Q18" s="80" t="str">
        <f t="shared" si="50"/>
        <v/>
      </c>
      <c r="R18" s="80">
        <v>0</v>
      </c>
      <c r="S18" s="81" t="str">
        <f t="shared" si="1"/>
        <v/>
      </c>
      <c r="T18" s="19" t="str">
        <f t="shared" si="38"/>
        <v/>
      </c>
      <c r="U18" s="76">
        <v>0</v>
      </c>
      <c r="V18" s="77" t="str">
        <f t="shared" si="51"/>
        <v/>
      </c>
      <c r="W18" s="77">
        <v>0</v>
      </c>
      <c r="X18" s="78" t="str">
        <f t="shared" si="2"/>
        <v/>
      </c>
      <c r="Y18" s="17" t="str">
        <f t="shared" si="3"/>
        <v/>
      </c>
      <c r="Z18" s="79">
        <v>0</v>
      </c>
      <c r="AA18" s="80" t="str">
        <f t="shared" si="52"/>
        <v/>
      </c>
      <c r="AB18" s="80">
        <v>0</v>
      </c>
      <c r="AC18" s="81" t="str">
        <f t="shared" si="4"/>
        <v/>
      </c>
      <c r="AD18" s="19" t="str">
        <f t="shared" si="5"/>
        <v/>
      </c>
      <c r="AE18" s="76">
        <v>0</v>
      </c>
      <c r="AF18" s="77" t="str">
        <f t="shared" si="53"/>
        <v/>
      </c>
      <c r="AG18" s="77">
        <v>0</v>
      </c>
      <c r="AH18" s="78" t="str">
        <f t="shared" si="6"/>
        <v/>
      </c>
      <c r="AI18" s="17" t="str">
        <f t="shared" si="7"/>
        <v/>
      </c>
      <c r="AJ18" s="79">
        <v>0</v>
      </c>
      <c r="AK18" s="80" t="str">
        <f t="shared" si="54"/>
        <v/>
      </c>
      <c r="AL18" s="80">
        <v>0</v>
      </c>
      <c r="AM18" s="81" t="str">
        <f t="shared" si="8"/>
        <v/>
      </c>
      <c r="AN18" s="19" t="str">
        <f t="shared" si="9"/>
        <v/>
      </c>
      <c r="AO18" s="76">
        <v>0</v>
      </c>
      <c r="AP18" s="77" t="str">
        <f t="shared" si="55"/>
        <v/>
      </c>
      <c r="AQ18" s="77">
        <v>0</v>
      </c>
      <c r="AR18" s="78" t="str">
        <f t="shared" si="10"/>
        <v/>
      </c>
      <c r="AS18" s="17" t="str">
        <f t="shared" si="11"/>
        <v/>
      </c>
      <c r="AT18" s="79">
        <v>0</v>
      </c>
      <c r="AU18" s="80" t="str">
        <f t="shared" si="56"/>
        <v/>
      </c>
      <c r="AV18" s="80">
        <v>0</v>
      </c>
      <c r="AW18" s="81" t="str">
        <f t="shared" si="12"/>
        <v/>
      </c>
      <c r="AX18" s="19" t="str">
        <f t="shared" si="13"/>
        <v/>
      </c>
      <c r="AY18" s="76">
        <v>0</v>
      </c>
      <c r="AZ18" s="77" t="str">
        <f t="shared" si="57"/>
        <v/>
      </c>
      <c r="BA18" s="77">
        <v>0</v>
      </c>
      <c r="BB18" s="78" t="str">
        <f t="shared" si="14"/>
        <v/>
      </c>
      <c r="BC18" s="17" t="str">
        <f t="shared" si="15"/>
        <v/>
      </c>
      <c r="BD18" s="79">
        <v>0</v>
      </c>
      <c r="BE18" s="80" t="str">
        <f t="shared" si="58"/>
        <v/>
      </c>
      <c r="BF18" s="80">
        <v>0</v>
      </c>
      <c r="BG18" s="81" t="str">
        <f t="shared" si="16"/>
        <v/>
      </c>
      <c r="BH18" s="19" t="str">
        <f t="shared" si="17"/>
        <v/>
      </c>
      <c r="BI18" s="76">
        <v>0</v>
      </c>
      <c r="BJ18" s="77" t="str">
        <f t="shared" si="59"/>
        <v/>
      </c>
      <c r="BK18" s="77">
        <v>0</v>
      </c>
      <c r="BL18" s="78" t="str">
        <f t="shared" si="18"/>
        <v/>
      </c>
      <c r="BM18" s="17" t="str">
        <f t="shared" si="19"/>
        <v/>
      </c>
      <c r="BN18" s="79">
        <v>0</v>
      </c>
      <c r="BO18" s="80" t="str">
        <f t="shared" si="60"/>
        <v/>
      </c>
      <c r="BP18" s="80">
        <v>0</v>
      </c>
      <c r="BQ18" s="81" t="str">
        <f t="shared" si="20"/>
        <v/>
      </c>
      <c r="BR18" s="19" t="str">
        <f t="shared" si="21"/>
        <v/>
      </c>
    </row>
    <row r="19" spans="1:70" s="5" customFormat="1" ht="12.75" customHeight="1">
      <c r="A19" s="187" t="s">
        <v>322</v>
      </c>
      <c r="B19" s="188" t="s">
        <v>156</v>
      </c>
      <c r="C19" s="189"/>
      <c r="D19" s="190">
        <v>3.57</v>
      </c>
      <c r="E19" s="191" t="s">
        <v>428</v>
      </c>
      <c r="F19" s="192">
        <v>2089</v>
      </c>
      <c r="G19" s="192">
        <v>1899</v>
      </c>
      <c r="H19" s="195">
        <v>1431</v>
      </c>
      <c r="I19" s="195">
        <v>42</v>
      </c>
      <c r="J19" s="193">
        <f t="shared" si="34"/>
        <v>1389</v>
      </c>
      <c r="K19" s="196">
        <v>0</v>
      </c>
      <c r="L19" s="197" t="str">
        <f>IFERROR(IF(K19&gt;1,K19*0.9,""),"")</f>
        <v/>
      </c>
      <c r="M19" s="197">
        <v>0</v>
      </c>
      <c r="N19" s="198" t="str">
        <f t="shared" si="0"/>
        <v/>
      </c>
      <c r="O19" s="199" t="str">
        <f t="shared" si="36"/>
        <v/>
      </c>
      <c r="P19" s="201">
        <v>0</v>
      </c>
      <c r="Q19" s="202" t="str">
        <f>IFERROR(IF(P19&gt;1,P19*0.9,""),"")</f>
        <v/>
      </c>
      <c r="R19" s="202">
        <v>0</v>
      </c>
      <c r="S19" s="203" t="str">
        <f t="shared" si="1"/>
        <v/>
      </c>
      <c r="T19" s="204" t="str">
        <f t="shared" si="38"/>
        <v/>
      </c>
      <c r="U19" s="196">
        <v>0</v>
      </c>
      <c r="V19" s="197" t="str">
        <f>IFERROR(IF(U19&gt;1,U19*0.9,""),"")</f>
        <v/>
      </c>
      <c r="W19" s="197">
        <v>0</v>
      </c>
      <c r="X19" s="198" t="str">
        <f t="shared" si="2"/>
        <v/>
      </c>
      <c r="Y19" s="199" t="str">
        <f t="shared" si="3"/>
        <v/>
      </c>
      <c r="Z19" s="201">
        <v>1777</v>
      </c>
      <c r="AA19" s="202">
        <f>IFERROR(IF(Z19&gt;1,Z19*0.9,""),"")</f>
        <v>1599.3</v>
      </c>
      <c r="AB19" s="202">
        <v>86</v>
      </c>
      <c r="AC19" s="203">
        <f t="shared" si="4"/>
        <v>1303</v>
      </c>
      <c r="AD19" s="204">
        <f t="shared" si="5"/>
        <v>0.18526855499280934</v>
      </c>
      <c r="AE19" s="196">
        <v>1777</v>
      </c>
      <c r="AF19" s="197">
        <f>IFERROR(IF(AE19&gt;1,AE19*0.9,""),"")</f>
        <v>1599.3</v>
      </c>
      <c r="AG19" s="197">
        <v>86</v>
      </c>
      <c r="AH19" s="198">
        <f t="shared" si="6"/>
        <v>1303</v>
      </c>
      <c r="AI19" s="199">
        <f t="shared" si="7"/>
        <v>0.18526855499280934</v>
      </c>
      <c r="AJ19" s="201">
        <v>0</v>
      </c>
      <c r="AK19" s="202" t="str">
        <f>IFERROR(IF(AJ19&gt;1,AJ19*0.9,""),"")</f>
        <v/>
      </c>
      <c r="AL19" s="202">
        <v>0</v>
      </c>
      <c r="AM19" s="203" t="str">
        <f t="shared" si="8"/>
        <v/>
      </c>
      <c r="AN19" s="204" t="str">
        <f t="shared" si="9"/>
        <v/>
      </c>
      <c r="AO19" s="196">
        <v>1777</v>
      </c>
      <c r="AP19" s="197">
        <f>IFERROR(IF(AO19&gt;1,AO19*0.9,""),"")</f>
        <v>1599.3</v>
      </c>
      <c r="AQ19" s="197">
        <v>86</v>
      </c>
      <c r="AR19" s="198">
        <f t="shared" si="10"/>
        <v>1303</v>
      </c>
      <c r="AS19" s="199">
        <f t="shared" si="11"/>
        <v>0.18526855499280934</v>
      </c>
      <c r="AT19" s="201">
        <v>0</v>
      </c>
      <c r="AU19" s="202" t="str">
        <f>IFERROR(IF(AT19&gt;1,AT19*0.9,""),"")</f>
        <v/>
      </c>
      <c r="AV19" s="202">
        <v>0</v>
      </c>
      <c r="AW19" s="203" t="str">
        <f t="shared" si="12"/>
        <v/>
      </c>
      <c r="AX19" s="204" t="str">
        <f t="shared" si="13"/>
        <v/>
      </c>
      <c r="AY19" s="196">
        <v>0</v>
      </c>
      <c r="AZ19" s="197" t="str">
        <f>IFERROR(IF(AY19&gt;1,AY19*0.9,""),"")</f>
        <v/>
      </c>
      <c r="BA19" s="197">
        <v>0</v>
      </c>
      <c r="BB19" s="198" t="str">
        <f t="shared" si="14"/>
        <v/>
      </c>
      <c r="BC19" s="199" t="str">
        <f t="shared" si="15"/>
        <v/>
      </c>
      <c r="BD19" s="201">
        <v>0</v>
      </c>
      <c r="BE19" s="202" t="str">
        <f>IFERROR(IF(BD19&gt;1,BD19*0.9,""),"")</f>
        <v/>
      </c>
      <c r="BF19" s="202">
        <v>0</v>
      </c>
      <c r="BG19" s="203" t="str">
        <f t="shared" si="16"/>
        <v/>
      </c>
      <c r="BH19" s="204" t="str">
        <f t="shared" si="17"/>
        <v/>
      </c>
      <c r="BI19" s="196">
        <v>0</v>
      </c>
      <c r="BJ19" s="197" t="str">
        <f>IFERROR(IF(BI19&gt;1,BI19*0.9,""),"")</f>
        <v/>
      </c>
      <c r="BK19" s="197">
        <v>0</v>
      </c>
      <c r="BL19" s="198" t="str">
        <f t="shared" si="18"/>
        <v/>
      </c>
      <c r="BM19" s="199" t="str">
        <f t="shared" si="19"/>
        <v/>
      </c>
      <c r="BN19" s="201">
        <v>0</v>
      </c>
      <c r="BO19" s="202" t="str">
        <f>IFERROR(IF(BN19&gt;1,BN19*0.9,""),"")</f>
        <v/>
      </c>
      <c r="BP19" s="202">
        <v>0</v>
      </c>
      <c r="BQ19" s="203" t="str">
        <f t="shared" si="20"/>
        <v/>
      </c>
      <c r="BR19" s="204" t="str">
        <f t="shared" si="21"/>
        <v/>
      </c>
    </row>
    <row r="20" spans="1:70" s="5" customFormat="1" ht="12.75" customHeight="1">
      <c r="A20" s="42" t="s">
        <v>388</v>
      </c>
      <c r="B20" s="39" t="s">
        <v>156</v>
      </c>
      <c r="C20" s="4" t="s">
        <v>417</v>
      </c>
      <c r="D20" s="49" t="s">
        <v>550</v>
      </c>
      <c r="E20" s="40" t="s">
        <v>392</v>
      </c>
      <c r="F20" s="82">
        <v>2749</v>
      </c>
      <c r="G20" s="82">
        <v>2499</v>
      </c>
      <c r="H20" s="173">
        <v>1999</v>
      </c>
      <c r="I20" s="173">
        <v>0</v>
      </c>
      <c r="J20" s="95">
        <f t="shared" si="34"/>
        <v>1999</v>
      </c>
      <c r="K20" s="69">
        <v>0</v>
      </c>
      <c r="L20" s="70" t="str">
        <f t="shared" ref="L20" si="110">IFERROR(IF(K20&gt;1,K20*0.9,""),"")</f>
        <v/>
      </c>
      <c r="M20" s="70">
        <v>0</v>
      </c>
      <c r="N20" s="71" t="str">
        <f t="shared" si="0"/>
        <v/>
      </c>
      <c r="O20" s="16" t="str">
        <f t="shared" si="36"/>
        <v/>
      </c>
      <c r="P20" s="72">
        <v>0</v>
      </c>
      <c r="Q20" s="73" t="str">
        <f t="shared" ref="Q20" si="111">IFERROR(IF(P20&gt;1,P20*0.9,""),"")</f>
        <v/>
      </c>
      <c r="R20" s="73">
        <v>0</v>
      </c>
      <c r="S20" s="74" t="str">
        <f t="shared" si="1"/>
        <v/>
      </c>
      <c r="T20" s="18" t="str">
        <f t="shared" si="38"/>
        <v/>
      </c>
      <c r="U20" s="69">
        <v>0</v>
      </c>
      <c r="V20" s="70" t="str">
        <f t="shared" ref="V20" si="112">IFERROR(IF(U20&gt;1,U20*0.9,""),"")</f>
        <v/>
      </c>
      <c r="W20" s="70">
        <v>0</v>
      </c>
      <c r="X20" s="71" t="str">
        <f t="shared" si="2"/>
        <v/>
      </c>
      <c r="Y20" s="16" t="str">
        <f t="shared" si="3"/>
        <v/>
      </c>
      <c r="Z20" s="72">
        <v>0</v>
      </c>
      <c r="AA20" s="73" t="str">
        <f t="shared" ref="AA20" si="113">IFERROR(IF(Z20&gt;1,Z20*0.9,""),"")</f>
        <v/>
      </c>
      <c r="AB20" s="73">
        <v>0</v>
      </c>
      <c r="AC20" s="74" t="str">
        <f t="shared" si="4"/>
        <v/>
      </c>
      <c r="AD20" s="18" t="str">
        <f t="shared" si="5"/>
        <v/>
      </c>
      <c r="AE20" s="69">
        <v>0</v>
      </c>
      <c r="AF20" s="70" t="str">
        <f t="shared" ref="AF20" si="114">IFERROR(IF(AE20&gt;1,AE20*0.9,""),"")</f>
        <v/>
      </c>
      <c r="AG20" s="70">
        <v>0</v>
      </c>
      <c r="AH20" s="71" t="str">
        <f t="shared" si="6"/>
        <v/>
      </c>
      <c r="AI20" s="16" t="str">
        <f t="shared" si="7"/>
        <v/>
      </c>
      <c r="AJ20" s="72">
        <v>0</v>
      </c>
      <c r="AK20" s="73" t="str">
        <f t="shared" ref="AK20" si="115">IFERROR(IF(AJ20&gt;1,AJ20*0.9,""),"")</f>
        <v/>
      </c>
      <c r="AL20" s="73">
        <v>0</v>
      </c>
      <c r="AM20" s="74" t="str">
        <f t="shared" si="8"/>
        <v/>
      </c>
      <c r="AN20" s="18" t="str">
        <f t="shared" si="9"/>
        <v/>
      </c>
      <c r="AO20" s="69">
        <v>2110</v>
      </c>
      <c r="AP20" s="70">
        <f t="shared" ref="AP20" si="116">IFERROR(IF(AO20&gt;1,AO20*0.9,""),"")</f>
        <v>1899</v>
      </c>
      <c r="AQ20" s="70">
        <v>309</v>
      </c>
      <c r="AR20" s="71">
        <f t="shared" si="10"/>
        <v>1690</v>
      </c>
      <c r="AS20" s="16">
        <f t="shared" si="11"/>
        <v>0.11005792522380201</v>
      </c>
      <c r="AT20" s="72">
        <v>0</v>
      </c>
      <c r="AU20" s="73" t="str">
        <f t="shared" ref="AU20" si="117">IFERROR(IF(AT20&gt;1,AT20*0.9,""),"")</f>
        <v/>
      </c>
      <c r="AV20" s="73">
        <v>0</v>
      </c>
      <c r="AW20" s="74" t="str">
        <f t="shared" si="12"/>
        <v/>
      </c>
      <c r="AX20" s="18" t="str">
        <f t="shared" si="13"/>
        <v/>
      </c>
      <c r="AY20" s="69">
        <v>0</v>
      </c>
      <c r="AZ20" s="70" t="str">
        <f t="shared" ref="AZ20" si="118">IFERROR(IF(AY20&gt;1,AY20*0.9,""),"")</f>
        <v/>
      </c>
      <c r="BA20" s="70">
        <v>0</v>
      </c>
      <c r="BB20" s="71" t="str">
        <f t="shared" si="14"/>
        <v/>
      </c>
      <c r="BC20" s="16" t="str">
        <f t="shared" si="15"/>
        <v/>
      </c>
      <c r="BD20" s="72">
        <v>2221</v>
      </c>
      <c r="BE20" s="73">
        <f t="shared" ref="BE20" si="119">IFERROR(IF(BD20&gt;1,BD20*0.9,""),"")</f>
        <v>1998.9</v>
      </c>
      <c r="BF20" s="73">
        <v>220</v>
      </c>
      <c r="BG20" s="74">
        <f t="shared" si="16"/>
        <v>1779</v>
      </c>
      <c r="BH20" s="18">
        <f t="shared" si="17"/>
        <v>0.11001050577817804</v>
      </c>
      <c r="BI20" s="69">
        <v>0</v>
      </c>
      <c r="BJ20" s="70" t="str">
        <f t="shared" ref="BJ20" si="120">IFERROR(IF(BI20&gt;1,BI20*0.9,""),"")</f>
        <v/>
      </c>
      <c r="BK20" s="70">
        <v>0</v>
      </c>
      <c r="BL20" s="71" t="str">
        <f t="shared" si="18"/>
        <v/>
      </c>
      <c r="BM20" s="16" t="str">
        <f t="shared" si="19"/>
        <v/>
      </c>
      <c r="BN20" s="72">
        <v>0</v>
      </c>
      <c r="BO20" s="73" t="str">
        <f t="shared" ref="BO20" si="121">IFERROR(IF(BN20&gt;1,BN20*0.9,""),"")</f>
        <v/>
      </c>
      <c r="BP20" s="73">
        <v>0</v>
      </c>
      <c r="BQ20" s="74" t="str">
        <f t="shared" si="20"/>
        <v/>
      </c>
      <c r="BR20" s="18" t="str">
        <f t="shared" si="21"/>
        <v/>
      </c>
    </row>
    <row r="21" spans="1:70" s="5" customFormat="1" ht="12.75" customHeight="1">
      <c r="A21" s="42" t="s">
        <v>320</v>
      </c>
      <c r="B21" s="39" t="s">
        <v>156</v>
      </c>
      <c r="C21" s="4"/>
      <c r="D21" s="49">
        <v>3.57</v>
      </c>
      <c r="E21" s="40" t="s">
        <v>430</v>
      </c>
      <c r="F21" s="82">
        <v>3024</v>
      </c>
      <c r="G21" s="82">
        <v>2749</v>
      </c>
      <c r="H21" s="173">
        <v>2096</v>
      </c>
      <c r="I21" s="173">
        <v>42</v>
      </c>
      <c r="J21" s="95">
        <f t="shared" si="34"/>
        <v>2054</v>
      </c>
      <c r="K21" s="69">
        <v>0</v>
      </c>
      <c r="L21" s="70" t="str">
        <f t="shared" si="49"/>
        <v/>
      </c>
      <c r="M21" s="70">
        <v>0</v>
      </c>
      <c r="N21" s="71" t="str">
        <f t="shared" si="0"/>
        <v/>
      </c>
      <c r="O21" s="16" t="str">
        <f t="shared" si="36"/>
        <v/>
      </c>
      <c r="P21" s="72">
        <v>0</v>
      </c>
      <c r="Q21" s="73" t="str">
        <f t="shared" si="50"/>
        <v/>
      </c>
      <c r="R21" s="73">
        <v>0</v>
      </c>
      <c r="S21" s="74" t="str">
        <f t="shared" si="1"/>
        <v/>
      </c>
      <c r="T21" s="18" t="str">
        <f t="shared" si="38"/>
        <v/>
      </c>
      <c r="U21" s="69">
        <v>0</v>
      </c>
      <c r="V21" s="70" t="str">
        <f t="shared" si="51"/>
        <v/>
      </c>
      <c r="W21" s="70">
        <v>0</v>
      </c>
      <c r="X21" s="71" t="str">
        <f t="shared" si="2"/>
        <v/>
      </c>
      <c r="Y21" s="16" t="str">
        <f t="shared" si="3"/>
        <v/>
      </c>
      <c r="Z21" s="72">
        <v>0</v>
      </c>
      <c r="AA21" s="73" t="str">
        <f t="shared" si="52"/>
        <v/>
      </c>
      <c r="AB21" s="73">
        <v>0</v>
      </c>
      <c r="AC21" s="74" t="str">
        <f t="shared" si="4"/>
        <v/>
      </c>
      <c r="AD21" s="18" t="str">
        <f t="shared" si="5"/>
        <v/>
      </c>
      <c r="AE21" s="69">
        <v>2332</v>
      </c>
      <c r="AF21" s="70">
        <f t="shared" si="53"/>
        <v>2098.8000000000002</v>
      </c>
      <c r="AG21" s="70">
        <v>308</v>
      </c>
      <c r="AH21" s="71">
        <f t="shared" si="6"/>
        <v>1746</v>
      </c>
      <c r="AI21" s="16">
        <f t="shared" si="7"/>
        <v>0.16809605488850779</v>
      </c>
      <c r="AJ21" s="72">
        <v>0</v>
      </c>
      <c r="AK21" s="73" t="str">
        <f t="shared" si="54"/>
        <v/>
      </c>
      <c r="AL21" s="73">
        <v>0</v>
      </c>
      <c r="AM21" s="74" t="str">
        <f t="shared" si="8"/>
        <v/>
      </c>
      <c r="AN21" s="18" t="str">
        <f t="shared" si="9"/>
        <v/>
      </c>
      <c r="AO21" s="69">
        <v>2221</v>
      </c>
      <c r="AP21" s="70">
        <f t="shared" si="55"/>
        <v>1998.9</v>
      </c>
      <c r="AQ21" s="70">
        <v>391</v>
      </c>
      <c r="AR21" s="71">
        <f t="shared" si="10"/>
        <v>1663</v>
      </c>
      <c r="AS21" s="16">
        <f t="shared" si="11"/>
        <v>0.16804242333283309</v>
      </c>
      <c r="AT21" s="72">
        <v>0</v>
      </c>
      <c r="AU21" s="73" t="str">
        <f t="shared" si="56"/>
        <v/>
      </c>
      <c r="AV21" s="73">
        <v>0</v>
      </c>
      <c r="AW21" s="74" t="str">
        <f t="shared" si="12"/>
        <v/>
      </c>
      <c r="AX21" s="18" t="str">
        <f t="shared" si="13"/>
        <v/>
      </c>
      <c r="AY21" s="69">
        <v>0</v>
      </c>
      <c r="AZ21" s="70" t="str">
        <f t="shared" si="57"/>
        <v/>
      </c>
      <c r="BA21" s="70">
        <v>0</v>
      </c>
      <c r="BB21" s="71" t="str">
        <f t="shared" si="14"/>
        <v/>
      </c>
      <c r="BC21" s="16" t="str">
        <f t="shared" si="15"/>
        <v/>
      </c>
      <c r="BD21" s="72">
        <v>2332</v>
      </c>
      <c r="BE21" s="73">
        <f t="shared" si="58"/>
        <v>2098.8000000000002</v>
      </c>
      <c r="BF21" s="73">
        <v>308</v>
      </c>
      <c r="BG21" s="74">
        <f t="shared" si="16"/>
        <v>1746</v>
      </c>
      <c r="BH21" s="18">
        <f t="shared" si="17"/>
        <v>0.16809605488850779</v>
      </c>
      <c r="BI21" s="69">
        <v>0</v>
      </c>
      <c r="BJ21" s="70" t="str">
        <f t="shared" si="59"/>
        <v/>
      </c>
      <c r="BK21" s="70">
        <v>0</v>
      </c>
      <c r="BL21" s="71" t="str">
        <f t="shared" si="18"/>
        <v/>
      </c>
      <c r="BM21" s="16" t="str">
        <f t="shared" si="19"/>
        <v/>
      </c>
      <c r="BN21" s="72">
        <v>0</v>
      </c>
      <c r="BO21" s="73" t="str">
        <f t="shared" si="60"/>
        <v/>
      </c>
      <c r="BP21" s="73">
        <v>0</v>
      </c>
      <c r="BQ21" s="74" t="str">
        <f t="shared" si="20"/>
        <v/>
      </c>
      <c r="BR21" s="18" t="str">
        <f t="shared" si="21"/>
        <v/>
      </c>
    </row>
    <row r="22" spans="1:70" s="5" customFormat="1" ht="12.75" customHeight="1">
      <c r="A22" s="42" t="s">
        <v>321</v>
      </c>
      <c r="B22" s="39" t="s">
        <v>156</v>
      </c>
      <c r="C22" s="4"/>
      <c r="D22" s="49">
        <v>3.57</v>
      </c>
      <c r="E22" s="40" t="s">
        <v>430</v>
      </c>
      <c r="F22" s="82">
        <v>2804</v>
      </c>
      <c r="G22" s="82">
        <v>2549</v>
      </c>
      <c r="H22" s="173">
        <v>1944</v>
      </c>
      <c r="I22" s="173">
        <v>55</v>
      </c>
      <c r="J22" s="95">
        <f t="shared" si="34"/>
        <v>1889</v>
      </c>
      <c r="K22" s="69">
        <v>0</v>
      </c>
      <c r="L22" s="70" t="str">
        <f>IFERROR(IF(K22&gt;1,K22*0.9,""),"")</f>
        <v/>
      </c>
      <c r="M22" s="70">
        <v>0</v>
      </c>
      <c r="N22" s="71" t="str">
        <f t="shared" si="0"/>
        <v/>
      </c>
      <c r="O22" s="16" t="str">
        <f t="shared" si="36"/>
        <v/>
      </c>
      <c r="P22" s="72">
        <v>0</v>
      </c>
      <c r="Q22" s="73" t="str">
        <f>IFERROR(IF(P22&gt;1,P22*0.9,""),"")</f>
        <v/>
      </c>
      <c r="R22" s="73">
        <v>0</v>
      </c>
      <c r="S22" s="74" t="str">
        <f t="shared" si="1"/>
        <v/>
      </c>
      <c r="T22" s="18" t="str">
        <f t="shared" si="38"/>
        <v/>
      </c>
      <c r="U22" s="69">
        <v>0</v>
      </c>
      <c r="V22" s="70" t="str">
        <f>IFERROR(IF(U22&gt;1,U22*0.9,""),"")</f>
        <v/>
      </c>
      <c r="W22" s="70">
        <v>0</v>
      </c>
      <c r="X22" s="71" t="str">
        <f t="shared" si="2"/>
        <v/>
      </c>
      <c r="Y22" s="16" t="str">
        <f t="shared" si="3"/>
        <v/>
      </c>
      <c r="Z22" s="72">
        <v>0</v>
      </c>
      <c r="AA22" s="73" t="str">
        <f>IFERROR(IF(Z22&gt;1,Z22*0.9,""),"")</f>
        <v/>
      </c>
      <c r="AB22" s="73">
        <v>0</v>
      </c>
      <c r="AC22" s="74" t="str">
        <f t="shared" si="4"/>
        <v/>
      </c>
      <c r="AD22" s="18" t="str">
        <f t="shared" si="5"/>
        <v/>
      </c>
      <c r="AE22" s="69">
        <v>2221</v>
      </c>
      <c r="AF22" s="70">
        <f>IFERROR(IF(AE22&gt;1,AE22*0.9,""),"")</f>
        <v>1998.9</v>
      </c>
      <c r="AG22" s="70">
        <v>240</v>
      </c>
      <c r="AH22" s="71">
        <f t="shared" si="6"/>
        <v>1649</v>
      </c>
      <c r="AI22" s="16">
        <f t="shared" si="7"/>
        <v>0.17504627545149837</v>
      </c>
      <c r="AJ22" s="72">
        <v>0</v>
      </c>
      <c r="AK22" s="73" t="str">
        <f>IFERROR(IF(AJ22&gt;1,AJ22*0.9,""),"")</f>
        <v/>
      </c>
      <c r="AL22" s="73">
        <v>0</v>
      </c>
      <c r="AM22" s="74" t="str">
        <f t="shared" si="8"/>
        <v/>
      </c>
      <c r="AN22" s="18" t="str">
        <f t="shared" si="9"/>
        <v/>
      </c>
      <c r="AO22" s="69">
        <v>2110</v>
      </c>
      <c r="AP22" s="70">
        <f>IFERROR(IF(AO22&gt;1,AO22*0.9,""),"")</f>
        <v>1899</v>
      </c>
      <c r="AQ22" s="70">
        <v>322</v>
      </c>
      <c r="AR22" s="71">
        <f t="shared" si="10"/>
        <v>1567</v>
      </c>
      <c r="AS22" s="16">
        <f t="shared" si="11"/>
        <v>0.17482885729331227</v>
      </c>
      <c r="AT22" s="72">
        <v>0</v>
      </c>
      <c r="AU22" s="73" t="str">
        <f>IFERROR(IF(AT22&gt;1,AT22*0.9,""),"")</f>
        <v/>
      </c>
      <c r="AV22" s="73">
        <v>0</v>
      </c>
      <c r="AW22" s="74" t="str">
        <f t="shared" si="12"/>
        <v/>
      </c>
      <c r="AX22" s="18" t="str">
        <f t="shared" si="13"/>
        <v/>
      </c>
      <c r="AY22" s="69">
        <v>0</v>
      </c>
      <c r="AZ22" s="70" t="str">
        <f>IFERROR(IF(AY22&gt;1,AY22*0.9,""),"")</f>
        <v/>
      </c>
      <c r="BA22" s="70">
        <v>0</v>
      </c>
      <c r="BB22" s="71" t="str">
        <f t="shared" si="14"/>
        <v/>
      </c>
      <c r="BC22" s="16" t="str">
        <f t="shared" si="15"/>
        <v/>
      </c>
      <c r="BD22" s="72">
        <v>2221</v>
      </c>
      <c r="BE22" s="73">
        <f>IFERROR(IF(BD22&gt;1,BD22*0.9,""),"")</f>
        <v>1998.9</v>
      </c>
      <c r="BF22" s="73">
        <v>240</v>
      </c>
      <c r="BG22" s="74">
        <f t="shared" si="16"/>
        <v>1649</v>
      </c>
      <c r="BH22" s="18">
        <f t="shared" si="17"/>
        <v>0.17504627545149837</v>
      </c>
      <c r="BI22" s="69">
        <v>0</v>
      </c>
      <c r="BJ22" s="70" t="str">
        <f>IFERROR(IF(BI22&gt;1,BI22*0.9,""),"")</f>
        <v/>
      </c>
      <c r="BK22" s="70">
        <v>0</v>
      </c>
      <c r="BL22" s="71" t="str">
        <f t="shared" si="18"/>
        <v/>
      </c>
      <c r="BM22" s="16" t="str">
        <f t="shared" si="19"/>
        <v/>
      </c>
      <c r="BN22" s="72">
        <v>0</v>
      </c>
      <c r="BO22" s="73" t="str">
        <f>IFERROR(IF(BN22&gt;1,BN22*0.9,""),"")</f>
        <v/>
      </c>
      <c r="BP22" s="73">
        <v>0</v>
      </c>
      <c r="BQ22" s="74" t="str">
        <f t="shared" si="20"/>
        <v/>
      </c>
      <c r="BR22" s="18" t="str">
        <f t="shared" si="21"/>
        <v/>
      </c>
    </row>
    <row r="23" spans="1:70" s="5" customFormat="1" ht="12.75" customHeight="1">
      <c r="A23" s="42" t="s">
        <v>361</v>
      </c>
      <c r="B23" s="39" t="s">
        <v>156</v>
      </c>
      <c r="C23" s="4"/>
      <c r="D23" s="49">
        <v>3.57</v>
      </c>
      <c r="E23" s="40" t="s">
        <v>375</v>
      </c>
      <c r="F23" s="82">
        <v>3684</v>
      </c>
      <c r="G23" s="82">
        <v>3349</v>
      </c>
      <c r="H23" s="173">
        <v>2631</v>
      </c>
      <c r="I23" s="173">
        <v>69</v>
      </c>
      <c r="J23" s="95">
        <f t="shared" si="34"/>
        <v>2562</v>
      </c>
      <c r="K23" s="69">
        <v>0</v>
      </c>
      <c r="L23" s="70" t="str">
        <f>IFERROR(IF(K23&gt;1,K23*0.9,""),"")</f>
        <v/>
      </c>
      <c r="M23" s="70">
        <v>0</v>
      </c>
      <c r="N23" s="71" t="str">
        <f t="shared" si="0"/>
        <v/>
      </c>
      <c r="O23" s="16" t="str">
        <f t="shared" si="36"/>
        <v/>
      </c>
      <c r="P23" s="72">
        <v>0</v>
      </c>
      <c r="Q23" s="73" t="str">
        <f>IFERROR(IF(P23&gt;1,P23*0.9,""),"")</f>
        <v/>
      </c>
      <c r="R23" s="73">
        <v>0</v>
      </c>
      <c r="S23" s="74" t="str">
        <f t="shared" si="1"/>
        <v/>
      </c>
      <c r="T23" s="18" t="str">
        <f t="shared" si="38"/>
        <v/>
      </c>
      <c r="U23" s="69">
        <v>0</v>
      </c>
      <c r="V23" s="70" t="str">
        <f>IFERROR(IF(U23&gt;1,U23*0.9,""),"")</f>
        <v/>
      </c>
      <c r="W23" s="70">
        <v>0</v>
      </c>
      <c r="X23" s="71" t="str">
        <f t="shared" si="2"/>
        <v/>
      </c>
      <c r="Y23" s="16" t="str">
        <f t="shared" si="3"/>
        <v/>
      </c>
      <c r="Z23" s="72">
        <v>2666</v>
      </c>
      <c r="AA23" s="73">
        <f>IFERROR(IF(Z23&gt;1,Z23*0.9,""),"")</f>
        <v>2399.4</v>
      </c>
      <c r="AB23" s="73">
        <v>519</v>
      </c>
      <c r="AC23" s="74">
        <f t="shared" si="4"/>
        <v>2043</v>
      </c>
      <c r="AD23" s="18">
        <f t="shared" si="5"/>
        <v>0.14853713428357093</v>
      </c>
      <c r="AE23" s="69">
        <v>2999</v>
      </c>
      <c r="AF23" s="70">
        <f>IFERROR(IF(AE23&gt;1,AE23*0.9,""),"")</f>
        <v>2699.1</v>
      </c>
      <c r="AG23" s="70">
        <v>264</v>
      </c>
      <c r="AH23" s="71">
        <f t="shared" si="6"/>
        <v>2298</v>
      </c>
      <c r="AI23" s="16">
        <f t="shared" si="7"/>
        <v>0.14860509058575078</v>
      </c>
      <c r="AJ23" s="72">
        <v>0</v>
      </c>
      <c r="AK23" s="73" t="str">
        <f>IFERROR(IF(AJ23&gt;1,AJ23*0.9,""),"")</f>
        <v/>
      </c>
      <c r="AL23" s="73">
        <v>0</v>
      </c>
      <c r="AM23" s="74" t="str">
        <f t="shared" si="8"/>
        <v/>
      </c>
      <c r="AN23" s="18" t="str">
        <f t="shared" si="9"/>
        <v/>
      </c>
      <c r="AO23" s="69">
        <v>2999</v>
      </c>
      <c r="AP23" s="70">
        <f>IFERROR(IF(AO23&gt;1,AO23*0.9,""),"")</f>
        <v>2699.1</v>
      </c>
      <c r="AQ23" s="70">
        <v>264</v>
      </c>
      <c r="AR23" s="71">
        <f t="shared" si="10"/>
        <v>2298</v>
      </c>
      <c r="AS23" s="16">
        <f t="shared" si="11"/>
        <v>0.14860509058575078</v>
      </c>
      <c r="AT23" s="72">
        <v>0</v>
      </c>
      <c r="AU23" s="73" t="str">
        <f>IFERROR(IF(AT23&gt;1,AT23*0.9,""),"")</f>
        <v/>
      </c>
      <c r="AV23" s="73">
        <v>0</v>
      </c>
      <c r="AW23" s="74" t="str">
        <f t="shared" si="12"/>
        <v/>
      </c>
      <c r="AX23" s="18" t="str">
        <f t="shared" si="13"/>
        <v/>
      </c>
      <c r="AY23" s="69">
        <v>0</v>
      </c>
      <c r="AZ23" s="70" t="str">
        <f>IFERROR(IF(AY23&gt;1,AY23*0.9,""),"")</f>
        <v/>
      </c>
      <c r="BA23" s="70">
        <v>0</v>
      </c>
      <c r="BB23" s="71" t="str">
        <f t="shared" si="14"/>
        <v/>
      </c>
      <c r="BC23" s="16" t="str">
        <f t="shared" si="15"/>
        <v/>
      </c>
      <c r="BD23" s="72">
        <v>2888</v>
      </c>
      <c r="BE23" s="73">
        <f>IFERROR(IF(BD23&gt;1,BD23*0.9,""),"")</f>
        <v>2599.2000000000003</v>
      </c>
      <c r="BF23" s="73">
        <v>349</v>
      </c>
      <c r="BG23" s="74">
        <f t="shared" si="16"/>
        <v>2213</v>
      </c>
      <c r="BH23" s="18">
        <f t="shared" si="17"/>
        <v>0.14858417974761473</v>
      </c>
      <c r="BI23" s="69">
        <v>0</v>
      </c>
      <c r="BJ23" s="70" t="str">
        <f>IFERROR(IF(BI23&gt;1,BI23*0.9,""),"")</f>
        <v/>
      </c>
      <c r="BK23" s="70">
        <v>0</v>
      </c>
      <c r="BL23" s="71" t="str">
        <f t="shared" si="18"/>
        <v/>
      </c>
      <c r="BM23" s="16" t="str">
        <f t="shared" si="19"/>
        <v/>
      </c>
      <c r="BN23" s="72">
        <v>0</v>
      </c>
      <c r="BO23" s="73" t="str">
        <f>IFERROR(IF(BN23&gt;1,BN23*0.9,""),"")</f>
        <v/>
      </c>
      <c r="BP23" s="73">
        <v>0</v>
      </c>
      <c r="BQ23" s="74" t="str">
        <f t="shared" si="20"/>
        <v/>
      </c>
      <c r="BR23" s="18" t="str">
        <f t="shared" si="21"/>
        <v/>
      </c>
    </row>
    <row r="24" spans="1:70" s="5" customFormat="1" ht="12.75" customHeight="1">
      <c r="A24" s="42" t="s">
        <v>317</v>
      </c>
      <c r="B24" s="39" t="s">
        <v>156</v>
      </c>
      <c r="C24" s="4"/>
      <c r="D24" s="49">
        <v>3.57</v>
      </c>
      <c r="E24" s="40" t="s">
        <v>375</v>
      </c>
      <c r="F24" s="82">
        <v>3464</v>
      </c>
      <c r="G24" s="82">
        <v>3149</v>
      </c>
      <c r="H24" s="173">
        <v>2474</v>
      </c>
      <c r="I24" s="173">
        <v>67</v>
      </c>
      <c r="J24" s="95">
        <f t="shared" si="34"/>
        <v>2407</v>
      </c>
      <c r="K24" s="69">
        <v>0</v>
      </c>
      <c r="L24" s="70" t="str">
        <f t="shared" si="49"/>
        <v/>
      </c>
      <c r="M24" s="70">
        <v>0</v>
      </c>
      <c r="N24" s="71" t="str">
        <f t="shared" si="0"/>
        <v/>
      </c>
      <c r="O24" s="16" t="str">
        <f t="shared" si="36"/>
        <v/>
      </c>
      <c r="P24" s="72">
        <v>0</v>
      </c>
      <c r="Q24" s="73" t="str">
        <f t="shared" si="50"/>
        <v/>
      </c>
      <c r="R24" s="73">
        <v>0</v>
      </c>
      <c r="S24" s="74" t="str">
        <f t="shared" si="1"/>
        <v/>
      </c>
      <c r="T24" s="18" t="str">
        <f t="shared" si="38"/>
        <v/>
      </c>
      <c r="U24" s="69">
        <v>0</v>
      </c>
      <c r="V24" s="70" t="str">
        <f t="shared" si="51"/>
        <v/>
      </c>
      <c r="W24" s="70">
        <v>0</v>
      </c>
      <c r="X24" s="71" t="str">
        <f t="shared" si="2"/>
        <v/>
      </c>
      <c r="Y24" s="16" t="str">
        <f t="shared" si="3"/>
        <v/>
      </c>
      <c r="Z24" s="72">
        <v>2666</v>
      </c>
      <c r="AA24" s="73">
        <f t="shared" si="52"/>
        <v>2399.4</v>
      </c>
      <c r="AB24" s="73">
        <v>365</v>
      </c>
      <c r="AC24" s="74">
        <f t="shared" si="4"/>
        <v>2042</v>
      </c>
      <c r="AD24" s="18">
        <f t="shared" si="5"/>
        <v>0.14895390514295243</v>
      </c>
      <c r="AE24" s="69">
        <v>2888</v>
      </c>
      <c r="AF24" s="70">
        <f t="shared" si="53"/>
        <v>2599.2000000000003</v>
      </c>
      <c r="AG24" s="70">
        <v>195</v>
      </c>
      <c r="AH24" s="71">
        <f t="shared" si="6"/>
        <v>2212</v>
      </c>
      <c r="AI24" s="16">
        <f t="shared" si="7"/>
        <v>0.14896891351184988</v>
      </c>
      <c r="AJ24" s="72">
        <v>0</v>
      </c>
      <c r="AK24" s="73" t="str">
        <f t="shared" si="54"/>
        <v/>
      </c>
      <c r="AL24" s="73">
        <v>0</v>
      </c>
      <c r="AM24" s="74" t="str">
        <f t="shared" si="8"/>
        <v/>
      </c>
      <c r="AN24" s="18" t="str">
        <f t="shared" si="9"/>
        <v/>
      </c>
      <c r="AO24" s="69">
        <v>2888</v>
      </c>
      <c r="AP24" s="70">
        <f t="shared" si="55"/>
        <v>2599.2000000000003</v>
      </c>
      <c r="AQ24" s="70">
        <v>195</v>
      </c>
      <c r="AR24" s="71">
        <f t="shared" si="10"/>
        <v>2212</v>
      </c>
      <c r="AS24" s="16">
        <f t="shared" si="11"/>
        <v>0.14896891351184988</v>
      </c>
      <c r="AT24" s="72">
        <v>0</v>
      </c>
      <c r="AU24" s="73" t="str">
        <f t="shared" si="56"/>
        <v/>
      </c>
      <c r="AV24" s="73">
        <v>0</v>
      </c>
      <c r="AW24" s="74" t="str">
        <f t="shared" si="12"/>
        <v/>
      </c>
      <c r="AX24" s="18" t="str">
        <f t="shared" si="13"/>
        <v/>
      </c>
      <c r="AY24" s="69">
        <v>0</v>
      </c>
      <c r="AZ24" s="70" t="str">
        <f t="shared" si="57"/>
        <v/>
      </c>
      <c r="BA24" s="70">
        <v>0</v>
      </c>
      <c r="BB24" s="71" t="str">
        <f t="shared" si="14"/>
        <v/>
      </c>
      <c r="BC24" s="16" t="str">
        <f t="shared" si="15"/>
        <v/>
      </c>
      <c r="BD24" s="72">
        <v>2888</v>
      </c>
      <c r="BE24" s="73">
        <f t="shared" si="58"/>
        <v>2599.2000000000003</v>
      </c>
      <c r="BF24" s="73">
        <v>195</v>
      </c>
      <c r="BG24" s="74">
        <f t="shared" si="16"/>
        <v>2212</v>
      </c>
      <c r="BH24" s="18">
        <f t="shared" si="17"/>
        <v>0.14896891351184988</v>
      </c>
      <c r="BI24" s="69">
        <v>0</v>
      </c>
      <c r="BJ24" s="70" t="str">
        <f t="shared" si="59"/>
        <v/>
      </c>
      <c r="BK24" s="70">
        <v>0</v>
      </c>
      <c r="BL24" s="71" t="str">
        <f t="shared" si="18"/>
        <v/>
      </c>
      <c r="BM24" s="16" t="str">
        <f t="shared" si="19"/>
        <v/>
      </c>
      <c r="BN24" s="72">
        <v>0</v>
      </c>
      <c r="BO24" s="73" t="str">
        <f t="shared" si="60"/>
        <v/>
      </c>
      <c r="BP24" s="73">
        <v>0</v>
      </c>
      <c r="BQ24" s="74" t="str">
        <f t="shared" si="20"/>
        <v/>
      </c>
      <c r="BR24" s="18" t="str">
        <f t="shared" si="21"/>
        <v/>
      </c>
    </row>
    <row r="25" spans="1:70" s="5" customFormat="1" ht="12.75" customHeight="1">
      <c r="A25" s="42" t="s">
        <v>13</v>
      </c>
      <c r="B25" s="39" t="s">
        <v>156</v>
      </c>
      <c r="C25" s="4" t="s">
        <v>5</v>
      </c>
      <c r="D25" s="49">
        <v>3.57</v>
      </c>
      <c r="E25" s="40" t="s">
        <v>431</v>
      </c>
      <c r="F25" s="82">
        <v>3959</v>
      </c>
      <c r="G25" s="82">
        <v>0</v>
      </c>
      <c r="H25" s="173">
        <v>2715</v>
      </c>
      <c r="I25" s="173">
        <v>0</v>
      </c>
      <c r="J25" s="95">
        <f t="shared" si="34"/>
        <v>2715</v>
      </c>
      <c r="K25" s="69">
        <v>0</v>
      </c>
      <c r="L25" s="70" t="str">
        <f t="shared" si="49"/>
        <v/>
      </c>
      <c r="M25" s="70">
        <v>0</v>
      </c>
      <c r="N25" s="71" t="str">
        <f t="shared" si="0"/>
        <v/>
      </c>
      <c r="O25" s="16" t="str">
        <f t="shared" ref="O25:O30" si="122">IFERROR(IF((IFERROR(IF(M25&gt;1,(L25-N25)/L25,""),(($G25*0.9)-N25)/($G25*0.9)))&gt;1%,IFERROR(IF(M25&gt;1,(L25-N25)/L25,""),(($G25*0.9)-N25)/($G25*0.9)),""),"")</f>
        <v/>
      </c>
      <c r="P25" s="72">
        <v>0</v>
      </c>
      <c r="Q25" s="73" t="str">
        <f t="shared" si="50"/>
        <v/>
      </c>
      <c r="R25" s="73">
        <v>0</v>
      </c>
      <c r="S25" s="74" t="str">
        <f t="shared" si="1"/>
        <v/>
      </c>
      <c r="T25" s="18" t="str">
        <f t="shared" ref="T25:T30" si="123">IFERROR(IF((IFERROR(IF(R25&gt;1,(Q25-S25)/Q25,""),(($G25*0.9)-S25)/($G25*0.9)))&gt;1%,IFERROR(IF(R25&gt;1,(Q25-S25)/Q25,""),(($G25*0.9)-S25)/($G25*0.9)),""),"")</f>
        <v/>
      </c>
      <c r="U25" s="69">
        <v>0</v>
      </c>
      <c r="V25" s="70" t="str">
        <f t="shared" si="51"/>
        <v/>
      </c>
      <c r="W25" s="70">
        <v>0</v>
      </c>
      <c r="X25" s="71" t="str">
        <f t="shared" si="2"/>
        <v/>
      </c>
      <c r="Y25" s="16" t="str">
        <f t="shared" ref="Y25:Y30" si="124">IFERROR(IF((IFERROR(IF(W25&gt;1,(V25-X25)/V25,""),(($G25*0.9)-X25)/($G25*0.9)))&gt;1%,IFERROR(IF(W25&gt;1,(V25-X25)/V25,""),(($G25*0.9)-X25)/($G25*0.9)),""),"")</f>
        <v/>
      </c>
      <c r="Z25" s="72">
        <v>0</v>
      </c>
      <c r="AA25" s="73" t="str">
        <f t="shared" si="52"/>
        <v/>
      </c>
      <c r="AB25" s="73">
        <v>0</v>
      </c>
      <c r="AC25" s="74" t="str">
        <f t="shared" si="4"/>
        <v/>
      </c>
      <c r="AD25" s="18" t="str">
        <f t="shared" ref="AD25:AD30" si="125">IFERROR(IF((IFERROR(IF(AB25&gt;1,(AA25-AC25)/AA25,""),(($G25*0.9)-AC25)/($G25*0.9)))&gt;1%,IFERROR(IF(AB25&gt;1,(AA25-AC25)/AA25,""),(($G25*0.9)-AC25)/($G25*0.9)),""),"")</f>
        <v/>
      </c>
      <c r="AE25" s="69">
        <v>0</v>
      </c>
      <c r="AF25" s="70" t="str">
        <f t="shared" si="53"/>
        <v/>
      </c>
      <c r="AG25" s="70">
        <v>0</v>
      </c>
      <c r="AH25" s="71" t="str">
        <f t="shared" si="6"/>
        <v/>
      </c>
      <c r="AI25" s="16" t="str">
        <f t="shared" ref="AI25:AI30" si="126">IFERROR(IF((IFERROR(IF(AG25&gt;1,(AF25-AH25)/AF25,""),(($G25*0.9)-AH25)/($G25*0.9)))&gt;1%,IFERROR(IF(AG25&gt;1,(AF25-AH25)/AF25,""),(($G25*0.9)-AH25)/($G25*0.9)),""),"")</f>
        <v/>
      </c>
      <c r="AJ25" s="72">
        <v>0</v>
      </c>
      <c r="AK25" s="73" t="str">
        <f t="shared" si="54"/>
        <v/>
      </c>
      <c r="AL25" s="73">
        <v>0</v>
      </c>
      <c r="AM25" s="74" t="str">
        <f t="shared" si="8"/>
        <v/>
      </c>
      <c r="AN25" s="18" t="str">
        <f t="shared" ref="AN25:AN30" si="127">IFERROR(IF((IFERROR(IF(AL25&gt;1,(AK25-AM25)/AK25,""),(($G25*0.9)-AM25)/($G25*0.9)))&gt;1%,IFERROR(IF(AL25&gt;1,(AK25-AM25)/AK25,""),(($G25*0.9)-AM25)/($G25*0.9)),""),"")</f>
        <v/>
      </c>
      <c r="AO25" s="69">
        <v>0</v>
      </c>
      <c r="AP25" s="70" t="str">
        <f t="shared" si="55"/>
        <v/>
      </c>
      <c r="AQ25" s="70">
        <v>0</v>
      </c>
      <c r="AR25" s="71" t="str">
        <f t="shared" si="10"/>
        <v/>
      </c>
      <c r="AS25" s="16" t="str">
        <f t="shared" ref="AS25:AS30" si="128">IFERROR(IF((IFERROR(IF(AQ25&gt;1,(AP25-AR25)/AP25,""),(($G25*0.9)-AR25)/($G25*0.9)))&gt;1%,IFERROR(IF(AQ25&gt;1,(AP25-AR25)/AP25,""),(($G25*0.9)-AR25)/($G25*0.9)),""),"")</f>
        <v/>
      </c>
      <c r="AT25" s="72">
        <v>0</v>
      </c>
      <c r="AU25" s="73" t="str">
        <f t="shared" si="56"/>
        <v/>
      </c>
      <c r="AV25" s="73">
        <v>0</v>
      </c>
      <c r="AW25" s="74" t="str">
        <f t="shared" si="12"/>
        <v/>
      </c>
      <c r="AX25" s="18" t="str">
        <f t="shared" si="13"/>
        <v/>
      </c>
      <c r="AY25" s="69">
        <v>0</v>
      </c>
      <c r="AZ25" s="70" t="str">
        <f t="shared" si="57"/>
        <v/>
      </c>
      <c r="BA25" s="70">
        <v>0</v>
      </c>
      <c r="BB25" s="71" t="str">
        <f t="shared" si="14"/>
        <v/>
      </c>
      <c r="BC25" s="16" t="str">
        <f t="shared" ref="BC25:BC30" si="129">IFERROR(IF((IFERROR(IF(BA25&gt;1,(AZ25-BB25)/AZ25,""),(($G25*0.9)-BB25)/($G25*0.9)))&gt;1%,IFERROR(IF(BA25&gt;1,(AZ25-BB25)/AZ25,""),(($G25*0.9)-BB25)/($G25*0.9)),""),"")</f>
        <v/>
      </c>
      <c r="BD25" s="72">
        <v>0</v>
      </c>
      <c r="BE25" s="73" t="str">
        <f t="shared" si="58"/>
        <v/>
      </c>
      <c r="BF25" s="73">
        <v>0</v>
      </c>
      <c r="BG25" s="74" t="str">
        <f t="shared" si="16"/>
        <v/>
      </c>
      <c r="BH25" s="18" t="str">
        <f t="shared" ref="BH25:BH30" si="130">IFERROR(IF((IFERROR(IF(BF25&gt;1,(BE25-BG25)/BE25,""),(($G25*0.9)-BG25)/($G25*0.9)))&gt;1%,IFERROR(IF(BF25&gt;1,(BE25-BG25)/BE25,""),(($G25*0.9)-BG25)/($G25*0.9)),""),"")</f>
        <v/>
      </c>
      <c r="BI25" s="69">
        <v>0</v>
      </c>
      <c r="BJ25" s="70" t="str">
        <f t="shared" si="59"/>
        <v/>
      </c>
      <c r="BK25" s="70">
        <v>0</v>
      </c>
      <c r="BL25" s="71" t="str">
        <f t="shared" si="18"/>
        <v/>
      </c>
      <c r="BM25" s="16" t="str">
        <f t="shared" ref="BM25:BM30" si="131">IFERROR(IF((IFERROR(IF(BK25&gt;1,(BJ25-BL25)/BJ25,""),(($G25*0.9)-BL25)/($G25*0.9)))&gt;1%,IFERROR(IF(BK25&gt;1,(BJ25-BL25)/BJ25,""),(($G25*0.9)-BL25)/($G25*0.9)),""),"")</f>
        <v/>
      </c>
      <c r="BN25" s="72">
        <v>0</v>
      </c>
      <c r="BO25" s="73" t="str">
        <f t="shared" si="60"/>
        <v/>
      </c>
      <c r="BP25" s="73">
        <v>0</v>
      </c>
      <c r="BQ25" s="74" t="str">
        <f t="shared" si="20"/>
        <v/>
      </c>
      <c r="BR25" s="18" t="str">
        <f t="shared" ref="BR25:BR30" si="132">IFERROR(IF((IFERROR(IF(BP25&gt;1,(BO25-BQ25)/BO25,""),(($G25*0.9)-BQ25)/($G25*0.9)))&gt;1%,IFERROR(IF(BP25&gt;1,(BO25-BQ25)/BO25,""),(($G25*0.9)-BQ25)/($G25*0.9)),""),"")</f>
        <v/>
      </c>
    </row>
    <row r="26" spans="1:70" s="5" customFormat="1" ht="12.75" customHeight="1">
      <c r="A26" s="42" t="s">
        <v>364</v>
      </c>
      <c r="B26" s="39" t="s">
        <v>156</v>
      </c>
      <c r="C26" s="4" t="s">
        <v>395</v>
      </c>
      <c r="D26" s="49">
        <v>3.57</v>
      </c>
      <c r="E26" s="40" t="s">
        <v>431</v>
      </c>
      <c r="F26" s="82">
        <v>3959</v>
      </c>
      <c r="G26" s="82">
        <v>3599</v>
      </c>
      <c r="H26" s="173">
        <v>2745</v>
      </c>
      <c r="I26" s="173">
        <v>89</v>
      </c>
      <c r="J26" s="95">
        <f t="shared" si="34"/>
        <v>2656</v>
      </c>
      <c r="K26" s="69">
        <v>0</v>
      </c>
      <c r="L26" s="70" t="str">
        <f>IFERROR(IF(K26&gt;1,K26*0.9,""),"")</f>
        <v/>
      </c>
      <c r="M26" s="70">
        <v>0</v>
      </c>
      <c r="N26" s="71" t="str">
        <f t="shared" si="0"/>
        <v/>
      </c>
      <c r="O26" s="16" t="str">
        <f>IFERROR(IF((IFERROR(IF(M26&gt;1,(L26-N26)/L26,""),(($G26*0.9)-N26)/($G26*0.9)))&gt;1%,IFERROR(IF(M26&gt;1,(L26-N26)/L26,""),(($G26*0.9)-N26)/($G26*0.9)),""),"")</f>
        <v/>
      </c>
      <c r="P26" s="72">
        <v>0</v>
      </c>
      <c r="Q26" s="73" t="str">
        <f>IFERROR(IF(P26&gt;1,P26*0.9,""),"")</f>
        <v/>
      </c>
      <c r="R26" s="73">
        <v>0</v>
      </c>
      <c r="S26" s="74" t="str">
        <f t="shared" si="1"/>
        <v/>
      </c>
      <c r="T26" s="18" t="str">
        <f>IFERROR(IF((IFERROR(IF(R26&gt;1,(Q26-S26)/Q26,""),(($G26*0.9)-S26)/($G26*0.9)))&gt;1%,IFERROR(IF(R26&gt;1,(Q26-S26)/Q26,""),(($G26*0.9)-S26)/($G26*0.9)),""),"")</f>
        <v/>
      </c>
      <c r="U26" s="69">
        <v>0</v>
      </c>
      <c r="V26" s="70" t="str">
        <f>IFERROR(IF(U26&gt;1,U26*0.9,""),"")</f>
        <v/>
      </c>
      <c r="W26" s="70">
        <v>0</v>
      </c>
      <c r="X26" s="71" t="str">
        <f t="shared" si="2"/>
        <v/>
      </c>
      <c r="Y26" s="16" t="str">
        <f>IFERROR(IF((IFERROR(IF(W26&gt;1,(V26-X26)/V26,""),(($G26*0.9)-X26)/($G26*0.9)))&gt;1%,IFERROR(IF(W26&gt;1,(V26-X26)/V26,""),(($G26*0.9)-X26)/($G26*0.9)),""),"")</f>
        <v/>
      </c>
      <c r="Z26" s="72">
        <v>3332</v>
      </c>
      <c r="AA26" s="73">
        <f>IFERROR(IF(Z26&gt;1,Z26*0.9,""),"")</f>
        <v>2998.8</v>
      </c>
      <c r="AB26" s="73">
        <v>192</v>
      </c>
      <c r="AC26" s="74">
        <f t="shared" si="4"/>
        <v>2464</v>
      </c>
      <c r="AD26" s="18">
        <f>IFERROR(IF((IFERROR(IF(AB26&gt;1,(AA26-AC26)/AA26,""),(($G26*0.9)-AC26)/($G26*0.9)))&gt;1%,IFERROR(IF(AB26&gt;1,(AA26-AC26)/AA26,""),(($G26*0.9)-AC26)/($G26*0.9)),""),"")</f>
        <v>0.17833800186741369</v>
      </c>
      <c r="AE26" s="69">
        <v>3110</v>
      </c>
      <c r="AF26" s="70">
        <f>IFERROR(IF(AE26&gt;1,AE26*0.9,""),"")</f>
        <v>2799</v>
      </c>
      <c r="AG26" s="70">
        <v>356</v>
      </c>
      <c r="AH26" s="71">
        <f t="shared" si="6"/>
        <v>2300</v>
      </c>
      <c r="AI26" s="16">
        <f>IFERROR(IF((IFERROR(IF(AG26&gt;1,(AF26-AH26)/AF26,""),(($G26*0.9)-AH26)/($G26*0.9)))&gt;1%,IFERROR(IF(AG26&gt;1,(AF26-AH26)/AF26,""),(($G26*0.9)-AH26)/($G26*0.9)),""),"")</f>
        <v>0.17827795641300465</v>
      </c>
      <c r="AJ26" s="72">
        <v>0</v>
      </c>
      <c r="AK26" s="73" t="str">
        <f>IFERROR(IF(AJ26&gt;1,AJ26*0.9,""),"")</f>
        <v/>
      </c>
      <c r="AL26" s="73">
        <v>0</v>
      </c>
      <c r="AM26" s="74" t="str">
        <f t="shared" si="8"/>
        <v/>
      </c>
      <c r="AN26" s="18" t="str">
        <f>IFERROR(IF((IFERROR(IF(AL26&gt;1,(AK26-AM26)/AK26,""),(($G26*0.9)-AM26)/($G26*0.9)))&gt;1%,IFERROR(IF(AL26&gt;1,(AK26-AM26)/AK26,""),(($G26*0.9)-AM26)/($G26*0.9)),""),"")</f>
        <v/>
      </c>
      <c r="AO26" s="69">
        <v>2999</v>
      </c>
      <c r="AP26" s="70">
        <f>IFERROR(IF(AO26&gt;1,AO26*0.9,""),"")</f>
        <v>2699.1</v>
      </c>
      <c r="AQ26" s="70">
        <v>438</v>
      </c>
      <c r="AR26" s="71">
        <f t="shared" si="10"/>
        <v>2218</v>
      </c>
      <c r="AS26" s="16">
        <f>IFERROR(IF((IFERROR(IF(AQ26&gt;1,(AP26-AR26)/AP26,""),(($G26*0.9)-AR26)/($G26*0.9)))&gt;1%,IFERROR(IF(AQ26&gt;1,(AP26-AR26)/AP26,""),(($G26*0.9)-AR26)/($G26*0.9)),""),"")</f>
        <v>0.17824460005186912</v>
      </c>
      <c r="AT26" s="72">
        <v>0</v>
      </c>
      <c r="AU26" s="73" t="str">
        <f>IFERROR(IF(AT26&gt;1,AT26*0.9,""),"")</f>
        <v/>
      </c>
      <c r="AV26" s="73">
        <v>0</v>
      </c>
      <c r="AW26" s="74" t="str">
        <f t="shared" si="12"/>
        <v/>
      </c>
      <c r="AX26" s="18" t="str">
        <f t="shared" si="13"/>
        <v/>
      </c>
      <c r="AY26" s="69">
        <v>0</v>
      </c>
      <c r="AZ26" s="70" t="str">
        <f>IFERROR(IF(AY26&gt;1,AY26*0.9,""),"")</f>
        <v/>
      </c>
      <c r="BA26" s="70">
        <v>0</v>
      </c>
      <c r="BB26" s="71" t="str">
        <f t="shared" si="14"/>
        <v/>
      </c>
      <c r="BC26" s="16" t="str">
        <f>IFERROR(IF((IFERROR(IF(BA26&gt;1,(AZ26-BB26)/AZ26,""),(($G26*0.9)-BB26)/($G26*0.9)))&gt;1%,IFERROR(IF(BA26&gt;1,(AZ26-BB26)/AZ26,""),(($G26*0.9)-BB26)/($G26*0.9)),""),"")</f>
        <v/>
      </c>
      <c r="BD26" s="72">
        <v>3110</v>
      </c>
      <c r="BE26" s="73">
        <f>IFERROR(IF(BD26&gt;1,BD26*0.9,""),"")</f>
        <v>2799</v>
      </c>
      <c r="BF26" s="73">
        <v>356</v>
      </c>
      <c r="BG26" s="74">
        <f t="shared" si="16"/>
        <v>2300</v>
      </c>
      <c r="BH26" s="18">
        <f>IFERROR(IF((IFERROR(IF(BF26&gt;1,(BE26-BG26)/BE26,""),(($G26*0.9)-BG26)/($G26*0.9)))&gt;1%,IFERROR(IF(BF26&gt;1,(BE26-BG26)/BE26,""),(($G26*0.9)-BG26)/($G26*0.9)),""),"")</f>
        <v>0.17827795641300465</v>
      </c>
      <c r="BI26" s="69">
        <v>0</v>
      </c>
      <c r="BJ26" s="70" t="str">
        <f>IFERROR(IF(BI26&gt;1,BI26*0.9,""),"")</f>
        <v/>
      </c>
      <c r="BK26" s="70">
        <v>0</v>
      </c>
      <c r="BL26" s="71" t="str">
        <f t="shared" si="18"/>
        <v/>
      </c>
      <c r="BM26" s="16" t="str">
        <f>IFERROR(IF((IFERROR(IF(BK26&gt;1,(BJ26-BL26)/BJ26,""),(($G26*0.9)-BL26)/($G26*0.9)))&gt;1%,IFERROR(IF(BK26&gt;1,(BJ26-BL26)/BJ26,""),(($G26*0.9)-BL26)/($G26*0.9)),""),"")</f>
        <v/>
      </c>
      <c r="BN26" s="72">
        <v>0</v>
      </c>
      <c r="BO26" s="73" t="str">
        <f>IFERROR(IF(BN26&gt;1,BN26*0.9,""),"")</f>
        <v/>
      </c>
      <c r="BP26" s="73">
        <v>0</v>
      </c>
      <c r="BQ26" s="74" t="str">
        <f t="shared" si="20"/>
        <v/>
      </c>
      <c r="BR26" s="18" t="str">
        <f>IFERROR(IF((IFERROR(IF(BP26&gt;1,(BO26-BQ26)/BO26,""),(($G26*0.9)-BQ26)/($G26*0.9)))&gt;1%,IFERROR(IF(BP26&gt;1,(BO26-BQ26)/BO26,""),(($G26*0.9)-BQ26)/($G26*0.9)),""),"")</f>
        <v/>
      </c>
    </row>
    <row r="27" spans="1:70" s="5" customFormat="1" ht="12.75" customHeight="1">
      <c r="A27" s="42" t="s">
        <v>480</v>
      </c>
      <c r="B27" s="39" t="s">
        <v>156</v>
      </c>
      <c r="C27" s="4" t="s">
        <v>508</v>
      </c>
      <c r="D27" s="49">
        <v>3.57</v>
      </c>
      <c r="E27" s="40" t="s">
        <v>509</v>
      </c>
      <c r="F27" s="82">
        <v>3959</v>
      </c>
      <c r="G27" s="82">
        <v>3599</v>
      </c>
      <c r="H27" s="173">
        <v>2745</v>
      </c>
      <c r="I27" s="173">
        <v>0</v>
      </c>
      <c r="J27" s="95">
        <f t="shared" ref="J27:J29" si="133">IFERROR(H27-I27,H27)</f>
        <v>2745</v>
      </c>
      <c r="K27" s="69">
        <v>0</v>
      </c>
      <c r="L27" s="70" t="str">
        <f t="shared" ref="L27:L29" si="134">IFERROR(IF(K27&gt;1,K27*0.9,""),"")</f>
        <v/>
      </c>
      <c r="M27" s="70">
        <v>0</v>
      </c>
      <c r="N27" s="71" t="str">
        <f t="shared" si="0"/>
        <v/>
      </c>
      <c r="O27" s="16" t="str">
        <f t="shared" ref="O27:O29" si="135"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 t="shared" ref="Q27:Q29" si="136">IFERROR(IF(P27&gt;1,P27*0.9,""),"")</f>
        <v/>
      </c>
      <c r="R27" s="73">
        <v>0</v>
      </c>
      <c r="S27" s="74" t="str">
        <f t="shared" si="1"/>
        <v/>
      </c>
      <c r="T27" s="18" t="str">
        <f t="shared" ref="T27:T29" si="137"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 t="shared" ref="V27:V29" si="138">IFERROR(IF(U27&gt;1,U27*0.9,""),"")</f>
        <v/>
      </c>
      <c r="W27" s="70">
        <v>0</v>
      </c>
      <c r="X27" s="71" t="str">
        <f t="shared" si="2"/>
        <v/>
      </c>
      <c r="Y27" s="16" t="str">
        <f t="shared" ref="Y27:Y29" si="139"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 t="shared" ref="AA27:AA29" si="140">IFERROR(IF(Z27&gt;1,Z27*0.9,""),"")</f>
        <v/>
      </c>
      <c r="AB27" s="73">
        <v>0</v>
      </c>
      <c r="AC27" s="74" t="str">
        <f t="shared" si="4"/>
        <v/>
      </c>
      <c r="AD27" s="18" t="str">
        <f t="shared" ref="AD27:AD29" si="141"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 t="shared" ref="AF27:AF29" si="142">IFERROR(IF(AE27&gt;1,AE27*0.9,""),"")</f>
        <v/>
      </c>
      <c r="AG27" s="70">
        <v>0</v>
      </c>
      <c r="AH27" s="71" t="str">
        <f t="shared" si="6"/>
        <v/>
      </c>
      <c r="AI27" s="16" t="str">
        <f t="shared" ref="AI27:AI29" si="143"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 t="shared" ref="AK27:AK29" si="144">IFERROR(IF(AJ27&gt;1,AJ27*0.9,""),"")</f>
        <v/>
      </c>
      <c r="AL27" s="73">
        <v>0</v>
      </c>
      <c r="AM27" s="74" t="str">
        <f t="shared" si="8"/>
        <v/>
      </c>
      <c r="AN27" s="18" t="str">
        <f t="shared" ref="AN27:AN29" si="145"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 t="shared" ref="AP27:AP29" si="146">IFERROR(IF(AO27&gt;1,AO27*0.9,""),"")</f>
        <v/>
      </c>
      <c r="AQ27" s="70">
        <v>0</v>
      </c>
      <c r="AR27" s="71" t="str">
        <f t="shared" si="10"/>
        <v/>
      </c>
      <c r="AS27" s="16" t="str">
        <f t="shared" ref="AS27:AS29" si="147"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 t="shared" ref="AU27:AU29" si="148">IFERROR(IF(AT27&gt;1,AT27*0.9,""),"")</f>
        <v/>
      </c>
      <c r="AV27" s="73">
        <v>0</v>
      </c>
      <c r="AW27" s="74" t="str">
        <f t="shared" si="12"/>
        <v/>
      </c>
      <c r="AX27" s="18" t="str">
        <f t="shared" ref="AX27:AX29" si="149"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 t="shared" ref="AZ27:AZ29" si="150">IFERROR(IF(AY27&gt;1,AY27*0.9,""),"")</f>
        <v/>
      </c>
      <c r="BA27" s="70">
        <v>0</v>
      </c>
      <c r="BB27" s="71" t="str">
        <f t="shared" si="14"/>
        <v/>
      </c>
      <c r="BC27" s="16" t="str">
        <f t="shared" ref="BC27:BC29" si="151"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 t="shared" ref="BE27:BE29" si="152">IFERROR(IF(BD27&gt;1,BD27*0.9,""),"")</f>
        <v/>
      </c>
      <c r="BF27" s="73">
        <v>0</v>
      </c>
      <c r="BG27" s="74" t="str">
        <f t="shared" si="16"/>
        <v/>
      </c>
      <c r="BH27" s="18" t="str">
        <f t="shared" ref="BH27:BH29" si="153"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 t="shared" ref="BJ27:BJ29" si="154">IFERROR(IF(BI27&gt;1,BI27*0.9,""),"")</f>
        <v/>
      </c>
      <c r="BK27" s="70">
        <v>0</v>
      </c>
      <c r="BL27" s="71" t="str">
        <f t="shared" si="18"/>
        <v/>
      </c>
      <c r="BM27" s="16" t="str">
        <f t="shared" ref="BM27:BM29" si="155">IFERROR(IF((IFERROR(IF(BK27&gt;1,(BJ27-BL27)/BJ27,""),(($G27*0.9)-BL27)/($G27*0.9)))&gt;1%,IFERROR(IF(BK27&gt;1,(BJ27-BL27)/BJ27,""),(($G27*0.9)-BL27)/($G27*0.9)),""),"")</f>
        <v/>
      </c>
      <c r="BN27" s="72">
        <v>0</v>
      </c>
      <c r="BO27" s="73" t="str">
        <f t="shared" ref="BO27:BO29" si="156">IFERROR(IF(BN27&gt;1,BN27*0.9,""),"")</f>
        <v/>
      </c>
      <c r="BP27" s="73">
        <v>0</v>
      </c>
      <c r="BQ27" s="74" t="str">
        <f t="shared" si="20"/>
        <v/>
      </c>
      <c r="BR27" s="18" t="str">
        <f t="shared" ref="BR27:BR29" si="157">IFERROR(IF((IFERROR(IF(BP27&gt;1,(BO27-BQ27)/BO27,""),(($G27*0.9)-BQ27)/($G27*0.9)))&gt;1%,IFERROR(IF(BP27&gt;1,(BO27-BQ27)/BO27,""),(($G27*0.9)-BQ27)/($G27*0.9)),""),"")</f>
        <v/>
      </c>
    </row>
    <row r="28" spans="1:70" s="5" customFormat="1" ht="12.75" customHeight="1">
      <c r="A28" s="42" t="s">
        <v>363</v>
      </c>
      <c r="B28" s="39" t="s">
        <v>156</v>
      </c>
      <c r="C28" s="4" t="s">
        <v>395</v>
      </c>
      <c r="D28" s="49">
        <v>3.57</v>
      </c>
      <c r="E28" s="40" t="s">
        <v>431</v>
      </c>
      <c r="F28" s="82">
        <v>3739</v>
      </c>
      <c r="G28" s="82">
        <v>3399</v>
      </c>
      <c r="H28" s="173">
        <v>2592</v>
      </c>
      <c r="I28" s="173">
        <v>84</v>
      </c>
      <c r="J28" s="95">
        <f t="shared" si="133"/>
        <v>2508</v>
      </c>
      <c r="K28" s="69">
        <v>0</v>
      </c>
      <c r="L28" s="70" t="str">
        <f t="shared" si="134"/>
        <v/>
      </c>
      <c r="M28" s="70">
        <v>0</v>
      </c>
      <c r="N28" s="71" t="str">
        <f t="shared" si="0"/>
        <v/>
      </c>
      <c r="O28" s="16" t="str">
        <f t="shared" si="135"/>
        <v/>
      </c>
      <c r="P28" s="72">
        <v>0</v>
      </c>
      <c r="Q28" s="73" t="str">
        <f t="shared" si="136"/>
        <v/>
      </c>
      <c r="R28" s="73">
        <v>0</v>
      </c>
      <c r="S28" s="74" t="str">
        <f t="shared" si="1"/>
        <v/>
      </c>
      <c r="T28" s="18" t="str">
        <f t="shared" si="137"/>
        <v/>
      </c>
      <c r="U28" s="69">
        <v>0</v>
      </c>
      <c r="V28" s="70" t="str">
        <f t="shared" si="138"/>
        <v/>
      </c>
      <c r="W28" s="70">
        <v>0</v>
      </c>
      <c r="X28" s="71" t="str">
        <f t="shared" si="2"/>
        <v/>
      </c>
      <c r="Y28" s="16" t="str">
        <f t="shared" si="139"/>
        <v/>
      </c>
      <c r="Z28" s="72">
        <v>3221</v>
      </c>
      <c r="AA28" s="73">
        <f t="shared" si="140"/>
        <v>2898.9</v>
      </c>
      <c r="AB28" s="73">
        <v>126</v>
      </c>
      <c r="AC28" s="74">
        <f t="shared" si="4"/>
        <v>2382</v>
      </c>
      <c r="AD28" s="18">
        <f t="shared" si="141"/>
        <v>0.17830901376384148</v>
      </c>
      <c r="AE28" s="69">
        <v>2999</v>
      </c>
      <c r="AF28" s="70">
        <f t="shared" si="142"/>
        <v>2699.1</v>
      </c>
      <c r="AG28" s="70">
        <v>290</v>
      </c>
      <c r="AH28" s="71">
        <f t="shared" si="6"/>
        <v>2218</v>
      </c>
      <c r="AI28" s="16">
        <f t="shared" si="143"/>
        <v>0.17824460005186912</v>
      </c>
      <c r="AJ28" s="72">
        <v>0</v>
      </c>
      <c r="AK28" s="73" t="str">
        <f t="shared" si="144"/>
        <v/>
      </c>
      <c r="AL28" s="73">
        <v>0</v>
      </c>
      <c r="AM28" s="74" t="str">
        <f t="shared" si="8"/>
        <v/>
      </c>
      <c r="AN28" s="18" t="str">
        <f t="shared" si="145"/>
        <v/>
      </c>
      <c r="AO28" s="69">
        <v>2888</v>
      </c>
      <c r="AP28" s="70">
        <f t="shared" si="146"/>
        <v>2599.2000000000003</v>
      </c>
      <c r="AQ28" s="70">
        <v>373</v>
      </c>
      <c r="AR28" s="71">
        <f t="shared" si="10"/>
        <v>2135</v>
      </c>
      <c r="AS28" s="16">
        <f t="shared" si="147"/>
        <v>0.17859341335795639</v>
      </c>
      <c r="AT28" s="72">
        <v>0</v>
      </c>
      <c r="AU28" s="73" t="str">
        <f t="shared" si="148"/>
        <v/>
      </c>
      <c r="AV28" s="73">
        <v>0</v>
      </c>
      <c r="AW28" s="74" t="str">
        <f t="shared" si="12"/>
        <v/>
      </c>
      <c r="AX28" s="18" t="str">
        <f t="shared" si="149"/>
        <v/>
      </c>
      <c r="AY28" s="69">
        <v>0</v>
      </c>
      <c r="AZ28" s="70" t="str">
        <f t="shared" si="150"/>
        <v/>
      </c>
      <c r="BA28" s="70">
        <v>0</v>
      </c>
      <c r="BB28" s="71" t="str">
        <f t="shared" si="14"/>
        <v/>
      </c>
      <c r="BC28" s="16" t="str">
        <f t="shared" si="151"/>
        <v/>
      </c>
      <c r="BD28" s="72">
        <v>2999</v>
      </c>
      <c r="BE28" s="73">
        <f t="shared" si="152"/>
        <v>2699.1</v>
      </c>
      <c r="BF28" s="73">
        <v>290</v>
      </c>
      <c r="BG28" s="74">
        <f t="shared" si="16"/>
        <v>2218</v>
      </c>
      <c r="BH28" s="18">
        <f t="shared" si="153"/>
        <v>0.17824460005186912</v>
      </c>
      <c r="BI28" s="69">
        <v>0</v>
      </c>
      <c r="BJ28" s="70" t="str">
        <f t="shared" si="154"/>
        <v/>
      </c>
      <c r="BK28" s="70">
        <v>0</v>
      </c>
      <c r="BL28" s="71" t="str">
        <f t="shared" si="18"/>
        <v/>
      </c>
      <c r="BM28" s="16" t="str">
        <f t="shared" si="155"/>
        <v/>
      </c>
      <c r="BN28" s="72">
        <v>0</v>
      </c>
      <c r="BO28" s="73" t="str">
        <f t="shared" si="156"/>
        <v/>
      </c>
      <c r="BP28" s="73">
        <v>0</v>
      </c>
      <c r="BQ28" s="74" t="str">
        <f t="shared" si="20"/>
        <v/>
      </c>
      <c r="BR28" s="18" t="str">
        <f t="shared" si="157"/>
        <v/>
      </c>
    </row>
    <row r="29" spans="1:70" s="5" customFormat="1" ht="12.75" customHeight="1">
      <c r="A29" s="42" t="s">
        <v>479</v>
      </c>
      <c r="B29" s="39" t="s">
        <v>156</v>
      </c>
      <c r="C29" s="4" t="s">
        <v>508</v>
      </c>
      <c r="D29" s="49">
        <v>3.57</v>
      </c>
      <c r="E29" s="40" t="s">
        <v>509</v>
      </c>
      <c r="F29" s="82">
        <v>3849</v>
      </c>
      <c r="G29" s="82">
        <v>3499</v>
      </c>
      <c r="H29" s="173">
        <v>2668</v>
      </c>
      <c r="I29" s="173">
        <v>0</v>
      </c>
      <c r="J29" s="95">
        <f t="shared" si="133"/>
        <v>2668</v>
      </c>
      <c r="K29" s="69">
        <v>0</v>
      </c>
      <c r="L29" s="70" t="str">
        <f t="shared" si="134"/>
        <v/>
      </c>
      <c r="M29" s="70">
        <v>0</v>
      </c>
      <c r="N29" s="71" t="str">
        <f t="shared" si="0"/>
        <v/>
      </c>
      <c r="O29" s="16" t="str">
        <f t="shared" si="135"/>
        <v/>
      </c>
      <c r="P29" s="72">
        <v>0</v>
      </c>
      <c r="Q29" s="73" t="str">
        <f t="shared" si="136"/>
        <v/>
      </c>
      <c r="R29" s="73">
        <v>0</v>
      </c>
      <c r="S29" s="74" t="str">
        <f t="shared" si="1"/>
        <v/>
      </c>
      <c r="T29" s="18" t="str">
        <f t="shared" si="137"/>
        <v/>
      </c>
      <c r="U29" s="69">
        <v>0</v>
      </c>
      <c r="V29" s="70" t="str">
        <f t="shared" si="138"/>
        <v/>
      </c>
      <c r="W29" s="70">
        <v>0</v>
      </c>
      <c r="X29" s="71" t="str">
        <f t="shared" si="2"/>
        <v/>
      </c>
      <c r="Y29" s="16" t="str">
        <f t="shared" si="139"/>
        <v/>
      </c>
      <c r="Z29" s="72">
        <v>0</v>
      </c>
      <c r="AA29" s="73" t="str">
        <f t="shared" si="140"/>
        <v/>
      </c>
      <c r="AB29" s="73">
        <v>0</v>
      </c>
      <c r="AC29" s="74" t="str">
        <f t="shared" si="4"/>
        <v/>
      </c>
      <c r="AD29" s="18" t="str">
        <f t="shared" si="141"/>
        <v/>
      </c>
      <c r="AE29" s="69">
        <v>0</v>
      </c>
      <c r="AF29" s="70" t="str">
        <f t="shared" si="142"/>
        <v/>
      </c>
      <c r="AG29" s="70">
        <v>0</v>
      </c>
      <c r="AH29" s="71" t="str">
        <f t="shared" si="6"/>
        <v/>
      </c>
      <c r="AI29" s="16" t="str">
        <f t="shared" si="143"/>
        <v/>
      </c>
      <c r="AJ29" s="72">
        <v>0</v>
      </c>
      <c r="AK29" s="73" t="str">
        <f t="shared" si="144"/>
        <v/>
      </c>
      <c r="AL29" s="73">
        <v>0</v>
      </c>
      <c r="AM29" s="74" t="str">
        <f t="shared" si="8"/>
        <v/>
      </c>
      <c r="AN29" s="18" t="str">
        <f t="shared" si="145"/>
        <v/>
      </c>
      <c r="AO29" s="69">
        <v>0</v>
      </c>
      <c r="AP29" s="70" t="str">
        <f t="shared" si="146"/>
        <v/>
      </c>
      <c r="AQ29" s="70">
        <v>0</v>
      </c>
      <c r="AR29" s="71" t="str">
        <f t="shared" si="10"/>
        <v/>
      </c>
      <c r="AS29" s="16" t="str">
        <f t="shared" si="147"/>
        <v/>
      </c>
      <c r="AT29" s="72">
        <v>0</v>
      </c>
      <c r="AU29" s="73" t="str">
        <f t="shared" si="148"/>
        <v/>
      </c>
      <c r="AV29" s="73">
        <v>0</v>
      </c>
      <c r="AW29" s="74" t="str">
        <f t="shared" si="12"/>
        <v/>
      </c>
      <c r="AX29" s="18" t="str">
        <f t="shared" si="149"/>
        <v/>
      </c>
      <c r="AY29" s="69">
        <v>0</v>
      </c>
      <c r="AZ29" s="70" t="str">
        <f t="shared" si="150"/>
        <v/>
      </c>
      <c r="BA29" s="70">
        <v>0</v>
      </c>
      <c r="BB29" s="71" t="str">
        <f t="shared" si="14"/>
        <v/>
      </c>
      <c r="BC29" s="16" t="str">
        <f t="shared" si="151"/>
        <v/>
      </c>
      <c r="BD29" s="72">
        <v>0</v>
      </c>
      <c r="BE29" s="73" t="str">
        <f t="shared" si="152"/>
        <v/>
      </c>
      <c r="BF29" s="73">
        <v>0</v>
      </c>
      <c r="BG29" s="74" t="str">
        <f t="shared" si="16"/>
        <v/>
      </c>
      <c r="BH29" s="18" t="str">
        <f t="shared" si="153"/>
        <v/>
      </c>
      <c r="BI29" s="69">
        <v>0</v>
      </c>
      <c r="BJ29" s="70" t="str">
        <f t="shared" si="154"/>
        <v/>
      </c>
      <c r="BK29" s="70">
        <v>0</v>
      </c>
      <c r="BL29" s="71" t="str">
        <f t="shared" si="18"/>
        <v/>
      </c>
      <c r="BM29" s="16" t="str">
        <f t="shared" si="155"/>
        <v/>
      </c>
      <c r="BN29" s="72">
        <v>0</v>
      </c>
      <c r="BO29" s="73" t="str">
        <f t="shared" si="156"/>
        <v/>
      </c>
      <c r="BP29" s="73">
        <v>0</v>
      </c>
      <c r="BQ29" s="74" t="str">
        <f t="shared" si="20"/>
        <v/>
      </c>
      <c r="BR29" s="18" t="str">
        <f t="shared" si="157"/>
        <v/>
      </c>
    </row>
    <row r="30" spans="1:70" s="5" customFormat="1" ht="12.75" customHeight="1">
      <c r="A30" s="42" t="s">
        <v>16</v>
      </c>
      <c r="B30" s="39" t="s">
        <v>156</v>
      </c>
      <c r="C30" s="4" t="s">
        <v>5</v>
      </c>
      <c r="D30" s="49">
        <v>3.57</v>
      </c>
      <c r="E30" s="40" t="s">
        <v>425</v>
      </c>
      <c r="F30" s="82">
        <v>4619</v>
      </c>
      <c r="G30" s="82">
        <v>0</v>
      </c>
      <c r="H30" s="173">
        <v>3170</v>
      </c>
      <c r="I30" s="173">
        <v>14</v>
      </c>
      <c r="J30" s="95">
        <f t="shared" si="34"/>
        <v>3156</v>
      </c>
      <c r="K30" s="69">
        <v>0</v>
      </c>
      <c r="L30" s="70" t="str">
        <f t="shared" si="49"/>
        <v/>
      </c>
      <c r="M30" s="70">
        <v>0</v>
      </c>
      <c r="N30" s="71" t="str">
        <f t="shared" si="0"/>
        <v/>
      </c>
      <c r="O30" s="16" t="str">
        <f t="shared" si="122"/>
        <v/>
      </c>
      <c r="P30" s="72">
        <v>0</v>
      </c>
      <c r="Q30" s="73" t="str">
        <f t="shared" si="50"/>
        <v/>
      </c>
      <c r="R30" s="73">
        <v>0</v>
      </c>
      <c r="S30" s="74" t="str">
        <f t="shared" si="1"/>
        <v/>
      </c>
      <c r="T30" s="18" t="str">
        <f t="shared" si="123"/>
        <v/>
      </c>
      <c r="U30" s="69">
        <v>0</v>
      </c>
      <c r="V30" s="70" t="str">
        <f t="shared" si="51"/>
        <v/>
      </c>
      <c r="W30" s="70">
        <v>0</v>
      </c>
      <c r="X30" s="71" t="str">
        <f t="shared" si="2"/>
        <v/>
      </c>
      <c r="Y30" s="16" t="str">
        <f t="shared" si="124"/>
        <v/>
      </c>
      <c r="Z30" s="72">
        <v>0</v>
      </c>
      <c r="AA30" s="73" t="str">
        <f t="shared" si="52"/>
        <v/>
      </c>
      <c r="AB30" s="73">
        <v>0</v>
      </c>
      <c r="AC30" s="74" t="str">
        <f t="shared" si="4"/>
        <v/>
      </c>
      <c r="AD30" s="18" t="str">
        <f t="shared" si="125"/>
        <v/>
      </c>
      <c r="AE30" s="69">
        <v>0</v>
      </c>
      <c r="AF30" s="70" t="str">
        <f t="shared" si="53"/>
        <v/>
      </c>
      <c r="AG30" s="70">
        <v>0</v>
      </c>
      <c r="AH30" s="71" t="str">
        <f t="shared" si="6"/>
        <v/>
      </c>
      <c r="AI30" s="16" t="str">
        <f t="shared" si="126"/>
        <v/>
      </c>
      <c r="AJ30" s="72">
        <v>0</v>
      </c>
      <c r="AK30" s="73" t="str">
        <f t="shared" si="54"/>
        <v/>
      </c>
      <c r="AL30" s="73">
        <v>0</v>
      </c>
      <c r="AM30" s="74" t="str">
        <f t="shared" si="8"/>
        <v/>
      </c>
      <c r="AN30" s="18" t="str">
        <f t="shared" si="127"/>
        <v/>
      </c>
      <c r="AO30" s="69">
        <v>0</v>
      </c>
      <c r="AP30" s="70" t="str">
        <f t="shared" si="55"/>
        <v/>
      </c>
      <c r="AQ30" s="70">
        <v>0</v>
      </c>
      <c r="AR30" s="71" t="str">
        <f t="shared" si="10"/>
        <v/>
      </c>
      <c r="AS30" s="16" t="str">
        <f t="shared" si="128"/>
        <v/>
      </c>
      <c r="AT30" s="72">
        <v>0</v>
      </c>
      <c r="AU30" s="73" t="str">
        <f t="shared" si="56"/>
        <v/>
      </c>
      <c r="AV30" s="73">
        <v>0</v>
      </c>
      <c r="AW30" s="74" t="str">
        <f t="shared" si="12"/>
        <v/>
      </c>
      <c r="AX30" s="18" t="str">
        <f t="shared" si="13"/>
        <v/>
      </c>
      <c r="AY30" s="69">
        <v>0</v>
      </c>
      <c r="AZ30" s="70" t="str">
        <f t="shared" si="57"/>
        <v/>
      </c>
      <c r="BA30" s="70">
        <v>0</v>
      </c>
      <c r="BB30" s="71" t="str">
        <f t="shared" si="14"/>
        <v/>
      </c>
      <c r="BC30" s="16" t="str">
        <f t="shared" si="129"/>
        <v/>
      </c>
      <c r="BD30" s="72">
        <v>0</v>
      </c>
      <c r="BE30" s="73" t="str">
        <f t="shared" si="58"/>
        <v/>
      </c>
      <c r="BF30" s="73">
        <v>0</v>
      </c>
      <c r="BG30" s="74" t="str">
        <f t="shared" si="16"/>
        <v/>
      </c>
      <c r="BH30" s="18" t="str">
        <f t="shared" si="130"/>
        <v/>
      </c>
      <c r="BI30" s="69">
        <v>0</v>
      </c>
      <c r="BJ30" s="70" t="str">
        <f t="shared" si="59"/>
        <v/>
      </c>
      <c r="BK30" s="70">
        <v>0</v>
      </c>
      <c r="BL30" s="71" t="str">
        <f t="shared" si="18"/>
        <v/>
      </c>
      <c r="BM30" s="16" t="str">
        <f t="shared" si="131"/>
        <v/>
      </c>
      <c r="BN30" s="72">
        <v>0</v>
      </c>
      <c r="BO30" s="73" t="str">
        <f t="shared" si="60"/>
        <v/>
      </c>
      <c r="BP30" s="73">
        <v>0</v>
      </c>
      <c r="BQ30" s="74" t="str">
        <f t="shared" si="20"/>
        <v/>
      </c>
      <c r="BR30" s="18" t="str">
        <f t="shared" si="132"/>
        <v/>
      </c>
    </row>
    <row r="31" spans="1:70" s="5" customFormat="1" ht="12.75" customHeight="1">
      <c r="A31" s="42" t="s">
        <v>366</v>
      </c>
      <c r="B31" s="39" t="s">
        <v>156</v>
      </c>
      <c r="C31" s="4" t="s">
        <v>6</v>
      </c>
      <c r="D31" s="49">
        <v>3.57</v>
      </c>
      <c r="E31" s="40" t="s">
        <v>415</v>
      </c>
      <c r="F31" s="82">
        <v>4619</v>
      </c>
      <c r="G31" s="82">
        <v>4199</v>
      </c>
      <c r="H31" s="173">
        <v>3202</v>
      </c>
      <c r="I31" s="173">
        <v>79</v>
      </c>
      <c r="J31" s="95">
        <f t="shared" si="34"/>
        <v>3123</v>
      </c>
      <c r="K31" s="69">
        <v>0</v>
      </c>
      <c r="L31" s="70" t="str">
        <f t="shared" ref="L31:L36" si="158">IFERROR(IF(K31&gt;1,K31*0.9,""),"")</f>
        <v/>
      </c>
      <c r="M31" s="70">
        <v>0</v>
      </c>
      <c r="N31" s="71" t="str">
        <f t="shared" si="0"/>
        <v/>
      </c>
      <c r="O31" s="16" t="str">
        <f t="shared" ref="O31:O36" si="159">IFERROR(IF((IFERROR(IF(M31&gt;1,(L31-N31)/L31,""),(($G31*0.9)-N31)/($G31*0.9)))&gt;1%,IFERROR(IF(M31&gt;1,(L31-N31)/L31,""),(($G31*0.9)-N31)/($G31*0.9)),""),"")</f>
        <v/>
      </c>
      <c r="P31" s="72">
        <v>0</v>
      </c>
      <c r="Q31" s="73" t="str">
        <f t="shared" ref="Q31:Q36" si="160">IFERROR(IF(P31&gt;1,P31*0.9,""),"")</f>
        <v/>
      </c>
      <c r="R31" s="73">
        <v>0</v>
      </c>
      <c r="S31" s="74" t="str">
        <f t="shared" si="1"/>
        <v/>
      </c>
      <c r="T31" s="18" t="str">
        <f t="shared" ref="T31:T36" si="161">IFERROR(IF((IFERROR(IF(R31&gt;1,(Q31-S31)/Q31,""),(($G31*0.9)-S31)/($G31*0.9)))&gt;1%,IFERROR(IF(R31&gt;1,(Q31-S31)/Q31,""),(($G31*0.9)-S31)/($G31*0.9)),""),"")</f>
        <v/>
      </c>
      <c r="U31" s="69">
        <v>0</v>
      </c>
      <c r="V31" s="70" t="str">
        <f t="shared" ref="V31:V36" si="162">IFERROR(IF(U31&gt;1,U31*0.9,""),"")</f>
        <v/>
      </c>
      <c r="W31" s="70">
        <v>0</v>
      </c>
      <c r="X31" s="71" t="str">
        <f t="shared" si="2"/>
        <v/>
      </c>
      <c r="Y31" s="16" t="str">
        <f t="shared" ref="Y31:Y36" si="163">IFERROR(IF((IFERROR(IF(W31&gt;1,(V31-X31)/V31,""),(($G31*0.9)-X31)/($G31*0.9)))&gt;1%,IFERROR(IF(W31&gt;1,(V31-X31)/V31,""),(($G31*0.9)-X31)/($G31*0.9)),""),"")</f>
        <v/>
      </c>
      <c r="Z31" s="72">
        <v>3888</v>
      </c>
      <c r="AA31" s="73">
        <f t="shared" ref="AA31:AA36" si="164">IFERROR(IF(Z31&gt;1,Z31*0.9,""),"")</f>
        <v>3499.2000000000003</v>
      </c>
      <c r="AB31" s="73">
        <v>225</v>
      </c>
      <c r="AC31" s="74">
        <f t="shared" si="4"/>
        <v>2898</v>
      </c>
      <c r="AD31" s="18">
        <f t="shared" ref="AD31:AD36" si="165">IFERROR(IF((IFERROR(IF(AB31&gt;1,(AA31-AC31)/AA31,""),(($G31*0.9)-AC31)/($G31*0.9)))&gt;1%,IFERROR(IF(AB31&gt;1,(AA31-AC31)/AA31,""),(($G31*0.9)-AC31)/($G31*0.9)),""),"")</f>
        <v>0.17181069958847744</v>
      </c>
      <c r="AE31" s="69">
        <v>3777</v>
      </c>
      <c r="AF31" s="70">
        <f t="shared" ref="AF31:AF36" si="166">IFERROR(IF(AE31&gt;1,AE31*0.9,""),"")</f>
        <v>3399.3</v>
      </c>
      <c r="AG31" s="70">
        <v>308</v>
      </c>
      <c r="AH31" s="71">
        <f t="shared" si="6"/>
        <v>2815</v>
      </c>
      <c r="AI31" s="16">
        <f t="shared" ref="AI31:AI36" si="167">IFERROR(IF((IFERROR(IF(AG31&gt;1,(AF31-AH31)/AF31,""),(($G31*0.9)-AH31)/($G31*0.9)))&gt;1%,IFERROR(IF(AG31&gt;1,(AF31-AH31)/AF31,""),(($G31*0.9)-AH31)/($G31*0.9)),""),"")</f>
        <v>0.17188832995028391</v>
      </c>
      <c r="AJ31" s="72">
        <v>0</v>
      </c>
      <c r="AK31" s="73" t="str">
        <f t="shared" ref="AK31:AK36" si="168">IFERROR(IF(AJ31&gt;1,AJ31*0.9,""),"")</f>
        <v/>
      </c>
      <c r="AL31" s="73">
        <v>0</v>
      </c>
      <c r="AM31" s="74" t="str">
        <f t="shared" si="8"/>
        <v/>
      </c>
      <c r="AN31" s="18" t="str">
        <f t="shared" ref="AN31:AN36" si="169">IFERROR(IF((IFERROR(IF(AL31&gt;1,(AK31-AM31)/AK31,""),(($G31*0.9)-AM31)/($G31*0.9)))&gt;1%,IFERROR(IF(AL31&gt;1,(AK31-AM31)/AK31,""),(($G31*0.9)-AM31)/($G31*0.9)),""),"")</f>
        <v/>
      </c>
      <c r="AO31" s="69">
        <v>3554</v>
      </c>
      <c r="AP31" s="70">
        <f t="shared" ref="AP31:AP36" si="170">IFERROR(IF(AO31&gt;1,AO31*0.9,""),"")</f>
        <v>3198.6</v>
      </c>
      <c r="AQ31" s="70">
        <v>474</v>
      </c>
      <c r="AR31" s="71">
        <f t="shared" si="10"/>
        <v>2649</v>
      </c>
      <c r="AS31" s="16">
        <f t="shared" ref="AS31:AS36" si="171">IFERROR(IF((IFERROR(IF(AQ31&gt;1,(AP31-AR31)/AP31,""),(($G31*0.9)-AR31)/($G31*0.9)))&gt;1%,IFERROR(IF(AQ31&gt;1,(AP31-AR31)/AP31,""),(($G31*0.9)-AR31)/($G31*0.9)),""),"")</f>
        <v>0.17182517351341209</v>
      </c>
      <c r="AT31" s="72">
        <v>0</v>
      </c>
      <c r="AU31" s="73" t="str">
        <f t="shared" ref="AU31:AU36" si="172">IFERROR(IF(AT31&gt;1,AT31*0.9,""),"")</f>
        <v/>
      </c>
      <c r="AV31" s="73">
        <v>0</v>
      </c>
      <c r="AW31" s="74" t="str">
        <f t="shared" si="12"/>
        <v/>
      </c>
      <c r="AX31" s="18" t="str">
        <f t="shared" si="13"/>
        <v/>
      </c>
      <c r="AY31" s="69">
        <v>0</v>
      </c>
      <c r="AZ31" s="70" t="str">
        <f t="shared" ref="AZ31:AZ36" si="173">IFERROR(IF(AY31&gt;1,AY31*0.9,""),"")</f>
        <v/>
      </c>
      <c r="BA31" s="70">
        <v>0</v>
      </c>
      <c r="BB31" s="71" t="str">
        <f t="shared" si="14"/>
        <v/>
      </c>
      <c r="BC31" s="16" t="str">
        <f t="shared" ref="BC31:BC36" si="174">IFERROR(IF((IFERROR(IF(BA31&gt;1,(AZ31-BB31)/AZ31,""),(($G31*0.9)-BB31)/($G31*0.9)))&gt;1%,IFERROR(IF(BA31&gt;1,(AZ31-BB31)/AZ31,""),(($G31*0.9)-BB31)/($G31*0.9)),""),"")</f>
        <v/>
      </c>
      <c r="BD31" s="72">
        <v>3777</v>
      </c>
      <c r="BE31" s="73">
        <f t="shared" ref="BE31:BE36" si="175">IFERROR(IF(BD31&gt;1,BD31*0.9,""),"")</f>
        <v>3399.3</v>
      </c>
      <c r="BF31" s="73">
        <v>308</v>
      </c>
      <c r="BG31" s="74">
        <f t="shared" si="16"/>
        <v>2815</v>
      </c>
      <c r="BH31" s="18">
        <f t="shared" ref="BH31:BH36" si="176">IFERROR(IF((IFERROR(IF(BF31&gt;1,(BE31-BG31)/BE31,""),(($G31*0.9)-BG31)/($G31*0.9)))&gt;1%,IFERROR(IF(BF31&gt;1,(BE31-BG31)/BE31,""),(($G31*0.9)-BG31)/($G31*0.9)),""),"")</f>
        <v>0.17188832995028391</v>
      </c>
      <c r="BI31" s="69">
        <v>0</v>
      </c>
      <c r="BJ31" s="70" t="str">
        <f t="shared" ref="BJ31:BJ36" si="177">IFERROR(IF(BI31&gt;1,BI31*0.9,""),"")</f>
        <v/>
      </c>
      <c r="BK31" s="70">
        <v>0</v>
      </c>
      <c r="BL31" s="71" t="str">
        <f t="shared" si="18"/>
        <v/>
      </c>
      <c r="BM31" s="16" t="str">
        <f t="shared" ref="BM31:BM36" si="178">IFERROR(IF((IFERROR(IF(BK31&gt;1,(BJ31-BL31)/BJ31,""),(($G31*0.9)-BL31)/($G31*0.9)))&gt;1%,IFERROR(IF(BK31&gt;1,(BJ31-BL31)/BJ31,""),(($G31*0.9)-BL31)/($G31*0.9)),""),"")</f>
        <v/>
      </c>
      <c r="BN31" s="72">
        <v>0</v>
      </c>
      <c r="BO31" s="73" t="str">
        <f t="shared" ref="BO31:BO36" si="179">IFERROR(IF(BN31&gt;1,BN31*0.9,""),"")</f>
        <v/>
      </c>
      <c r="BP31" s="73">
        <v>0</v>
      </c>
      <c r="BQ31" s="74" t="str">
        <f t="shared" si="20"/>
        <v/>
      </c>
      <c r="BR31" s="18" t="str">
        <f t="shared" ref="BR31:BR36" si="180">IFERROR(IF((IFERROR(IF(BP31&gt;1,(BO31-BQ31)/BO31,""),(($G31*0.9)-BQ31)/($G31*0.9)))&gt;1%,IFERROR(IF(BP31&gt;1,(BO31-BQ31)/BO31,""),(($G31*0.9)-BQ31)/($G31*0.9)),""),"")</f>
        <v/>
      </c>
    </row>
    <row r="32" spans="1:70" s="5" customFormat="1" ht="12.75" customHeight="1">
      <c r="A32" s="42" t="s">
        <v>15</v>
      </c>
      <c r="B32" s="39" t="s">
        <v>156</v>
      </c>
      <c r="C32" s="4" t="s">
        <v>5</v>
      </c>
      <c r="D32" s="49">
        <v>3.57</v>
      </c>
      <c r="E32" s="40" t="s">
        <v>425</v>
      </c>
      <c r="F32" s="82">
        <v>4399</v>
      </c>
      <c r="G32" s="82">
        <v>0</v>
      </c>
      <c r="H32" s="173">
        <v>3017</v>
      </c>
      <c r="I32" s="173">
        <v>29</v>
      </c>
      <c r="J32" s="95">
        <f t="shared" si="34"/>
        <v>2988</v>
      </c>
      <c r="K32" s="69">
        <v>0</v>
      </c>
      <c r="L32" s="70" t="str">
        <f t="shared" si="158"/>
        <v/>
      </c>
      <c r="M32" s="70">
        <v>0</v>
      </c>
      <c r="N32" s="71" t="str">
        <f t="shared" si="0"/>
        <v/>
      </c>
      <c r="O32" s="16" t="str">
        <f t="shared" si="159"/>
        <v/>
      </c>
      <c r="P32" s="72">
        <v>0</v>
      </c>
      <c r="Q32" s="73" t="str">
        <f t="shared" si="160"/>
        <v/>
      </c>
      <c r="R32" s="73">
        <v>0</v>
      </c>
      <c r="S32" s="74" t="str">
        <f t="shared" si="1"/>
        <v/>
      </c>
      <c r="T32" s="18" t="str">
        <f t="shared" si="161"/>
        <v/>
      </c>
      <c r="U32" s="69">
        <v>0</v>
      </c>
      <c r="V32" s="70" t="str">
        <f t="shared" si="162"/>
        <v/>
      </c>
      <c r="W32" s="70">
        <v>0</v>
      </c>
      <c r="X32" s="71" t="str">
        <f t="shared" si="2"/>
        <v/>
      </c>
      <c r="Y32" s="16" t="str">
        <f t="shared" si="163"/>
        <v/>
      </c>
      <c r="Z32" s="72">
        <v>0</v>
      </c>
      <c r="AA32" s="73" t="str">
        <f t="shared" si="164"/>
        <v/>
      </c>
      <c r="AB32" s="73">
        <v>0</v>
      </c>
      <c r="AC32" s="74" t="str">
        <f t="shared" si="4"/>
        <v/>
      </c>
      <c r="AD32" s="18" t="str">
        <f t="shared" si="165"/>
        <v/>
      </c>
      <c r="AE32" s="69">
        <v>0</v>
      </c>
      <c r="AF32" s="70" t="str">
        <f t="shared" si="166"/>
        <v/>
      </c>
      <c r="AG32" s="70">
        <v>0</v>
      </c>
      <c r="AH32" s="71" t="str">
        <f t="shared" si="6"/>
        <v/>
      </c>
      <c r="AI32" s="16" t="str">
        <f t="shared" si="167"/>
        <v/>
      </c>
      <c r="AJ32" s="72">
        <v>0</v>
      </c>
      <c r="AK32" s="73" t="str">
        <f t="shared" si="168"/>
        <v/>
      </c>
      <c r="AL32" s="73">
        <v>0</v>
      </c>
      <c r="AM32" s="74" t="str">
        <f t="shared" si="8"/>
        <v/>
      </c>
      <c r="AN32" s="18" t="str">
        <f t="shared" si="169"/>
        <v/>
      </c>
      <c r="AO32" s="69">
        <v>0</v>
      </c>
      <c r="AP32" s="70" t="str">
        <f t="shared" si="170"/>
        <v/>
      </c>
      <c r="AQ32" s="70">
        <v>0</v>
      </c>
      <c r="AR32" s="71" t="str">
        <f t="shared" si="10"/>
        <v/>
      </c>
      <c r="AS32" s="16" t="str">
        <f t="shared" si="171"/>
        <v/>
      </c>
      <c r="AT32" s="72">
        <v>0</v>
      </c>
      <c r="AU32" s="73" t="str">
        <f t="shared" si="172"/>
        <v/>
      </c>
      <c r="AV32" s="73">
        <v>0</v>
      </c>
      <c r="AW32" s="74" t="str">
        <f t="shared" si="12"/>
        <v/>
      </c>
      <c r="AX32" s="18" t="str">
        <f t="shared" ref="AX32:AX61" si="181">IFERROR(IF((IFERROR(IF(AV32&gt;1,(AU32-AW32)/AU32,""),(($G32*0.9)-AW32)/($G32*0.9)))&gt;1%,IFERROR(IF(AV32&gt;1,(AU32-AW32)/AU32,""),(($G32*0.9)-AW32)/($G32*0.9)),""),"")</f>
        <v/>
      </c>
      <c r="AY32" s="69">
        <v>0</v>
      </c>
      <c r="AZ32" s="70" t="str">
        <f t="shared" si="173"/>
        <v/>
      </c>
      <c r="BA32" s="70">
        <v>0</v>
      </c>
      <c r="BB32" s="71" t="str">
        <f t="shared" si="14"/>
        <v/>
      </c>
      <c r="BC32" s="16" t="str">
        <f t="shared" si="174"/>
        <v/>
      </c>
      <c r="BD32" s="72">
        <v>0</v>
      </c>
      <c r="BE32" s="73" t="str">
        <f t="shared" si="175"/>
        <v/>
      </c>
      <c r="BF32" s="73">
        <v>0</v>
      </c>
      <c r="BG32" s="74" t="str">
        <f t="shared" si="16"/>
        <v/>
      </c>
      <c r="BH32" s="18" t="str">
        <f t="shared" si="176"/>
        <v/>
      </c>
      <c r="BI32" s="69">
        <v>0</v>
      </c>
      <c r="BJ32" s="70" t="str">
        <f t="shared" si="177"/>
        <v/>
      </c>
      <c r="BK32" s="70">
        <v>0</v>
      </c>
      <c r="BL32" s="71" t="str">
        <f t="shared" si="18"/>
        <v/>
      </c>
      <c r="BM32" s="16" t="str">
        <f t="shared" si="178"/>
        <v/>
      </c>
      <c r="BN32" s="72">
        <v>0</v>
      </c>
      <c r="BO32" s="73" t="str">
        <f t="shared" si="179"/>
        <v/>
      </c>
      <c r="BP32" s="73">
        <v>0</v>
      </c>
      <c r="BQ32" s="74" t="str">
        <f t="shared" si="20"/>
        <v/>
      </c>
      <c r="BR32" s="18" t="str">
        <f t="shared" si="180"/>
        <v/>
      </c>
    </row>
    <row r="33" spans="1:70" s="5" customFormat="1" ht="12.75" customHeight="1">
      <c r="A33" s="42" t="s">
        <v>365</v>
      </c>
      <c r="B33" s="39" t="s">
        <v>156</v>
      </c>
      <c r="C33" s="4"/>
      <c r="D33" s="49">
        <v>3.57</v>
      </c>
      <c r="E33" s="40" t="s">
        <v>415</v>
      </c>
      <c r="F33" s="82">
        <v>4399</v>
      </c>
      <c r="G33" s="82">
        <v>3999</v>
      </c>
      <c r="H33" s="173">
        <v>3050</v>
      </c>
      <c r="I33" s="173">
        <v>76</v>
      </c>
      <c r="J33" s="95">
        <f t="shared" si="34"/>
        <v>2974</v>
      </c>
      <c r="K33" s="69">
        <v>0</v>
      </c>
      <c r="L33" s="70" t="str">
        <f t="shared" si="158"/>
        <v/>
      </c>
      <c r="M33" s="70">
        <v>0</v>
      </c>
      <c r="N33" s="71" t="str">
        <f t="shared" si="0"/>
        <v/>
      </c>
      <c r="O33" s="16" t="str">
        <f t="shared" si="159"/>
        <v/>
      </c>
      <c r="P33" s="72">
        <v>0</v>
      </c>
      <c r="Q33" s="73" t="str">
        <f t="shared" si="160"/>
        <v/>
      </c>
      <c r="R33" s="73">
        <v>0</v>
      </c>
      <c r="S33" s="74" t="str">
        <f t="shared" si="1"/>
        <v/>
      </c>
      <c r="T33" s="18" t="str">
        <f t="shared" si="161"/>
        <v/>
      </c>
      <c r="U33" s="69">
        <v>0</v>
      </c>
      <c r="V33" s="70" t="str">
        <f t="shared" si="162"/>
        <v/>
      </c>
      <c r="W33" s="70">
        <v>0</v>
      </c>
      <c r="X33" s="71" t="str">
        <f t="shared" si="2"/>
        <v/>
      </c>
      <c r="Y33" s="16" t="str">
        <f t="shared" si="163"/>
        <v/>
      </c>
      <c r="Z33" s="72">
        <v>3777</v>
      </c>
      <c r="AA33" s="73">
        <f t="shared" si="164"/>
        <v>3399.3</v>
      </c>
      <c r="AB33" s="73">
        <v>159</v>
      </c>
      <c r="AC33" s="74">
        <f t="shared" si="4"/>
        <v>2815</v>
      </c>
      <c r="AD33" s="18">
        <f t="shared" si="165"/>
        <v>0.17188832995028391</v>
      </c>
      <c r="AE33" s="69">
        <v>3666</v>
      </c>
      <c r="AF33" s="70">
        <f t="shared" si="166"/>
        <v>3299.4</v>
      </c>
      <c r="AG33" s="70">
        <v>242</v>
      </c>
      <c r="AH33" s="71">
        <f t="shared" si="6"/>
        <v>2732</v>
      </c>
      <c r="AI33" s="16">
        <f t="shared" si="167"/>
        <v>0.17197066133236349</v>
      </c>
      <c r="AJ33" s="72">
        <v>0</v>
      </c>
      <c r="AK33" s="73" t="str">
        <f t="shared" si="168"/>
        <v/>
      </c>
      <c r="AL33" s="73">
        <v>0</v>
      </c>
      <c r="AM33" s="74" t="str">
        <f t="shared" si="8"/>
        <v/>
      </c>
      <c r="AN33" s="18" t="str">
        <f t="shared" si="169"/>
        <v/>
      </c>
      <c r="AO33" s="69">
        <v>3443</v>
      </c>
      <c r="AP33" s="70">
        <f t="shared" si="170"/>
        <v>3098.7000000000003</v>
      </c>
      <c r="AQ33" s="70">
        <v>408</v>
      </c>
      <c r="AR33" s="71">
        <f t="shared" si="10"/>
        <v>2566</v>
      </c>
      <c r="AS33" s="16">
        <f t="shared" si="171"/>
        <v>0.17191080130377262</v>
      </c>
      <c r="AT33" s="72">
        <v>0</v>
      </c>
      <c r="AU33" s="73" t="str">
        <f t="shared" si="172"/>
        <v/>
      </c>
      <c r="AV33" s="73">
        <v>0</v>
      </c>
      <c r="AW33" s="74" t="str">
        <f t="shared" si="12"/>
        <v/>
      </c>
      <c r="AX33" s="18" t="str">
        <f t="shared" si="181"/>
        <v/>
      </c>
      <c r="AY33" s="69">
        <v>0</v>
      </c>
      <c r="AZ33" s="70" t="str">
        <f t="shared" si="173"/>
        <v/>
      </c>
      <c r="BA33" s="70">
        <v>0</v>
      </c>
      <c r="BB33" s="71" t="str">
        <f t="shared" si="14"/>
        <v/>
      </c>
      <c r="BC33" s="16" t="str">
        <f t="shared" si="174"/>
        <v/>
      </c>
      <c r="BD33" s="72">
        <v>3666</v>
      </c>
      <c r="BE33" s="73">
        <f t="shared" si="175"/>
        <v>3299.4</v>
      </c>
      <c r="BF33" s="73">
        <v>242</v>
      </c>
      <c r="BG33" s="74">
        <f t="shared" si="16"/>
        <v>2732</v>
      </c>
      <c r="BH33" s="18">
        <f t="shared" si="176"/>
        <v>0.17197066133236349</v>
      </c>
      <c r="BI33" s="69">
        <v>0</v>
      </c>
      <c r="BJ33" s="70" t="str">
        <f t="shared" si="177"/>
        <v/>
      </c>
      <c r="BK33" s="70">
        <v>0</v>
      </c>
      <c r="BL33" s="71" t="str">
        <f t="shared" si="18"/>
        <v/>
      </c>
      <c r="BM33" s="16" t="str">
        <f t="shared" si="178"/>
        <v/>
      </c>
      <c r="BN33" s="72">
        <v>0</v>
      </c>
      <c r="BO33" s="73" t="str">
        <f t="shared" si="179"/>
        <v/>
      </c>
      <c r="BP33" s="73">
        <v>0</v>
      </c>
      <c r="BQ33" s="74" t="str">
        <f t="shared" si="20"/>
        <v/>
      </c>
      <c r="BR33" s="18" t="str">
        <f t="shared" si="180"/>
        <v/>
      </c>
    </row>
    <row r="34" spans="1:70" s="5" customFormat="1" ht="12.75" customHeight="1">
      <c r="A34" s="42" t="s">
        <v>12</v>
      </c>
      <c r="B34" s="39" t="s">
        <v>156</v>
      </c>
      <c r="C34" s="4"/>
      <c r="D34" s="49">
        <v>2.08</v>
      </c>
      <c r="E34" s="40" t="s">
        <v>433</v>
      </c>
      <c r="F34" s="82">
        <v>1979</v>
      </c>
      <c r="G34" s="82">
        <v>1799</v>
      </c>
      <c r="H34" s="173">
        <v>1423</v>
      </c>
      <c r="I34" s="173">
        <v>47</v>
      </c>
      <c r="J34" s="95">
        <f t="shared" si="34"/>
        <v>1376</v>
      </c>
      <c r="K34" s="69">
        <v>0</v>
      </c>
      <c r="L34" s="70" t="str">
        <f t="shared" si="158"/>
        <v/>
      </c>
      <c r="M34" s="70">
        <v>0</v>
      </c>
      <c r="N34" s="71" t="str">
        <f t="shared" si="0"/>
        <v/>
      </c>
      <c r="O34" s="16" t="str">
        <f t="shared" si="159"/>
        <v/>
      </c>
      <c r="P34" s="72">
        <v>0</v>
      </c>
      <c r="Q34" s="73" t="str">
        <f t="shared" si="160"/>
        <v/>
      </c>
      <c r="R34" s="73">
        <v>0</v>
      </c>
      <c r="S34" s="74" t="str">
        <f t="shared" si="1"/>
        <v/>
      </c>
      <c r="T34" s="18" t="str">
        <f t="shared" si="161"/>
        <v/>
      </c>
      <c r="U34" s="69">
        <v>1554</v>
      </c>
      <c r="V34" s="70">
        <f t="shared" si="162"/>
        <v>1398.6000000000001</v>
      </c>
      <c r="W34" s="70">
        <v>185</v>
      </c>
      <c r="X34" s="71">
        <f t="shared" si="2"/>
        <v>1191</v>
      </c>
      <c r="Y34" s="16">
        <f t="shared" si="163"/>
        <v>0.14843414843414851</v>
      </c>
      <c r="Z34" s="72">
        <v>0</v>
      </c>
      <c r="AA34" s="73" t="str">
        <f t="shared" si="164"/>
        <v/>
      </c>
      <c r="AB34" s="73">
        <v>0</v>
      </c>
      <c r="AC34" s="74" t="str">
        <f t="shared" si="4"/>
        <v/>
      </c>
      <c r="AD34" s="18" t="str">
        <f t="shared" si="165"/>
        <v/>
      </c>
      <c r="AE34" s="69">
        <v>0</v>
      </c>
      <c r="AF34" s="70" t="str">
        <f t="shared" si="166"/>
        <v/>
      </c>
      <c r="AG34" s="70">
        <v>0</v>
      </c>
      <c r="AH34" s="71" t="str">
        <f t="shared" si="6"/>
        <v/>
      </c>
      <c r="AI34" s="16" t="str">
        <f t="shared" si="167"/>
        <v/>
      </c>
      <c r="AJ34" s="72">
        <v>1666</v>
      </c>
      <c r="AK34" s="73">
        <f t="shared" si="168"/>
        <v>1499.4</v>
      </c>
      <c r="AL34" s="73">
        <v>99</v>
      </c>
      <c r="AM34" s="74">
        <f t="shared" si="8"/>
        <v>1277</v>
      </c>
      <c r="AN34" s="18">
        <f t="shared" si="169"/>
        <v>0.1483259970654929</v>
      </c>
      <c r="AO34" s="69">
        <v>0</v>
      </c>
      <c r="AP34" s="70" t="str">
        <f t="shared" si="170"/>
        <v/>
      </c>
      <c r="AQ34" s="70">
        <v>0</v>
      </c>
      <c r="AR34" s="71" t="str">
        <f t="shared" si="10"/>
        <v/>
      </c>
      <c r="AS34" s="16" t="str">
        <f t="shared" si="171"/>
        <v/>
      </c>
      <c r="AT34" s="72">
        <v>0</v>
      </c>
      <c r="AU34" s="73" t="str">
        <f t="shared" si="172"/>
        <v/>
      </c>
      <c r="AV34" s="73">
        <v>0</v>
      </c>
      <c r="AW34" s="74" t="str">
        <f t="shared" si="12"/>
        <v/>
      </c>
      <c r="AX34" s="18" t="str">
        <f>IFERROR(IF((IFERROR(IF(AV34&gt;1,(AU34-AW34)/AU34,""),(($G34*0.9)-AW34)/($G34*0.9)))&gt;1%,IFERROR(IF(AV34&gt;1,(AU34-AW34)/AU34,""),(($G34*0.9)-AW34)/($G34*0.9)),""),"")</f>
        <v/>
      </c>
      <c r="AY34" s="69">
        <v>1666</v>
      </c>
      <c r="AZ34" s="70">
        <f t="shared" si="173"/>
        <v>1499.4</v>
      </c>
      <c r="BA34" s="70">
        <v>99</v>
      </c>
      <c r="BB34" s="71">
        <f t="shared" si="14"/>
        <v>1277</v>
      </c>
      <c r="BC34" s="16">
        <f t="shared" si="174"/>
        <v>0.1483259970654929</v>
      </c>
      <c r="BD34" s="72">
        <v>0</v>
      </c>
      <c r="BE34" s="73" t="str">
        <f t="shared" si="175"/>
        <v/>
      </c>
      <c r="BF34" s="73">
        <v>0</v>
      </c>
      <c r="BG34" s="74" t="str">
        <f t="shared" si="16"/>
        <v/>
      </c>
      <c r="BH34" s="18" t="str">
        <f t="shared" si="176"/>
        <v/>
      </c>
      <c r="BI34" s="69">
        <v>0</v>
      </c>
      <c r="BJ34" s="70" t="str">
        <f t="shared" si="177"/>
        <v/>
      </c>
      <c r="BK34" s="70">
        <v>0</v>
      </c>
      <c r="BL34" s="71" t="str">
        <f t="shared" si="18"/>
        <v/>
      </c>
      <c r="BM34" s="16" t="str">
        <f t="shared" si="178"/>
        <v/>
      </c>
      <c r="BN34" s="72">
        <v>1666</v>
      </c>
      <c r="BO34" s="73">
        <f t="shared" si="179"/>
        <v>1499.4</v>
      </c>
      <c r="BP34" s="73">
        <v>99</v>
      </c>
      <c r="BQ34" s="74">
        <f t="shared" si="20"/>
        <v>1277</v>
      </c>
      <c r="BR34" s="18">
        <f t="shared" si="180"/>
        <v>0.1483259970654929</v>
      </c>
    </row>
    <row r="35" spans="1:70" s="5" customFormat="1" ht="12.75" customHeight="1">
      <c r="A35" s="42" t="s">
        <v>234</v>
      </c>
      <c r="B35" s="39" t="s">
        <v>156</v>
      </c>
      <c r="C35" s="4"/>
      <c r="D35" s="49">
        <v>2.08</v>
      </c>
      <c r="E35" s="40" t="s">
        <v>432</v>
      </c>
      <c r="F35" s="82">
        <v>2199</v>
      </c>
      <c r="G35" s="82">
        <v>1999</v>
      </c>
      <c r="H35" s="173">
        <v>1600</v>
      </c>
      <c r="I35" s="173">
        <v>0</v>
      </c>
      <c r="J35" s="95">
        <f t="shared" si="34"/>
        <v>1600</v>
      </c>
      <c r="K35" s="69">
        <v>0</v>
      </c>
      <c r="L35" s="70" t="str">
        <f t="shared" si="158"/>
        <v/>
      </c>
      <c r="M35" s="70">
        <v>0</v>
      </c>
      <c r="N35" s="71" t="str">
        <f t="shared" si="0"/>
        <v/>
      </c>
      <c r="O35" s="16" t="str">
        <f t="shared" si="159"/>
        <v/>
      </c>
      <c r="P35" s="72">
        <v>0</v>
      </c>
      <c r="Q35" s="73" t="str">
        <f t="shared" si="160"/>
        <v/>
      </c>
      <c r="R35" s="73">
        <v>0</v>
      </c>
      <c r="S35" s="74" t="str">
        <f t="shared" si="1"/>
        <v/>
      </c>
      <c r="T35" s="18" t="str">
        <f t="shared" si="161"/>
        <v/>
      </c>
      <c r="U35" s="69">
        <v>0</v>
      </c>
      <c r="V35" s="70" t="str">
        <f t="shared" si="162"/>
        <v/>
      </c>
      <c r="W35" s="70">
        <v>0</v>
      </c>
      <c r="X35" s="71" t="str">
        <f t="shared" si="2"/>
        <v/>
      </c>
      <c r="Y35" s="16" t="str">
        <f t="shared" si="163"/>
        <v/>
      </c>
      <c r="Z35" s="72">
        <v>1777</v>
      </c>
      <c r="AA35" s="73">
        <f t="shared" si="164"/>
        <v>1599.3</v>
      </c>
      <c r="AB35" s="73">
        <v>176</v>
      </c>
      <c r="AC35" s="74">
        <f t="shared" si="4"/>
        <v>1424</v>
      </c>
      <c r="AD35" s="18">
        <f t="shared" si="165"/>
        <v>0.10961045457387604</v>
      </c>
      <c r="AE35" s="69">
        <v>1666</v>
      </c>
      <c r="AF35" s="70">
        <f t="shared" si="166"/>
        <v>1499.4</v>
      </c>
      <c r="AG35" s="70">
        <v>265</v>
      </c>
      <c r="AH35" s="71">
        <f t="shared" si="6"/>
        <v>1335</v>
      </c>
      <c r="AI35" s="16">
        <f t="shared" si="167"/>
        <v>0.10964385754301727</v>
      </c>
      <c r="AJ35" s="72">
        <v>0</v>
      </c>
      <c r="AK35" s="73" t="str">
        <f t="shared" si="168"/>
        <v/>
      </c>
      <c r="AL35" s="73">
        <v>0</v>
      </c>
      <c r="AM35" s="74" t="str">
        <f t="shared" si="8"/>
        <v/>
      </c>
      <c r="AN35" s="18" t="str">
        <f t="shared" si="169"/>
        <v/>
      </c>
      <c r="AO35" s="69">
        <v>1554</v>
      </c>
      <c r="AP35" s="70">
        <f t="shared" si="170"/>
        <v>1398.6000000000001</v>
      </c>
      <c r="AQ35" s="70">
        <v>354</v>
      </c>
      <c r="AR35" s="71">
        <f t="shared" si="10"/>
        <v>1246</v>
      </c>
      <c r="AS35" s="16">
        <f t="shared" si="171"/>
        <v>0.10910910910910919</v>
      </c>
      <c r="AT35" s="72">
        <v>0</v>
      </c>
      <c r="AU35" s="73" t="str">
        <f t="shared" si="172"/>
        <v/>
      </c>
      <c r="AV35" s="73">
        <v>0</v>
      </c>
      <c r="AW35" s="74" t="str">
        <f t="shared" si="12"/>
        <v/>
      </c>
      <c r="AX35" s="18" t="str">
        <f>IFERROR(IF((IFERROR(IF(AV35&gt;1,(AU35-AW35)/AU35,""),(($G35*0.9)-AW35)/($G35*0.9)))&gt;1%,IFERROR(IF(AV35&gt;1,(AU35-AW35)/AU35,""),(($G35*0.9)-AW35)/($G35*0.9)),""),"")</f>
        <v/>
      </c>
      <c r="AY35" s="69">
        <v>0</v>
      </c>
      <c r="AZ35" s="70" t="str">
        <f t="shared" si="173"/>
        <v/>
      </c>
      <c r="BA35" s="70">
        <v>0</v>
      </c>
      <c r="BB35" s="71" t="str">
        <f t="shared" si="14"/>
        <v/>
      </c>
      <c r="BC35" s="16" t="str">
        <f t="shared" si="174"/>
        <v/>
      </c>
      <c r="BD35" s="72">
        <v>1666</v>
      </c>
      <c r="BE35" s="73">
        <f t="shared" si="175"/>
        <v>1499.4</v>
      </c>
      <c r="BF35" s="73">
        <v>265</v>
      </c>
      <c r="BG35" s="74">
        <f t="shared" si="16"/>
        <v>1335</v>
      </c>
      <c r="BH35" s="18">
        <f t="shared" si="176"/>
        <v>0.10964385754301727</v>
      </c>
      <c r="BI35" s="69">
        <v>0</v>
      </c>
      <c r="BJ35" s="70" t="str">
        <f t="shared" si="177"/>
        <v/>
      </c>
      <c r="BK35" s="70">
        <v>0</v>
      </c>
      <c r="BL35" s="71" t="str">
        <f t="shared" si="18"/>
        <v/>
      </c>
      <c r="BM35" s="16" t="str">
        <f t="shared" si="178"/>
        <v/>
      </c>
      <c r="BN35" s="72">
        <v>0</v>
      </c>
      <c r="BO35" s="73" t="str">
        <f t="shared" si="179"/>
        <v/>
      </c>
      <c r="BP35" s="73">
        <v>0</v>
      </c>
      <c r="BQ35" s="74" t="str">
        <f t="shared" si="20"/>
        <v/>
      </c>
      <c r="BR35" s="18" t="str">
        <f t="shared" si="180"/>
        <v/>
      </c>
    </row>
    <row r="36" spans="1:70" s="5" customFormat="1" ht="12.75" customHeight="1">
      <c r="A36" s="42" t="s">
        <v>410</v>
      </c>
      <c r="B36" s="39" t="s">
        <v>156</v>
      </c>
      <c r="C36" s="4" t="s">
        <v>6</v>
      </c>
      <c r="D36" s="49">
        <v>3.12</v>
      </c>
      <c r="E36" s="40" t="s">
        <v>434</v>
      </c>
      <c r="F36" s="82">
        <v>2089</v>
      </c>
      <c r="G36" s="82">
        <v>1899</v>
      </c>
      <c r="H36" s="173">
        <v>1496</v>
      </c>
      <c r="I36" s="173">
        <v>35</v>
      </c>
      <c r="J36" s="95">
        <f t="shared" ref="J36:J66" si="182">IFERROR(H36-I36,H36)</f>
        <v>1461</v>
      </c>
      <c r="K36" s="69">
        <v>0</v>
      </c>
      <c r="L36" s="70" t="str">
        <f t="shared" si="158"/>
        <v/>
      </c>
      <c r="M36" s="70">
        <v>0</v>
      </c>
      <c r="N36" s="71" t="str">
        <f t="shared" si="0"/>
        <v/>
      </c>
      <c r="O36" s="16" t="str">
        <f t="shared" si="159"/>
        <v/>
      </c>
      <c r="P36" s="72">
        <v>0</v>
      </c>
      <c r="Q36" s="73" t="str">
        <f t="shared" si="160"/>
        <v/>
      </c>
      <c r="R36" s="73">
        <v>0</v>
      </c>
      <c r="S36" s="74" t="str">
        <f t="shared" si="1"/>
        <v/>
      </c>
      <c r="T36" s="18" t="str">
        <f t="shared" si="161"/>
        <v/>
      </c>
      <c r="U36" s="69">
        <v>0</v>
      </c>
      <c r="V36" s="70" t="str">
        <f t="shared" si="162"/>
        <v/>
      </c>
      <c r="W36" s="70">
        <v>0</v>
      </c>
      <c r="X36" s="71" t="str">
        <f t="shared" si="2"/>
        <v/>
      </c>
      <c r="Y36" s="16" t="str">
        <f t="shared" si="163"/>
        <v/>
      </c>
      <c r="Z36" s="72">
        <v>0</v>
      </c>
      <c r="AA36" s="73" t="str">
        <f t="shared" si="164"/>
        <v/>
      </c>
      <c r="AB36" s="73">
        <v>0</v>
      </c>
      <c r="AC36" s="74" t="str">
        <f t="shared" si="4"/>
        <v/>
      </c>
      <c r="AD36" s="18" t="str">
        <f t="shared" si="165"/>
        <v/>
      </c>
      <c r="AE36" s="69">
        <v>0</v>
      </c>
      <c r="AF36" s="70" t="str">
        <f t="shared" si="166"/>
        <v/>
      </c>
      <c r="AG36" s="70">
        <v>0</v>
      </c>
      <c r="AH36" s="71" t="str">
        <f t="shared" si="6"/>
        <v/>
      </c>
      <c r="AI36" s="16" t="str">
        <f t="shared" si="167"/>
        <v/>
      </c>
      <c r="AJ36" s="72">
        <v>1888</v>
      </c>
      <c r="AK36" s="73">
        <f t="shared" si="168"/>
        <v>1699.2</v>
      </c>
      <c r="AL36" s="73">
        <v>7</v>
      </c>
      <c r="AM36" s="74">
        <f t="shared" si="8"/>
        <v>1454</v>
      </c>
      <c r="AN36" s="18">
        <f t="shared" si="169"/>
        <v>0.14430320150659137</v>
      </c>
      <c r="AO36" s="69">
        <v>0</v>
      </c>
      <c r="AP36" s="70" t="str">
        <f t="shared" si="170"/>
        <v/>
      </c>
      <c r="AQ36" s="70">
        <v>0</v>
      </c>
      <c r="AR36" s="71" t="str">
        <f t="shared" si="10"/>
        <v/>
      </c>
      <c r="AS36" s="16" t="str">
        <f t="shared" si="171"/>
        <v/>
      </c>
      <c r="AT36" s="72">
        <v>0</v>
      </c>
      <c r="AU36" s="73" t="str">
        <f t="shared" si="172"/>
        <v/>
      </c>
      <c r="AV36" s="73">
        <v>0</v>
      </c>
      <c r="AW36" s="74" t="str">
        <f t="shared" si="12"/>
        <v/>
      </c>
      <c r="AX36" s="18" t="str">
        <f>IFERROR(IF((IFERROR(IF(AV36&gt;1,(AU36-AW36)/AU36,""),(($G36*0.9)-AW36)/($G36*0.9)))&gt;1%,IFERROR(IF(AV36&gt;1,(AU36-AW36)/AU36,""),(($G36*0.9)-AW36)/($G36*0.9)),""),"")</f>
        <v/>
      </c>
      <c r="AY36" s="69">
        <v>1888</v>
      </c>
      <c r="AZ36" s="70">
        <f t="shared" si="173"/>
        <v>1699.2</v>
      </c>
      <c r="BA36" s="70">
        <v>7</v>
      </c>
      <c r="BB36" s="71">
        <f t="shared" si="14"/>
        <v>1454</v>
      </c>
      <c r="BC36" s="16">
        <f t="shared" si="174"/>
        <v>0.14430320150659137</v>
      </c>
      <c r="BD36" s="72">
        <v>0</v>
      </c>
      <c r="BE36" s="73" t="str">
        <f t="shared" si="175"/>
        <v/>
      </c>
      <c r="BF36" s="73">
        <v>0</v>
      </c>
      <c r="BG36" s="74" t="str">
        <f t="shared" si="16"/>
        <v/>
      </c>
      <c r="BH36" s="18" t="str">
        <f t="shared" si="176"/>
        <v/>
      </c>
      <c r="BI36" s="69">
        <v>0</v>
      </c>
      <c r="BJ36" s="70" t="str">
        <f t="shared" si="177"/>
        <v/>
      </c>
      <c r="BK36" s="70">
        <v>0</v>
      </c>
      <c r="BL36" s="71" t="str">
        <f t="shared" si="18"/>
        <v/>
      </c>
      <c r="BM36" s="16" t="str">
        <f t="shared" si="178"/>
        <v/>
      </c>
      <c r="BN36" s="72">
        <v>1888</v>
      </c>
      <c r="BO36" s="73">
        <f t="shared" si="179"/>
        <v>1699.2</v>
      </c>
      <c r="BP36" s="73">
        <v>6</v>
      </c>
      <c r="BQ36" s="74">
        <f t="shared" si="20"/>
        <v>1455</v>
      </c>
      <c r="BR36" s="18">
        <f t="shared" si="180"/>
        <v>0.14371468926553674</v>
      </c>
    </row>
    <row r="37" spans="1:70" s="5" customFormat="1" ht="12.75" customHeight="1">
      <c r="A37" s="42" t="s">
        <v>389</v>
      </c>
      <c r="B37" s="39" t="s">
        <v>156</v>
      </c>
      <c r="C37" s="4" t="s">
        <v>6</v>
      </c>
      <c r="D37" s="49">
        <v>3.12</v>
      </c>
      <c r="E37" s="40" t="s">
        <v>435</v>
      </c>
      <c r="F37" s="82">
        <v>2969</v>
      </c>
      <c r="G37" s="82">
        <v>2699</v>
      </c>
      <c r="H37" s="173">
        <v>2127</v>
      </c>
      <c r="I37" s="173">
        <v>55</v>
      </c>
      <c r="J37" s="95">
        <f t="shared" si="182"/>
        <v>2072</v>
      </c>
      <c r="K37" s="69">
        <v>2221</v>
      </c>
      <c r="L37" s="70">
        <f t="shared" ref="L37" si="183">IFERROR(IF(K37&gt;1,K37*0.9,""),"")</f>
        <v>1998.9</v>
      </c>
      <c r="M37" s="70">
        <v>365</v>
      </c>
      <c r="N37" s="71">
        <f t="shared" si="0"/>
        <v>1707</v>
      </c>
      <c r="O37" s="16">
        <f t="shared" ref="O37" si="184">IFERROR(IF((IFERROR(IF(M37&gt;1,(L37-N37)/L37,""),(($G37*0.9)-N37)/($G37*0.9)))&gt;1%,IFERROR(IF(M37&gt;1,(L37-N37)/L37,""),(($G37*0.9)-N37)/($G37*0.9)),""),"")</f>
        <v>0.14603031667417082</v>
      </c>
      <c r="P37" s="72">
        <v>0</v>
      </c>
      <c r="Q37" s="73" t="str">
        <f t="shared" ref="Q37" si="185">IFERROR(IF(P37&gt;1,P37*0.9,""),"")</f>
        <v/>
      </c>
      <c r="R37" s="73">
        <v>0</v>
      </c>
      <c r="S37" s="74" t="str">
        <f t="shared" si="1"/>
        <v/>
      </c>
      <c r="T37" s="18" t="str">
        <f t="shared" ref="T37" si="186">IFERROR(IF((IFERROR(IF(R37&gt;1,(Q37-S37)/Q37,""),(($G37*0.9)-S37)/($G37*0.9)))&gt;1%,IFERROR(IF(R37&gt;1,(Q37-S37)/Q37,""),(($G37*0.9)-S37)/($G37*0.9)),""),"")</f>
        <v/>
      </c>
      <c r="U37" s="69">
        <v>0</v>
      </c>
      <c r="V37" s="70" t="str">
        <f t="shared" ref="V37" si="187">IFERROR(IF(U37&gt;1,U37*0.9,""),"")</f>
        <v/>
      </c>
      <c r="W37" s="70">
        <v>0</v>
      </c>
      <c r="X37" s="71" t="str">
        <f t="shared" si="2"/>
        <v/>
      </c>
      <c r="Y37" s="16" t="str">
        <f t="shared" ref="Y37" si="188">IFERROR(IF((IFERROR(IF(W37&gt;1,(V37-X37)/V37,""),(($G37*0.9)-X37)/($G37*0.9)))&gt;1%,IFERROR(IF(W37&gt;1,(V37-X37)/V37,""),(($G37*0.9)-X37)/($G37*0.9)),""),"")</f>
        <v/>
      </c>
      <c r="Z37" s="72">
        <v>2332</v>
      </c>
      <c r="AA37" s="73">
        <f t="shared" ref="AA37" si="189">IFERROR(IF(Z37&gt;1,Z37*0.9,""),"")</f>
        <v>2098.8000000000002</v>
      </c>
      <c r="AB37" s="73">
        <v>278</v>
      </c>
      <c r="AC37" s="74">
        <f t="shared" si="4"/>
        <v>1794</v>
      </c>
      <c r="AD37" s="18">
        <f t="shared" ref="AD37" si="190">IFERROR(IF((IFERROR(IF(AB37&gt;1,(AA37-AC37)/AA37,""),(($G37*0.9)-AC37)/($G37*0.9)))&gt;1%,IFERROR(IF(AB37&gt;1,(AA37-AC37)/AA37,""),(($G37*0.9)-AC37)/($G37*0.9)),""),"")</f>
        <v>0.14522584333905095</v>
      </c>
      <c r="AE37" s="69">
        <v>2443</v>
      </c>
      <c r="AF37" s="70">
        <f t="shared" ref="AF37" si="191">IFERROR(IF(AE37&gt;1,AE37*0.9,""),"")</f>
        <v>2198.7000000000003</v>
      </c>
      <c r="AG37" s="70">
        <v>193</v>
      </c>
      <c r="AH37" s="71">
        <f t="shared" si="6"/>
        <v>1879</v>
      </c>
      <c r="AI37" s="16">
        <f t="shared" ref="AI37" si="192">IFERROR(IF((IFERROR(IF(AG37&gt;1,(AF37-AH37)/AF37,""),(($G37*0.9)-AH37)/($G37*0.9)))&gt;1%,IFERROR(IF(AG37&gt;1,(AF37-AH37)/AF37,""),(($G37*0.9)-AH37)/($G37*0.9)),""),"")</f>
        <v>0.14540410242415983</v>
      </c>
      <c r="AJ37" s="72">
        <v>0</v>
      </c>
      <c r="AK37" s="73" t="str">
        <f t="shared" ref="AK37" si="193">IFERROR(IF(AJ37&gt;1,AJ37*0.9,""),"")</f>
        <v/>
      </c>
      <c r="AL37" s="73">
        <v>0</v>
      </c>
      <c r="AM37" s="74" t="str">
        <f t="shared" si="8"/>
        <v/>
      </c>
      <c r="AN37" s="18" t="str">
        <f t="shared" ref="AN37" si="194">IFERROR(IF((IFERROR(IF(AL37&gt;1,(AK37-AM37)/AK37,""),(($G37*0.9)-AM37)/($G37*0.9)))&gt;1%,IFERROR(IF(AL37&gt;1,(AK37-AM37)/AK37,""),(($G37*0.9)-AM37)/($G37*0.9)),""),"")</f>
        <v/>
      </c>
      <c r="AO37" s="69">
        <v>2332</v>
      </c>
      <c r="AP37" s="70">
        <f t="shared" ref="AP37" si="195">IFERROR(IF(AO37&gt;1,AO37*0.9,""),"")</f>
        <v>2098.8000000000002</v>
      </c>
      <c r="AQ37" s="70">
        <v>278</v>
      </c>
      <c r="AR37" s="71">
        <f t="shared" si="10"/>
        <v>1794</v>
      </c>
      <c r="AS37" s="16">
        <f t="shared" ref="AS37" si="196">IFERROR(IF((IFERROR(IF(AQ37&gt;1,(AP37-AR37)/AP37,""),(($G37*0.9)-AR37)/($G37*0.9)))&gt;1%,IFERROR(IF(AQ37&gt;1,(AP37-AR37)/AP37,""),(($G37*0.9)-AR37)/($G37*0.9)),""),"")</f>
        <v>0.14522584333905095</v>
      </c>
      <c r="AT37" s="72">
        <v>0</v>
      </c>
      <c r="AU37" s="73" t="str">
        <f t="shared" ref="AU37" si="197">IFERROR(IF(AT37&gt;1,AT37*0.9,""),"")</f>
        <v/>
      </c>
      <c r="AV37" s="73">
        <v>0</v>
      </c>
      <c r="AW37" s="74" t="str">
        <f t="shared" si="12"/>
        <v/>
      </c>
      <c r="AX37" s="18" t="str">
        <f t="shared" ref="AX37" si="198">IFERROR(IF((IFERROR(IF(AV37&gt;1,(AU37-AW37)/AU37,""),(($G37*0.9)-AW37)/($G37*0.9)))&gt;1%,IFERROR(IF(AV37&gt;1,(AU37-AW37)/AU37,""),(($G37*0.9)-AW37)/($G37*0.9)),""),"")</f>
        <v/>
      </c>
      <c r="AY37" s="69">
        <v>0</v>
      </c>
      <c r="AZ37" s="70" t="str">
        <f t="shared" ref="AZ37" si="199">IFERROR(IF(AY37&gt;1,AY37*0.9,""),"")</f>
        <v/>
      </c>
      <c r="BA37" s="70">
        <v>0</v>
      </c>
      <c r="BB37" s="71" t="str">
        <f t="shared" si="14"/>
        <v/>
      </c>
      <c r="BC37" s="16" t="str">
        <f t="shared" ref="BC37" si="200">IFERROR(IF((IFERROR(IF(BA37&gt;1,(AZ37-BB37)/AZ37,""),(($G37*0.9)-BB37)/($G37*0.9)))&gt;1%,IFERROR(IF(BA37&gt;1,(AZ37-BB37)/AZ37,""),(($G37*0.9)-BB37)/($G37*0.9)),""),"")</f>
        <v/>
      </c>
      <c r="BD37" s="72">
        <v>2554</v>
      </c>
      <c r="BE37" s="73">
        <f t="shared" ref="BE37" si="201">IFERROR(IF(BD37&gt;1,BD37*0.9,""),"")</f>
        <v>2298.6</v>
      </c>
      <c r="BF37" s="73">
        <v>108</v>
      </c>
      <c r="BG37" s="74">
        <f t="shared" si="16"/>
        <v>1964</v>
      </c>
      <c r="BH37" s="18">
        <f t="shared" ref="BH37" si="202">IFERROR(IF((IFERROR(IF(BF37&gt;1,(BE37-BG37)/BE37,""),(($G37*0.9)-BG37)/($G37*0.9)))&gt;1%,IFERROR(IF(BF37&gt;1,(BE37-BG37)/BE37,""),(($G37*0.9)-BG37)/($G37*0.9)),""),"")</f>
        <v>0.14556686678847991</v>
      </c>
      <c r="BI37" s="69">
        <v>0</v>
      </c>
      <c r="BJ37" s="70" t="str">
        <f t="shared" ref="BJ37" si="203">IFERROR(IF(BI37&gt;1,BI37*0.9,""),"")</f>
        <v/>
      </c>
      <c r="BK37" s="70">
        <v>0</v>
      </c>
      <c r="BL37" s="71" t="str">
        <f t="shared" si="18"/>
        <v/>
      </c>
      <c r="BM37" s="16" t="str">
        <f t="shared" ref="BM37" si="204">IFERROR(IF((IFERROR(IF(BK37&gt;1,(BJ37-BL37)/BJ37,""),(($G37*0.9)-BL37)/($G37*0.9)))&gt;1%,IFERROR(IF(BK37&gt;1,(BJ37-BL37)/BJ37,""),(($G37*0.9)-BL37)/($G37*0.9)),""),"")</f>
        <v/>
      </c>
      <c r="BN37" s="72">
        <v>0</v>
      </c>
      <c r="BO37" s="73" t="str">
        <f t="shared" ref="BO37" si="205">IFERROR(IF(BN37&gt;1,BN37*0.9,""),"")</f>
        <v/>
      </c>
      <c r="BP37" s="73">
        <v>0</v>
      </c>
      <c r="BQ37" s="74" t="str">
        <f t="shared" si="20"/>
        <v/>
      </c>
      <c r="BR37" s="18" t="str">
        <f t="shared" ref="BR37" si="206">IFERROR(IF((IFERROR(IF(BP37&gt;1,(BO37-BQ37)/BO37,""),(($G37*0.9)-BQ37)/($G37*0.9)))&gt;1%,IFERROR(IF(BP37&gt;1,(BO37-BQ37)/BO37,""),(($G37*0.9)-BQ37)/($G37*0.9)),""),"")</f>
        <v/>
      </c>
    </row>
    <row r="38" spans="1:70" s="5" customFormat="1" ht="12.75" customHeight="1">
      <c r="A38" s="42" t="s">
        <v>362</v>
      </c>
      <c r="B38" s="39" t="s">
        <v>156</v>
      </c>
      <c r="C38" s="4"/>
      <c r="D38" s="49">
        <v>3.57</v>
      </c>
      <c r="E38" s="40" t="s">
        <v>436</v>
      </c>
      <c r="F38" s="82">
        <v>3574</v>
      </c>
      <c r="G38" s="82">
        <v>3249</v>
      </c>
      <c r="H38" s="173">
        <v>2552</v>
      </c>
      <c r="I38" s="173">
        <v>67</v>
      </c>
      <c r="J38" s="95">
        <f t="shared" si="182"/>
        <v>2485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0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1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2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4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2888</v>
      </c>
      <c r="AF38" s="70">
        <f>IFERROR(IF(AE38&gt;1,AE38*0.9,""),"")</f>
        <v>2599.2000000000003</v>
      </c>
      <c r="AG38" s="70">
        <v>272</v>
      </c>
      <c r="AH38" s="71">
        <f t="shared" si="6"/>
        <v>2213</v>
      </c>
      <c r="AI38" s="16">
        <f>IFERROR(IF((IFERROR(IF(AG38&gt;1,(AF38-AH38)/AF38,""),(($G38*0.9)-AH38)/($G38*0.9)))&gt;1%,IFERROR(IF(AG38&gt;1,(AF38-AH38)/AF38,""),(($G38*0.9)-AH38)/($G38*0.9)),""),"")</f>
        <v>0.14858417974761473</v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8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2888</v>
      </c>
      <c r="AP38" s="70">
        <f>IFERROR(IF(AO38&gt;1,AO38*0.9,""),"")</f>
        <v>2599.2000000000003</v>
      </c>
      <c r="AQ38" s="70">
        <v>272</v>
      </c>
      <c r="AR38" s="71">
        <f t="shared" si="10"/>
        <v>2213</v>
      </c>
      <c r="AS38" s="16">
        <f>IFERROR(IF((IFERROR(IF(AQ38&gt;1,(AP38-AR38)/AP38,""),(($G38*0.9)-AR38)/($G38*0.9)))&gt;1%,IFERROR(IF(AQ38&gt;1,(AP38-AR38)/AP38,""),(($G38*0.9)-AR38)/($G38*0.9)),""),"")</f>
        <v>0.14858417974761473</v>
      </c>
      <c r="AT38" s="72">
        <v>0</v>
      </c>
      <c r="AU38" s="73" t="str">
        <f>IFERROR(IF(AT38&gt;1,AT38*0.9,""),"")</f>
        <v/>
      </c>
      <c r="AV38" s="73">
        <v>0</v>
      </c>
      <c r="AW38" s="74" t="str">
        <f t="shared" si="12"/>
        <v/>
      </c>
      <c r="AX38" s="18" t="str">
        <f t="shared" si="181"/>
        <v/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14"/>
        <v/>
      </c>
      <c r="BC38" s="16" t="str">
        <f>IFERROR(IF((IFERROR(IF(BA38&gt;1,(AZ38-BB38)/AZ38,""),(($G38*0.9)-BB38)/($G38*0.9)))&gt;1%,IFERROR(IF(BA38&gt;1,(AZ38-BB38)/AZ38,""),(($G38*0.9)-BB38)/($G38*0.9)),""),"")</f>
        <v/>
      </c>
      <c r="BD38" s="72">
        <v>2777</v>
      </c>
      <c r="BE38" s="73">
        <f>IFERROR(IF(BD38&gt;1,BD38*0.9,""),"")</f>
        <v>2499.3000000000002</v>
      </c>
      <c r="BF38" s="73">
        <v>357</v>
      </c>
      <c r="BG38" s="74">
        <f t="shared" si="16"/>
        <v>2128</v>
      </c>
      <c r="BH38" s="18">
        <f>IFERROR(IF((IFERROR(IF(BF38&gt;1,(BE38-BG38)/BE38,""),(($G38*0.9)-BG38)/($G38*0.9)))&gt;1%,IFERROR(IF(BF38&gt;1,(BE38-BG38)/BE38,""),(($G38*0.9)-BG38)/($G38*0.9)),""),"")</f>
        <v>0.14856159724722928</v>
      </c>
      <c r="BI38" s="69">
        <v>0</v>
      </c>
      <c r="BJ38" s="70" t="str">
        <f>IFERROR(IF(BI38&gt;1,BI38*0.9,""),"")</f>
        <v/>
      </c>
      <c r="BK38" s="70">
        <v>0</v>
      </c>
      <c r="BL38" s="71" t="str">
        <f t="shared" si="18"/>
        <v/>
      </c>
      <c r="BM38" s="16" t="str">
        <f>IFERROR(IF((IFERROR(IF(BK38&gt;1,(BJ38-BL38)/BJ38,""),(($G38*0.9)-BL38)/($G38*0.9)))&gt;1%,IFERROR(IF(BK38&gt;1,(BJ38-BL38)/BJ38,""),(($G38*0.9)-BL38)/($G38*0.9)),""),"")</f>
        <v/>
      </c>
      <c r="BN38" s="72">
        <v>0</v>
      </c>
      <c r="BO38" s="73" t="str">
        <f>IFERROR(IF(BN38&gt;1,BN38*0.9,""),"")</f>
        <v/>
      </c>
      <c r="BP38" s="73">
        <v>0</v>
      </c>
      <c r="BQ38" s="74" t="str">
        <f t="shared" si="20"/>
        <v/>
      </c>
      <c r="BR38" s="18" t="str">
        <f>IFERROR(IF((IFERROR(IF(BP38&gt;1,(BO38-BQ38)/BO38,""),(($G38*0.9)-BQ38)/($G38*0.9)))&gt;1%,IFERROR(IF(BP38&gt;1,(BO38-BQ38)/BO38,""),(($G38*0.9)-BQ38)/($G38*0.9)),""),"")</f>
        <v/>
      </c>
    </row>
    <row r="39" spans="1:70" s="5" customFormat="1" ht="12.75" customHeight="1">
      <c r="A39" s="42" t="s">
        <v>287</v>
      </c>
      <c r="B39" s="39" t="s">
        <v>156</v>
      </c>
      <c r="C39" s="4"/>
      <c r="D39" s="49">
        <v>4.16</v>
      </c>
      <c r="E39" s="40" t="s">
        <v>436</v>
      </c>
      <c r="F39" s="82">
        <v>3354</v>
      </c>
      <c r="G39" s="82">
        <v>3049</v>
      </c>
      <c r="H39" s="173">
        <v>2395</v>
      </c>
      <c r="I39" s="173">
        <v>63</v>
      </c>
      <c r="J39" s="95">
        <f t="shared" si="182"/>
        <v>2332</v>
      </c>
      <c r="K39" s="69">
        <v>0</v>
      </c>
      <c r="L39" s="70" t="str">
        <f t="shared" ref="L39:L59" si="207">IFERROR(IF(K39&gt;1,K39*0.9,""),"")</f>
        <v/>
      </c>
      <c r="M39" s="70">
        <v>0</v>
      </c>
      <c r="N39" s="71" t="str">
        <f t="shared" si="0"/>
        <v/>
      </c>
      <c r="O39" s="16" t="str">
        <f t="shared" ref="O39:O59" si="208">IFERROR(IF((IFERROR(IF(M39&gt;1,(L39-N39)/L39,""),(($G39*0.9)-N39)/($G39*0.9)))&gt;1%,IFERROR(IF(M39&gt;1,(L39-N39)/L39,""),(($G39*0.9)-N39)/($G39*0.9)),""),"")</f>
        <v/>
      </c>
      <c r="P39" s="72">
        <v>0</v>
      </c>
      <c r="Q39" s="73" t="str">
        <f t="shared" ref="Q39:Q59" si="209">IFERROR(IF(P39&gt;1,P39*0.9,""),"")</f>
        <v/>
      </c>
      <c r="R39" s="73">
        <v>0</v>
      </c>
      <c r="S39" s="74" t="str">
        <f t="shared" si="1"/>
        <v/>
      </c>
      <c r="T39" s="18" t="str">
        <f t="shared" ref="T39:T59" si="210">IFERROR(IF((IFERROR(IF(R39&gt;1,(Q39-S39)/Q39,""),(($G39*0.9)-S39)/($G39*0.9)))&gt;1%,IFERROR(IF(R39&gt;1,(Q39-S39)/Q39,""),(($G39*0.9)-S39)/($G39*0.9)),""),"")</f>
        <v/>
      </c>
      <c r="U39" s="69">
        <v>0</v>
      </c>
      <c r="V39" s="70" t="str">
        <f t="shared" ref="V39:V59" si="211">IFERROR(IF(U39&gt;1,U39*0.9,""),"")</f>
        <v/>
      </c>
      <c r="W39" s="70">
        <v>0</v>
      </c>
      <c r="X39" s="71" t="str">
        <f t="shared" si="2"/>
        <v/>
      </c>
      <c r="Y39" s="16" t="str">
        <f t="shared" ref="Y39:Y59" si="212">IFERROR(IF((IFERROR(IF(W39&gt;1,(V39-X39)/V39,""),(($G39*0.9)-X39)/($G39*0.9)))&gt;1%,IFERROR(IF(W39&gt;1,(V39-X39)/V39,""),(($G39*0.9)-X39)/($G39*0.9)),""),"")</f>
        <v/>
      </c>
      <c r="Z39" s="72">
        <v>0</v>
      </c>
      <c r="AA39" s="73" t="str">
        <f t="shared" ref="AA39:AA59" si="213">IFERROR(IF(Z39&gt;1,Z39*0.9,""),"")</f>
        <v/>
      </c>
      <c r="AB39" s="73">
        <v>0</v>
      </c>
      <c r="AC39" s="74" t="str">
        <f t="shared" si="4"/>
        <v/>
      </c>
      <c r="AD39" s="18" t="str">
        <f t="shared" ref="AD39:AD59" si="214">IFERROR(IF((IFERROR(IF(AB39&gt;1,(AA39-AC39)/AA39,""),(($G39*0.9)-AC39)/($G39*0.9)))&gt;1%,IFERROR(IF(AB39&gt;1,(AA39-AC39)/AA39,""),(($G39*0.9)-AC39)/($G39*0.9)),""),"")</f>
        <v/>
      </c>
      <c r="AE39" s="69">
        <v>2777</v>
      </c>
      <c r="AF39" s="70">
        <f t="shared" ref="AF39:AF59" si="215">IFERROR(IF(AE39&gt;1,AE39*0.9,""),"")</f>
        <v>2499.3000000000002</v>
      </c>
      <c r="AG39" s="70">
        <v>204</v>
      </c>
      <c r="AH39" s="71">
        <f t="shared" si="6"/>
        <v>2128</v>
      </c>
      <c r="AI39" s="16">
        <f t="shared" ref="AI39:AI59" si="216">IFERROR(IF((IFERROR(IF(AG39&gt;1,(AF39-AH39)/AF39,""),(($G39*0.9)-AH39)/($G39*0.9)))&gt;1%,IFERROR(IF(AG39&gt;1,(AF39-AH39)/AF39,""),(($G39*0.9)-AH39)/($G39*0.9)),""),"")</f>
        <v>0.14856159724722928</v>
      </c>
      <c r="AJ39" s="72">
        <v>0</v>
      </c>
      <c r="AK39" s="73" t="str">
        <f t="shared" ref="AK39:AK59" si="217">IFERROR(IF(AJ39&gt;1,AJ39*0.9,""),"")</f>
        <v/>
      </c>
      <c r="AL39" s="73">
        <v>0</v>
      </c>
      <c r="AM39" s="74" t="str">
        <f t="shared" si="8"/>
        <v/>
      </c>
      <c r="AN39" s="18" t="str">
        <f t="shared" ref="AN39:AN59" si="218">IFERROR(IF((IFERROR(IF(AL39&gt;1,(AK39-AM39)/AK39,""),(($G39*0.9)-AM39)/($G39*0.9)))&gt;1%,IFERROR(IF(AL39&gt;1,(AK39-AM39)/AK39,""),(($G39*0.9)-AM39)/($G39*0.9)),""),"")</f>
        <v/>
      </c>
      <c r="AO39" s="69">
        <v>2777</v>
      </c>
      <c r="AP39" s="70">
        <f t="shared" ref="AP39:AP59" si="219">IFERROR(IF(AO39&gt;1,AO39*0.9,""),"")</f>
        <v>2499.3000000000002</v>
      </c>
      <c r="AQ39" s="70">
        <v>204</v>
      </c>
      <c r="AR39" s="71">
        <f t="shared" si="10"/>
        <v>2128</v>
      </c>
      <c r="AS39" s="16">
        <f t="shared" ref="AS39:AS59" si="220">IFERROR(IF((IFERROR(IF(AQ39&gt;1,(AP39-AR39)/AP39,""),(($G39*0.9)-AR39)/($G39*0.9)))&gt;1%,IFERROR(IF(AQ39&gt;1,(AP39-AR39)/AP39,""),(($G39*0.9)-AR39)/($G39*0.9)),""),"")</f>
        <v>0.14856159724722928</v>
      </c>
      <c r="AT39" s="72">
        <v>0</v>
      </c>
      <c r="AU39" s="73" t="str">
        <f t="shared" ref="AU39:AU59" si="221">IFERROR(IF(AT39&gt;1,AT39*0.9,""),"")</f>
        <v/>
      </c>
      <c r="AV39" s="73">
        <v>0</v>
      </c>
      <c r="AW39" s="74" t="str">
        <f t="shared" si="12"/>
        <v/>
      </c>
      <c r="AX39" s="18" t="str">
        <f t="shared" si="181"/>
        <v/>
      </c>
      <c r="AY39" s="69">
        <v>0</v>
      </c>
      <c r="AZ39" s="70" t="str">
        <f t="shared" ref="AZ39:AZ59" si="222">IFERROR(IF(AY39&gt;1,AY39*0.9,""),"")</f>
        <v/>
      </c>
      <c r="BA39" s="70">
        <v>0</v>
      </c>
      <c r="BB39" s="71" t="str">
        <f t="shared" si="14"/>
        <v/>
      </c>
      <c r="BC39" s="16" t="str">
        <f t="shared" ref="BC39:BC59" si="223">IFERROR(IF((IFERROR(IF(BA39&gt;1,(AZ39-BB39)/AZ39,""),(($G39*0.9)-BB39)/($G39*0.9)))&gt;1%,IFERROR(IF(BA39&gt;1,(AZ39-BB39)/AZ39,""),(($G39*0.9)-BB39)/($G39*0.9)),""),"")</f>
        <v/>
      </c>
      <c r="BD39" s="72">
        <v>2777</v>
      </c>
      <c r="BE39" s="73">
        <f t="shared" ref="BE39:BE59" si="224">IFERROR(IF(BD39&gt;1,BD39*0.9,""),"")</f>
        <v>2499.3000000000002</v>
      </c>
      <c r="BF39" s="73">
        <v>204</v>
      </c>
      <c r="BG39" s="74">
        <f t="shared" si="16"/>
        <v>2128</v>
      </c>
      <c r="BH39" s="18">
        <f t="shared" ref="BH39:BH59" si="225">IFERROR(IF((IFERROR(IF(BF39&gt;1,(BE39-BG39)/BE39,""),(($G39*0.9)-BG39)/($G39*0.9)))&gt;1%,IFERROR(IF(BF39&gt;1,(BE39-BG39)/BE39,""),(($G39*0.9)-BG39)/($G39*0.9)),""),"")</f>
        <v>0.14856159724722928</v>
      </c>
      <c r="BI39" s="69">
        <v>0</v>
      </c>
      <c r="BJ39" s="70" t="str">
        <f t="shared" ref="BJ39:BJ59" si="226">IFERROR(IF(BI39&gt;1,BI39*0.9,""),"")</f>
        <v/>
      </c>
      <c r="BK39" s="70">
        <v>0</v>
      </c>
      <c r="BL39" s="71" t="str">
        <f t="shared" si="18"/>
        <v/>
      </c>
      <c r="BM39" s="16" t="str">
        <f t="shared" ref="BM39:BM59" si="227">IFERROR(IF((IFERROR(IF(BK39&gt;1,(BJ39-BL39)/BJ39,""),(($G39*0.9)-BL39)/($G39*0.9)))&gt;1%,IFERROR(IF(BK39&gt;1,(BJ39-BL39)/BJ39,""),(($G39*0.9)-BL39)/($G39*0.9)),""),"")</f>
        <v/>
      </c>
      <c r="BN39" s="72">
        <v>0</v>
      </c>
      <c r="BO39" s="73" t="str">
        <f t="shared" ref="BO39:BO59" si="228">IFERROR(IF(BN39&gt;1,BN39*0.9,""),"")</f>
        <v/>
      </c>
      <c r="BP39" s="73">
        <v>0</v>
      </c>
      <c r="BQ39" s="74" t="str">
        <f t="shared" si="20"/>
        <v/>
      </c>
      <c r="BR39" s="18" t="str">
        <f t="shared" ref="BR39:BR59" si="229">IFERROR(IF((IFERROR(IF(BP39&gt;1,(BO39-BQ39)/BO39,""),(($G39*0.9)-BQ39)/($G39*0.9)))&gt;1%,IFERROR(IF(BP39&gt;1,(BO39-BQ39)/BO39,""),(($G39*0.9)-BQ39)/($G39*0.9)),""),"")</f>
        <v/>
      </c>
    </row>
    <row r="40" spans="1:70" s="5" customFormat="1" ht="12.75" customHeight="1">
      <c r="A40" s="42" t="s">
        <v>281</v>
      </c>
      <c r="B40" s="39" t="s">
        <v>156</v>
      </c>
      <c r="C40" s="4"/>
      <c r="D40" s="49">
        <v>4.16</v>
      </c>
      <c r="E40" s="40" t="s">
        <v>437</v>
      </c>
      <c r="F40" s="82">
        <v>2914</v>
      </c>
      <c r="G40" s="82">
        <v>2649</v>
      </c>
      <c r="H40" s="173">
        <v>2119</v>
      </c>
      <c r="I40" s="173">
        <v>93</v>
      </c>
      <c r="J40" s="95">
        <f t="shared" si="182"/>
        <v>2026</v>
      </c>
      <c r="K40" s="69">
        <v>0</v>
      </c>
      <c r="L40" s="70" t="str">
        <f t="shared" si="207"/>
        <v/>
      </c>
      <c r="M40" s="70">
        <v>0</v>
      </c>
      <c r="N40" s="71" t="str">
        <f t="shared" si="0"/>
        <v/>
      </c>
      <c r="O40" s="16" t="str">
        <f t="shared" si="208"/>
        <v/>
      </c>
      <c r="P40" s="72">
        <v>0</v>
      </c>
      <c r="Q40" s="73" t="str">
        <f t="shared" si="209"/>
        <v/>
      </c>
      <c r="R40" s="73">
        <v>0</v>
      </c>
      <c r="S40" s="74" t="str">
        <f t="shared" si="1"/>
        <v/>
      </c>
      <c r="T40" s="18" t="str">
        <f t="shared" si="210"/>
        <v/>
      </c>
      <c r="U40" s="69">
        <v>0</v>
      </c>
      <c r="V40" s="70" t="str">
        <f t="shared" si="211"/>
        <v/>
      </c>
      <c r="W40" s="70">
        <v>0</v>
      </c>
      <c r="X40" s="71" t="str">
        <f t="shared" si="2"/>
        <v/>
      </c>
      <c r="Y40" s="16" t="str">
        <f t="shared" si="212"/>
        <v/>
      </c>
      <c r="Z40" s="72">
        <v>0</v>
      </c>
      <c r="AA40" s="73" t="str">
        <f t="shared" si="213"/>
        <v/>
      </c>
      <c r="AB40" s="73">
        <v>0</v>
      </c>
      <c r="AC40" s="74" t="str">
        <f t="shared" si="4"/>
        <v/>
      </c>
      <c r="AD40" s="18" t="str">
        <f t="shared" si="214"/>
        <v/>
      </c>
      <c r="AE40" s="69">
        <v>2332</v>
      </c>
      <c r="AF40" s="70">
        <f t="shared" si="215"/>
        <v>2098.8000000000002</v>
      </c>
      <c r="AG40" s="70">
        <v>239</v>
      </c>
      <c r="AH40" s="71">
        <f t="shared" si="6"/>
        <v>1787</v>
      </c>
      <c r="AI40" s="16">
        <f t="shared" si="216"/>
        <v>0.14856108252334674</v>
      </c>
      <c r="AJ40" s="72">
        <v>0</v>
      </c>
      <c r="AK40" s="73" t="str">
        <f t="shared" si="217"/>
        <v/>
      </c>
      <c r="AL40" s="73">
        <v>0</v>
      </c>
      <c r="AM40" s="74" t="str">
        <f t="shared" si="8"/>
        <v/>
      </c>
      <c r="AN40" s="18" t="str">
        <f t="shared" si="218"/>
        <v/>
      </c>
      <c r="AO40" s="69">
        <v>2221</v>
      </c>
      <c r="AP40" s="70">
        <f t="shared" si="219"/>
        <v>1998.9</v>
      </c>
      <c r="AQ40" s="70">
        <v>324</v>
      </c>
      <c r="AR40" s="71">
        <f t="shared" si="10"/>
        <v>1702</v>
      </c>
      <c r="AS40" s="16">
        <f t="shared" si="220"/>
        <v>0.148531692430837</v>
      </c>
      <c r="AT40" s="72">
        <v>0</v>
      </c>
      <c r="AU40" s="73" t="str">
        <f t="shared" si="221"/>
        <v/>
      </c>
      <c r="AV40" s="73">
        <v>0</v>
      </c>
      <c r="AW40" s="74" t="str">
        <f t="shared" si="12"/>
        <v/>
      </c>
      <c r="AX40" s="18" t="str">
        <f t="shared" si="181"/>
        <v/>
      </c>
      <c r="AY40" s="69">
        <v>0</v>
      </c>
      <c r="AZ40" s="70" t="str">
        <f t="shared" si="222"/>
        <v/>
      </c>
      <c r="BA40" s="70">
        <v>0</v>
      </c>
      <c r="BB40" s="71" t="str">
        <f t="shared" si="14"/>
        <v/>
      </c>
      <c r="BC40" s="16" t="str">
        <f t="shared" si="223"/>
        <v/>
      </c>
      <c r="BD40" s="72">
        <v>2332</v>
      </c>
      <c r="BE40" s="73">
        <f t="shared" si="224"/>
        <v>2098.8000000000002</v>
      </c>
      <c r="BF40" s="73">
        <v>239</v>
      </c>
      <c r="BG40" s="74">
        <f t="shared" si="16"/>
        <v>1787</v>
      </c>
      <c r="BH40" s="18">
        <f t="shared" si="225"/>
        <v>0.14856108252334674</v>
      </c>
      <c r="BI40" s="69">
        <v>0</v>
      </c>
      <c r="BJ40" s="70" t="str">
        <f t="shared" si="226"/>
        <v/>
      </c>
      <c r="BK40" s="70">
        <v>0</v>
      </c>
      <c r="BL40" s="71" t="str">
        <f t="shared" si="18"/>
        <v/>
      </c>
      <c r="BM40" s="16" t="str">
        <f t="shared" si="227"/>
        <v/>
      </c>
      <c r="BN40" s="72">
        <v>0</v>
      </c>
      <c r="BO40" s="73" t="str">
        <f t="shared" si="228"/>
        <v/>
      </c>
      <c r="BP40" s="73">
        <v>0</v>
      </c>
      <c r="BQ40" s="74" t="str">
        <f t="shared" si="20"/>
        <v/>
      </c>
      <c r="BR40" s="18" t="str">
        <f t="shared" si="229"/>
        <v/>
      </c>
    </row>
    <row r="41" spans="1:70" s="5" customFormat="1" ht="12.75" customHeight="1">
      <c r="A41" s="42" t="s">
        <v>282</v>
      </c>
      <c r="B41" s="39" t="s">
        <v>156</v>
      </c>
      <c r="C41" s="4"/>
      <c r="D41" s="49">
        <v>4.16</v>
      </c>
      <c r="E41" s="40" t="s">
        <v>437</v>
      </c>
      <c r="F41" s="82">
        <v>2694</v>
      </c>
      <c r="G41" s="82">
        <v>2449</v>
      </c>
      <c r="H41" s="173">
        <v>1960</v>
      </c>
      <c r="I41" s="173">
        <v>87</v>
      </c>
      <c r="J41" s="95">
        <f t="shared" si="182"/>
        <v>1873</v>
      </c>
      <c r="K41" s="69">
        <v>0</v>
      </c>
      <c r="L41" s="70" t="str">
        <f t="shared" si="207"/>
        <v/>
      </c>
      <c r="M41" s="70">
        <v>0</v>
      </c>
      <c r="N41" s="71" t="str">
        <f t="shared" si="0"/>
        <v/>
      </c>
      <c r="O41" s="16" t="str">
        <f t="shared" si="208"/>
        <v/>
      </c>
      <c r="P41" s="72">
        <v>0</v>
      </c>
      <c r="Q41" s="73" t="str">
        <f t="shared" si="209"/>
        <v/>
      </c>
      <c r="R41" s="73">
        <v>0</v>
      </c>
      <c r="S41" s="74" t="str">
        <f t="shared" si="1"/>
        <v/>
      </c>
      <c r="T41" s="18" t="str">
        <f t="shared" si="210"/>
        <v/>
      </c>
      <c r="U41" s="69">
        <v>0</v>
      </c>
      <c r="V41" s="70" t="str">
        <f t="shared" si="211"/>
        <v/>
      </c>
      <c r="W41" s="70">
        <v>0</v>
      </c>
      <c r="X41" s="71" t="str">
        <f t="shared" si="2"/>
        <v/>
      </c>
      <c r="Y41" s="16" t="str">
        <f t="shared" si="212"/>
        <v/>
      </c>
      <c r="Z41" s="72">
        <v>0</v>
      </c>
      <c r="AA41" s="73" t="str">
        <f t="shared" si="213"/>
        <v/>
      </c>
      <c r="AB41" s="73">
        <v>0</v>
      </c>
      <c r="AC41" s="74" t="str">
        <f t="shared" si="4"/>
        <v/>
      </c>
      <c r="AD41" s="18" t="str">
        <f t="shared" si="214"/>
        <v/>
      </c>
      <c r="AE41" s="69">
        <v>2221</v>
      </c>
      <c r="AF41" s="70">
        <f t="shared" si="215"/>
        <v>1998.9</v>
      </c>
      <c r="AG41" s="70">
        <v>171</v>
      </c>
      <c r="AH41" s="71">
        <f t="shared" si="6"/>
        <v>1702</v>
      </c>
      <c r="AI41" s="16">
        <f t="shared" si="216"/>
        <v>0.148531692430837</v>
      </c>
      <c r="AJ41" s="72">
        <v>0</v>
      </c>
      <c r="AK41" s="73" t="str">
        <f t="shared" si="217"/>
        <v/>
      </c>
      <c r="AL41" s="73">
        <v>0</v>
      </c>
      <c r="AM41" s="74" t="str">
        <f t="shared" si="8"/>
        <v/>
      </c>
      <c r="AN41" s="18" t="str">
        <f t="shared" si="218"/>
        <v/>
      </c>
      <c r="AO41" s="69">
        <v>2110</v>
      </c>
      <c r="AP41" s="70">
        <f t="shared" si="219"/>
        <v>1899</v>
      </c>
      <c r="AQ41" s="70">
        <v>256</v>
      </c>
      <c r="AR41" s="71">
        <f t="shared" si="10"/>
        <v>1617</v>
      </c>
      <c r="AS41" s="16">
        <f t="shared" si="220"/>
        <v>0.14849921011058451</v>
      </c>
      <c r="AT41" s="72">
        <v>0</v>
      </c>
      <c r="AU41" s="73" t="str">
        <f t="shared" si="221"/>
        <v/>
      </c>
      <c r="AV41" s="73">
        <v>0</v>
      </c>
      <c r="AW41" s="74" t="str">
        <f t="shared" si="12"/>
        <v/>
      </c>
      <c r="AX41" s="18" t="str">
        <f t="shared" si="181"/>
        <v/>
      </c>
      <c r="AY41" s="69">
        <v>0</v>
      </c>
      <c r="AZ41" s="70" t="str">
        <f t="shared" si="222"/>
        <v/>
      </c>
      <c r="BA41" s="70">
        <v>0</v>
      </c>
      <c r="BB41" s="71" t="str">
        <f t="shared" si="14"/>
        <v/>
      </c>
      <c r="BC41" s="16" t="str">
        <f t="shared" si="223"/>
        <v/>
      </c>
      <c r="BD41" s="72">
        <v>2221</v>
      </c>
      <c r="BE41" s="73">
        <f t="shared" si="224"/>
        <v>1998.9</v>
      </c>
      <c r="BF41" s="73">
        <v>171</v>
      </c>
      <c r="BG41" s="74">
        <f t="shared" si="16"/>
        <v>1702</v>
      </c>
      <c r="BH41" s="18">
        <f t="shared" si="225"/>
        <v>0.148531692430837</v>
      </c>
      <c r="BI41" s="69">
        <v>0</v>
      </c>
      <c r="BJ41" s="70" t="str">
        <f t="shared" si="226"/>
        <v/>
      </c>
      <c r="BK41" s="70">
        <v>0</v>
      </c>
      <c r="BL41" s="71" t="str">
        <f t="shared" si="18"/>
        <v/>
      </c>
      <c r="BM41" s="16" t="str">
        <f t="shared" si="227"/>
        <v/>
      </c>
      <c r="BN41" s="72">
        <v>0</v>
      </c>
      <c r="BO41" s="73" t="str">
        <f t="shared" si="228"/>
        <v/>
      </c>
      <c r="BP41" s="73">
        <v>0</v>
      </c>
      <c r="BQ41" s="74" t="str">
        <f t="shared" si="20"/>
        <v/>
      </c>
      <c r="BR41" s="18" t="str">
        <f t="shared" si="229"/>
        <v/>
      </c>
    </row>
    <row r="42" spans="1:70" s="5" customFormat="1" ht="12.75" customHeight="1">
      <c r="A42" s="42" t="s">
        <v>382</v>
      </c>
      <c r="B42" s="39" t="s">
        <v>156</v>
      </c>
      <c r="C42" s="4"/>
      <c r="D42" s="49">
        <v>3.84</v>
      </c>
      <c r="E42" s="40" t="s">
        <v>429</v>
      </c>
      <c r="F42" s="82">
        <v>2639</v>
      </c>
      <c r="G42" s="82">
        <v>2399</v>
      </c>
      <c r="H42" s="173">
        <v>1913</v>
      </c>
      <c r="I42" s="173">
        <v>70</v>
      </c>
      <c r="J42" s="95">
        <f>IFERROR(H42-I42,H42)</f>
        <v>1843</v>
      </c>
      <c r="K42" s="69">
        <v>0</v>
      </c>
      <c r="L42" s="70" t="str">
        <f t="shared" ref="L42" si="230">IFERROR(IF(K42&gt;1,K42*0.9,""),"")</f>
        <v/>
      </c>
      <c r="M42" s="70">
        <v>0</v>
      </c>
      <c r="N42" s="71" t="str">
        <f t="shared" si="0"/>
        <v/>
      </c>
      <c r="O42" s="16" t="str">
        <f>IFERROR(IF((IFERROR(IF(M42&gt;1,(L42-N42)/L42,""),(($G42*0.9)-N42)/($G42*0.9)))&gt;1%,IFERROR(IF(M42&gt;1,(L42-N42)/L42,""),(($G42*0.9)-N42)/($G42*0.9)),""),"")</f>
        <v/>
      </c>
      <c r="P42" s="72">
        <v>0</v>
      </c>
      <c r="Q42" s="73" t="str">
        <f t="shared" ref="Q42" si="231">IFERROR(IF(P42&gt;1,P42*0.9,""),"")</f>
        <v/>
      </c>
      <c r="R42" s="73">
        <v>0</v>
      </c>
      <c r="S42" s="74" t="str">
        <f t="shared" si="1"/>
        <v/>
      </c>
      <c r="T42" s="18" t="str">
        <f>IFERROR(IF((IFERROR(IF(R42&gt;1,(Q42-S42)/Q42,""),(($G42*0.9)-S42)/($G42*0.9)))&gt;1%,IFERROR(IF(R42&gt;1,(Q42-S42)/Q42,""),(($G42*0.9)-S42)/($G42*0.9)),""),"")</f>
        <v/>
      </c>
      <c r="U42" s="69">
        <v>0</v>
      </c>
      <c r="V42" s="70" t="str">
        <f t="shared" ref="V42" si="232">IFERROR(IF(U42&gt;1,U42*0.9,""),"")</f>
        <v/>
      </c>
      <c r="W42" s="70">
        <v>0</v>
      </c>
      <c r="X42" s="71" t="str">
        <f t="shared" si="2"/>
        <v/>
      </c>
      <c r="Y42" s="16" t="str">
        <f>IFERROR(IF((IFERROR(IF(W42&gt;1,(V42-X42)/V42,""),(($G42*0.9)-X42)/($G42*0.9)))&gt;1%,IFERROR(IF(W42&gt;1,(V42-X42)/V42,""),(($G42*0.9)-X42)/($G42*0.9)),""),"")</f>
        <v/>
      </c>
      <c r="Z42" s="72">
        <v>1777</v>
      </c>
      <c r="AA42" s="73">
        <f t="shared" ref="AA42" si="233">IFERROR(IF(Z42&gt;1,Z42*0.9,""),"")</f>
        <v>1599.3</v>
      </c>
      <c r="AB42" s="73">
        <v>475</v>
      </c>
      <c r="AC42" s="74">
        <f t="shared" si="4"/>
        <v>1368</v>
      </c>
      <c r="AD42" s="18">
        <f>IFERROR(IF((IFERROR(IF(AB42&gt;1,(AA42-AC42)/AA42,""),(($G42*0.9)-AC42)/($G42*0.9)))&gt;1%,IFERROR(IF(AB42&gt;1,(AA42-AC42)/AA42,""),(($G42*0.9)-AC42)/($G42*0.9)),""),"")</f>
        <v>0.14462577377602698</v>
      </c>
      <c r="AE42" s="69">
        <v>2221</v>
      </c>
      <c r="AF42" s="70">
        <f t="shared" ref="AF42" si="234">IFERROR(IF(AE42&gt;1,AE42*0.9,""),"")</f>
        <v>1998.9</v>
      </c>
      <c r="AG42" s="70">
        <v>134</v>
      </c>
      <c r="AH42" s="71">
        <f t="shared" si="6"/>
        <v>1709</v>
      </c>
      <c r="AI42" s="16">
        <f>IFERROR(IF((IFERROR(IF(AG42&gt;1,(AF42-AH42)/AF42,""),(($G42*0.9)-AH42)/($G42*0.9)))&gt;1%,IFERROR(IF(AG42&gt;1,(AF42-AH42)/AF42,""),(($G42*0.9)-AH42)/($G42*0.9)),""),"")</f>
        <v>0.14502976637150436</v>
      </c>
      <c r="AJ42" s="72">
        <v>0</v>
      </c>
      <c r="AK42" s="73" t="str">
        <f t="shared" ref="AK42" si="235">IFERROR(IF(AJ42&gt;1,AJ42*0.9,""),"")</f>
        <v/>
      </c>
      <c r="AL42" s="73">
        <v>0</v>
      </c>
      <c r="AM42" s="74" t="str">
        <f t="shared" si="8"/>
        <v/>
      </c>
      <c r="AN42" s="18" t="str">
        <f>IFERROR(IF((IFERROR(IF(AL42&gt;1,(AK42-AM42)/AK42,""),(($G42*0.9)-AM42)/($G42*0.9)))&gt;1%,IFERROR(IF(AL42&gt;1,(AK42-AM42)/AK42,""),(($G42*0.9)-AM42)/($G42*0.9)),""),"")</f>
        <v/>
      </c>
      <c r="AO42" s="69">
        <v>1999</v>
      </c>
      <c r="AP42" s="70">
        <f t="shared" ref="AP42" si="236">IFERROR(IF(AO42&gt;1,AO42*0.9,""),"")</f>
        <v>1799.1000000000001</v>
      </c>
      <c r="AQ42" s="70">
        <v>305</v>
      </c>
      <c r="AR42" s="71">
        <f t="shared" si="10"/>
        <v>1538</v>
      </c>
      <c r="AS42" s="16">
        <f>IFERROR(IF((IFERROR(IF(AQ42&gt;1,(AP42-AR42)/AP42,""),(($G42*0.9)-AR42)/($G42*0.9)))&gt;1%,IFERROR(IF(AQ42&gt;1,(AP42-AR42)/AP42,""),(($G42*0.9)-AR42)/($G42*0.9)),""),"")</f>
        <v>0.14512811961536332</v>
      </c>
      <c r="AT42" s="72">
        <v>0</v>
      </c>
      <c r="AU42" s="73" t="str">
        <f t="shared" ref="AU42" si="237">IFERROR(IF(AT42&gt;1,AT42*0.9,""),"")</f>
        <v/>
      </c>
      <c r="AV42" s="73">
        <v>0</v>
      </c>
      <c r="AW42" s="74" t="str">
        <f t="shared" si="12"/>
        <v/>
      </c>
      <c r="AX42" s="18" t="str">
        <f>IFERROR(IF((IFERROR(IF(AV42&gt;1,(AU42-AW42)/AU42,""),(($G42*0.9)-AW42)/($G42*0.9)))&gt;1%,IFERROR(IF(AV42&gt;1,(AU42-AW42)/AU42,""),(($G42*0.9)-AW42)/($G42*0.9)),""),"")</f>
        <v/>
      </c>
      <c r="AY42" s="69">
        <v>0</v>
      </c>
      <c r="AZ42" s="70" t="str">
        <f t="shared" ref="AZ42" si="238">IFERROR(IF(AY42&gt;1,AY42*0.9,""),"")</f>
        <v/>
      </c>
      <c r="BA42" s="70">
        <v>0</v>
      </c>
      <c r="BB42" s="71" t="str">
        <f t="shared" si="14"/>
        <v/>
      </c>
      <c r="BC42" s="16" t="str">
        <f>IFERROR(IF((IFERROR(IF(BA42&gt;1,(AZ42-BB42)/AZ42,""),(($G42*0.9)-BB42)/($G42*0.9)))&gt;1%,IFERROR(IF(BA42&gt;1,(AZ42-BB42)/AZ42,""),(($G42*0.9)-BB42)/($G42*0.9)),""),"")</f>
        <v/>
      </c>
      <c r="BD42" s="72">
        <v>2221</v>
      </c>
      <c r="BE42" s="73">
        <f t="shared" ref="BE42" si="239">IFERROR(IF(BD42&gt;1,BD42*0.9,""),"")</f>
        <v>1998.9</v>
      </c>
      <c r="BF42" s="73">
        <v>134</v>
      </c>
      <c r="BG42" s="74">
        <f t="shared" si="16"/>
        <v>1709</v>
      </c>
      <c r="BH42" s="18">
        <f>IFERROR(IF((IFERROR(IF(BF42&gt;1,(BE42-BG42)/BE42,""),(($G42*0.9)-BG42)/($G42*0.9)))&gt;1%,IFERROR(IF(BF42&gt;1,(BE42-BG42)/BE42,""),(($G42*0.9)-BG42)/($G42*0.9)),""),"")</f>
        <v>0.14502976637150436</v>
      </c>
      <c r="BI42" s="69">
        <v>0</v>
      </c>
      <c r="BJ42" s="70" t="str">
        <f t="shared" ref="BJ42" si="240">IFERROR(IF(BI42&gt;1,BI42*0.9,""),"")</f>
        <v/>
      </c>
      <c r="BK42" s="70">
        <v>0</v>
      </c>
      <c r="BL42" s="71" t="str">
        <f t="shared" si="18"/>
        <v/>
      </c>
      <c r="BM42" s="16" t="str">
        <f>IFERROR(IF((IFERROR(IF(BK42&gt;1,(BJ42-BL42)/BJ42,""),(($G42*0.9)-BL42)/($G42*0.9)))&gt;1%,IFERROR(IF(BK42&gt;1,(BJ42-BL42)/BJ42,""),(($G42*0.9)-BL42)/($G42*0.9)),""),"")</f>
        <v/>
      </c>
      <c r="BN42" s="72">
        <v>0</v>
      </c>
      <c r="BO42" s="73" t="str">
        <f t="shared" ref="BO42" si="241">IFERROR(IF(BN42&gt;1,BN42*0.9,""),"")</f>
        <v/>
      </c>
      <c r="BP42" s="73">
        <v>0</v>
      </c>
      <c r="BQ42" s="74" t="str">
        <f t="shared" si="20"/>
        <v/>
      </c>
      <c r="BR42" s="18" t="str">
        <f>IFERROR(IF((IFERROR(IF(BP42&gt;1,(BO42-BQ42)/BO42,""),(($G42*0.9)-BQ42)/($G42*0.9)))&gt;1%,IFERROR(IF(BP42&gt;1,(BO42-BQ42)/BO42,""),(($G42*0.9)-BQ42)/($G42*0.9)),""),"")</f>
        <v/>
      </c>
    </row>
    <row r="43" spans="1:70" s="5" customFormat="1" ht="12.75" customHeight="1">
      <c r="A43" s="42" t="s">
        <v>168</v>
      </c>
      <c r="B43" s="39" t="s">
        <v>156</v>
      </c>
      <c r="C43" s="4"/>
      <c r="D43" s="49">
        <v>4.16</v>
      </c>
      <c r="E43" s="40" t="s">
        <v>438</v>
      </c>
      <c r="F43" s="82">
        <v>3519</v>
      </c>
      <c r="G43" s="82">
        <v>3199</v>
      </c>
      <c r="H43" s="173">
        <v>2513</v>
      </c>
      <c r="I43" s="173">
        <v>66</v>
      </c>
      <c r="J43" s="95">
        <f t="shared" si="182"/>
        <v>2447</v>
      </c>
      <c r="K43" s="69">
        <v>2666</v>
      </c>
      <c r="L43" s="70">
        <f t="shared" si="207"/>
        <v>2399.4</v>
      </c>
      <c r="M43" s="70">
        <v>404</v>
      </c>
      <c r="N43" s="71">
        <f t="shared" si="0"/>
        <v>2043</v>
      </c>
      <c r="O43" s="16">
        <f t="shared" si="208"/>
        <v>0.14853713428357093</v>
      </c>
      <c r="P43" s="72">
        <v>0</v>
      </c>
      <c r="Q43" s="73" t="str">
        <f t="shared" si="209"/>
        <v/>
      </c>
      <c r="R43" s="73">
        <v>0</v>
      </c>
      <c r="S43" s="74" t="str">
        <f t="shared" si="1"/>
        <v/>
      </c>
      <c r="T43" s="18" t="str">
        <f t="shared" si="210"/>
        <v/>
      </c>
      <c r="U43" s="69">
        <v>2666</v>
      </c>
      <c r="V43" s="70">
        <f t="shared" si="211"/>
        <v>2399.4</v>
      </c>
      <c r="W43" s="70">
        <v>404</v>
      </c>
      <c r="X43" s="71">
        <f t="shared" si="2"/>
        <v>2043</v>
      </c>
      <c r="Y43" s="16">
        <f t="shared" si="212"/>
        <v>0.14853713428357093</v>
      </c>
      <c r="Z43" s="72">
        <v>2554</v>
      </c>
      <c r="AA43" s="73">
        <f t="shared" si="213"/>
        <v>2298.6</v>
      </c>
      <c r="AB43" s="73">
        <v>490</v>
      </c>
      <c r="AC43" s="74">
        <f t="shared" si="4"/>
        <v>1957</v>
      </c>
      <c r="AD43" s="18">
        <f t="shared" si="214"/>
        <v>0.1486121987296615</v>
      </c>
      <c r="AE43" s="69">
        <v>2554</v>
      </c>
      <c r="AF43" s="70">
        <f t="shared" si="215"/>
        <v>2298.6</v>
      </c>
      <c r="AG43" s="70">
        <v>490</v>
      </c>
      <c r="AH43" s="71">
        <f t="shared" si="6"/>
        <v>1957</v>
      </c>
      <c r="AI43" s="16">
        <f t="shared" si="216"/>
        <v>0.1486121987296615</v>
      </c>
      <c r="AJ43" s="72">
        <v>0</v>
      </c>
      <c r="AK43" s="73" t="str">
        <f t="shared" si="217"/>
        <v/>
      </c>
      <c r="AL43" s="73">
        <v>0</v>
      </c>
      <c r="AM43" s="74" t="str">
        <f t="shared" si="8"/>
        <v/>
      </c>
      <c r="AN43" s="18" t="str">
        <f t="shared" si="218"/>
        <v/>
      </c>
      <c r="AO43" s="69">
        <v>2554</v>
      </c>
      <c r="AP43" s="70">
        <f t="shared" si="219"/>
        <v>2298.6</v>
      </c>
      <c r="AQ43" s="70">
        <v>490</v>
      </c>
      <c r="AR43" s="71">
        <f t="shared" si="10"/>
        <v>1957</v>
      </c>
      <c r="AS43" s="16">
        <f t="shared" si="220"/>
        <v>0.1486121987296615</v>
      </c>
      <c r="AT43" s="72">
        <v>0</v>
      </c>
      <c r="AU43" s="73" t="str">
        <f t="shared" si="221"/>
        <v/>
      </c>
      <c r="AV43" s="73">
        <v>0</v>
      </c>
      <c r="AW43" s="74" t="str">
        <f t="shared" si="12"/>
        <v/>
      </c>
      <c r="AX43" s="18" t="str">
        <f t="shared" si="181"/>
        <v/>
      </c>
      <c r="AY43" s="69">
        <v>0</v>
      </c>
      <c r="AZ43" s="70" t="str">
        <f t="shared" si="222"/>
        <v/>
      </c>
      <c r="BA43" s="70">
        <v>0</v>
      </c>
      <c r="BB43" s="71" t="str">
        <f t="shared" si="14"/>
        <v/>
      </c>
      <c r="BC43" s="16" t="str">
        <f t="shared" si="223"/>
        <v/>
      </c>
      <c r="BD43" s="72">
        <v>2554</v>
      </c>
      <c r="BE43" s="73">
        <f t="shared" si="224"/>
        <v>2298.6</v>
      </c>
      <c r="BF43" s="73">
        <v>490</v>
      </c>
      <c r="BG43" s="74">
        <f t="shared" si="16"/>
        <v>1957</v>
      </c>
      <c r="BH43" s="18">
        <f t="shared" si="225"/>
        <v>0.1486121987296615</v>
      </c>
      <c r="BI43" s="69">
        <v>0</v>
      </c>
      <c r="BJ43" s="70" t="str">
        <f t="shared" si="226"/>
        <v/>
      </c>
      <c r="BK43" s="70">
        <v>0</v>
      </c>
      <c r="BL43" s="71" t="str">
        <f t="shared" si="18"/>
        <v/>
      </c>
      <c r="BM43" s="16" t="str">
        <f t="shared" si="227"/>
        <v/>
      </c>
      <c r="BN43" s="72">
        <v>0</v>
      </c>
      <c r="BO43" s="73" t="str">
        <f t="shared" si="228"/>
        <v/>
      </c>
      <c r="BP43" s="73">
        <v>0</v>
      </c>
      <c r="BQ43" s="74" t="str">
        <f t="shared" si="20"/>
        <v/>
      </c>
      <c r="BR43" s="18" t="str">
        <f t="shared" si="229"/>
        <v/>
      </c>
    </row>
    <row r="44" spans="1:70" s="5" customFormat="1" ht="12.75" customHeight="1">
      <c r="A44" s="42" t="s">
        <v>167</v>
      </c>
      <c r="B44" s="39" t="s">
        <v>156</v>
      </c>
      <c r="C44" s="4" t="s">
        <v>395</v>
      </c>
      <c r="D44" s="49">
        <v>4.16</v>
      </c>
      <c r="E44" s="40" t="s">
        <v>438</v>
      </c>
      <c r="F44" s="82">
        <v>3574</v>
      </c>
      <c r="G44" s="82">
        <v>3249</v>
      </c>
      <c r="H44" s="173">
        <v>2552</v>
      </c>
      <c r="I44" s="173">
        <v>85</v>
      </c>
      <c r="J44" s="95">
        <f t="shared" si="182"/>
        <v>2467</v>
      </c>
      <c r="K44" s="69">
        <v>2666</v>
      </c>
      <c r="L44" s="70">
        <f t="shared" ref="L44:L58" si="242">IFERROR(IF(K44&gt;1,K44*0.9,""),"")</f>
        <v>2399.4</v>
      </c>
      <c r="M44" s="70">
        <v>439</v>
      </c>
      <c r="N44" s="71">
        <f t="shared" si="0"/>
        <v>2028</v>
      </c>
      <c r="O44" s="16">
        <f t="shared" ref="O44:O58" si="243">IFERROR(IF((IFERROR(IF(M44&gt;1,(L44-N44)/L44,""),(($G44*0.9)-N44)/($G44*0.9)))&gt;1%,IFERROR(IF(M44&gt;1,(L44-N44)/L44,""),(($G44*0.9)-N44)/($G44*0.9)),""),"")</f>
        <v>0.15478869717429361</v>
      </c>
      <c r="P44" s="72">
        <v>0</v>
      </c>
      <c r="Q44" s="73" t="str">
        <f t="shared" ref="Q44:Q58" si="244">IFERROR(IF(P44&gt;1,P44*0.9,""),"")</f>
        <v/>
      </c>
      <c r="R44" s="73">
        <v>0</v>
      </c>
      <c r="S44" s="74" t="str">
        <f t="shared" si="1"/>
        <v/>
      </c>
      <c r="T44" s="18" t="str">
        <f t="shared" ref="T44:T58" si="245">IFERROR(IF((IFERROR(IF(R44&gt;1,(Q44-S44)/Q44,""),(($G44*0.9)-S44)/($G44*0.9)))&gt;1%,IFERROR(IF(R44&gt;1,(Q44-S44)/Q44,""),(($G44*0.9)-S44)/($G44*0.9)),""),"")</f>
        <v/>
      </c>
      <c r="U44" s="69">
        <v>2666</v>
      </c>
      <c r="V44" s="70">
        <f t="shared" ref="V44:V58" si="246">IFERROR(IF(U44&gt;1,U44*0.9,""),"")</f>
        <v>2399.4</v>
      </c>
      <c r="W44" s="70">
        <v>439</v>
      </c>
      <c r="X44" s="71">
        <f t="shared" si="2"/>
        <v>2028</v>
      </c>
      <c r="Y44" s="16">
        <f t="shared" ref="Y44:Y58" si="247">IFERROR(IF((IFERROR(IF(W44&gt;1,(V44-X44)/V44,""),(($G44*0.9)-X44)/($G44*0.9)))&gt;1%,IFERROR(IF(W44&gt;1,(V44-X44)/V44,""),(($G44*0.9)-X44)/($G44*0.9)),""),"")</f>
        <v>0.15478869717429361</v>
      </c>
      <c r="Z44" s="72">
        <v>2554</v>
      </c>
      <c r="AA44" s="73">
        <f t="shared" ref="AA44:AA58" si="248">IFERROR(IF(Z44&gt;1,Z44*0.9,""),"")</f>
        <v>2298.6</v>
      </c>
      <c r="AB44" s="73">
        <v>524</v>
      </c>
      <c r="AC44" s="74">
        <f t="shared" si="4"/>
        <v>1943</v>
      </c>
      <c r="AD44" s="18">
        <f t="shared" ref="AD44:AD58" si="249">IFERROR(IF((IFERROR(IF(AB44&gt;1,(AA44-AC44)/AA44,""),(($G44*0.9)-AC44)/($G44*0.9)))&gt;1%,IFERROR(IF(AB44&gt;1,(AA44-AC44)/AA44,""),(($G44*0.9)-AC44)/($G44*0.9)),""),"")</f>
        <v>0.15470286261202468</v>
      </c>
      <c r="AE44" s="69">
        <v>2554</v>
      </c>
      <c r="AF44" s="70">
        <f t="shared" ref="AF44:AF58" si="250">IFERROR(IF(AE44&gt;1,AE44*0.9,""),"")</f>
        <v>2298.6</v>
      </c>
      <c r="AG44" s="70">
        <v>524</v>
      </c>
      <c r="AH44" s="71">
        <f t="shared" si="6"/>
        <v>1943</v>
      </c>
      <c r="AI44" s="16">
        <f t="shared" ref="AI44:AI58" si="251">IFERROR(IF((IFERROR(IF(AG44&gt;1,(AF44-AH44)/AF44,""),(($G44*0.9)-AH44)/($G44*0.9)))&gt;1%,IFERROR(IF(AG44&gt;1,(AF44-AH44)/AF44,""),(($G44*0.9)-AH44)/($G44*0.9)),""),"")</f>
        <v>0.15470286261202468</v>
      </c>
      <c r="AJ44" s="72">
        <v>0</v>
      </c>
      <c r="AK44" s="73" t="str">
        <f t="shared" ref="AK44:AK58" si="252">IFERROR(IF(AJ44&gt;1,AJ44*0.9,""),"")</f>
        <v/>
      </c>
      <c r="AL44" s="73">
        <v>0</v>
      </c>
      <c r="AM44" s="74" t="str">
        <f t="shared" si="8"/>
        <v/>
      </c>
      <c r="AN44" s="18" t="str">
        <f t="shared" ref="AN44:AN58" si="253">IFERROR(IF((IFERROR(IF(AL44&gt;1,(AK44-AM44)/AK44,""),(($G44*0.9)-AM44)/($G44*0.9)))&gt;1%,IFERROR(IF(AL44&gt;1,(AK44-AM44)/AK44,""),(($G44*0.9)-AM44)/($G44*0.9)),""),"")</f>
        <v/>
      </c>
      <c r="AO44" s="69">
        <v>2554</v>
      </c>
      <c r="AP44" s="70">
        <f t="shared" ref="AP44:AP58" si="254">IFERROR(IF(AO44&gt;1,AO44*0.9,""),"")</f>
        <v>2298.6</v>
      </c>
      <c r="AQ44" s="70">
        <v>524</v>
      </c>
      <c r="AR44" s="71">
        <f t="shared" si="10"/>
        <v>1943</v>
      </c>
      <c r="AS44" s="16">
        <f t="shared" ref="AS44:AS58" si="255">IFERROR(IF((IFERROR(IF(AQ44&gt;1,(AP44-AR44)/AP44,""),(($G44*0.9)-AR44)/($G44*0.9)))&gt;1%,IFERROR(IF(AQ44&gt;1,(AP44-AR44)/AP44,""),(($G44*0.9)-AR44)/($G44*0.9)),""),"")</f>
        <v>0.15470286261202468</v>
      </c>
      <c r="AT44" s="72">
        <v>0</v>
      </c>
      <c r="AU44" s="73" t="str">
        <f t="shared" ref="AU44:AU58" si="256">IFERROR(IF(AT44&gt;1,AT44*0.9,""),"")</f>
        <v/>
      </c>
      <c r="AV44" s="73">
        <v>0</v>
      </c>
      <c r="AW44" s="74" t="str">
        <f t="shared" si="12"/>
        <v/>
      </c>
      <c r="AX44" s="18" t="str">
        <f t="shared" ref="AX44:AX58" si="257">IFERROR(IF((IFERROR(IF(AV44&gt;1,(AU44-AW44)/AU44,""),(($G44*0.9)-AW44)/($G44*0.9)))&gt;1%,IFERROR(IF(AV44&gt;1,(AU44-AW44)/AU44,""),(($G44*0.9)-AW44)/($G44*0.9)),""),"")</f>
        <v/>
      </c>
      <c r="AY44" s="69">
        <v>0</v>
      </c>
      <c r="AZ44" s="70" t="str">
        <f t="shared" ref="AZ44:AZ58" si="258">IFERROR(IF(AY44&gt;1,AY44*0.9,""),"")</f>
        <v/>
      </c>
      <c r="BA44" s="70">
        <v>0</v>
      </c>
      <c r="BB44" s="71" t="str">
        <f t="shared" si="14"/>
        <v/>
      </c>
      <c r="BC44" s="16" t="str">
        <f t="shared" ref="BC44:BC58" si="259">IFERROR(IF((IFERROR(IF(BA44&gt;1,(AZ44-BB44)/AZ44,""),(($G44*0.9)-BB44)/($G44*0.9)))&gt;1%,IFERROR(IF(BA44&gt;1,(AZ44-BB44)/AZ44,""),(($G44*0.9)-BB44)/($G44*0.9)),""),"")</f>
        <v/>
      </c>
      <c r="BD44" s="72">
        <v>2554</v>
      </c>
      <c r="BE44" s="73">
        <f t="shared" ref="BE44:BE58" si="260">IFERROR(IF(BD44&gt;1,BD44*0.9,""),"")</f>
        <v>2298.6</v>
      </c>
      <c r="BF44" s="73">
        <v>524</v>
      </c>
      <c r="BG44" s="74">
        <f t="shared" si="16"/>
        <v>1943</v>
      </c>
      <c r="BH44" s="18">
        <f t="shared" ref="BH44:BH58" si="261">IFERROR(IF((IFERROR(IF(BF44&gt;1,(BE44-BG44)/BE44,""),(($G44*0.9)-BG44)/($G44*0.9)))&gt;1%,IFERROR(IF(BF44&gt;1,(BE44-BG44)/BE44,""),(($G44*0.9)-BG44)/($G44*0.9)),""),"")</f>
        <v>0.15470286261202468</v>
      </c>
      <c r="BI44" s="69">
        <v>0</v>
      </c>
      <c r="BJ44" s="70" t="str">
        <f t="shared" ref="BJ44:BJ58" si="262">IFERROR(IF(BI44&gt;1,BI44*0.9,""),"")</f>
        <v/>
      </c>
      <c r="BK44" s="70">
        <v>0</v>
      </c>
      <c r="BL44" s="71" t="str">
        <f t="shared" si="18"/>
        <v/>
      </c>
      <c r="BM44" s="16" t="str">
        <f t="shared" ref="BM44:BM58" si="263">IFERROR(IF((IFERROR(IF(BK44&gt;1,(BJ44-BL44)/BJ44,""),(($G44*0.9)-BL44)/($G44*0.9)))&gt;1%,IFERROR(IF(BK44&gt;1,(BJ44-BL44)/BJ44,""),(($G44*0.9)-BL44)/($G44*0.9)),""),"")</f>
        <v/>
      </c>
      <c r="BN44" s="72">
        <v>0</v>
      </c>
      <c r="BO44" s="73" t="str">
        <f t="shared" ref="BO44:BO58" si="264">IFERROR(IF(BN44&gt;1,BN44*0.9,""),"")</f>
        <v/>
      </c>
      <c r="BP44" s="73">
        <v>0</v>
      </c>
      <c r="BQ44" s="74" t="str">
        <f t="shared" si="20"/>
        <v/>
      </c>
      <c r="BR44" s="18" t="str">
        <f t="shared" ref="BR44:BR58" si="265">IFERROR(IF((IFERROR(IF(BP44&gt;1,(BO44-BQ44)/BO44,""),(($G44*0.9)-BQ44)/($G44*0.9)))&gt;1%,IFERROR(IF(BP44&gt;1,(BO44-BQ44)/BO44,""),(($G44*0.9)-BQ44)/($G44*0.9)),""),"")</f>
        <v/>
      </c>
    </row>
    <row r="45" spans="1:70" s="5" customFormat="1" ht="12.75" customHeight="1">
      <c r="A45" s="42" t="s">
        <v>155</v>
      </c>
      <c r="B45" s="39" t="s">
        <v>156</v>
      </c>
      <c r="C45" s="4"/>
      <c r="D45" s="49">
        <v>3.84</v>
      </c>
      <c r="E45" s="40" t="s">
        <v>438</v>
      </c>
      <c r="F45" s="82">
        <v>3299</v>
      </c>
      <c r="G45" s="82">
        <v>2999</v>
      </c>
      <c r="H45" s="173">
        <v>2356</v>
      </c>
      <c r="I45" s="173">
        <v>79</v>
      </c>
      <c r="J45" s="95">
        <f t="shared" si="182"/>
        <v>2277</v>
      </c>
      <c r="K45" s="69">
        <v>2554</v>
      </c>
      <c r="L45" s="70">
        <f t="shared" si="242"/>
        <v>2298.6</v>
      </c>
      <c r="M45" s="70">
        <v>334</v>
      </c>
      <c r="N45" s="71">
        <f t="shared" si="0"/>
        <v>1943</v>
      </c>
      <c r="O45" s="16">
        <f t="shared" si="243"/>
        <v>0.15470286261202468</v>
      </c>
      <c r="P45" s="72">
        <v>0</v>
      </c>
      <c r="Q45" s="73" t="str">
        <f t="shared" si="244"/>
        <v/>
      </c>
      <c r="R45" s="73">
        <v>0</v>
      </c>
      <c r="S45" s="74" t="str">
        <f t="shared" si="1"/>
        <v/>
      </c>
      <c r="T45" s="18" t="str">
        <f t="shared" si="245"/>
        <v/>
      </c>
      <c r="U45" s="69">
        <v>2554</v>
      </c>
      <c r="V45" s="70">
        <f t="shared" si="246"/>
        <v>2298.6</v>
      </c>
      <c r="W45" s="70">
        <v>334</v>
      </c>
      <c r="X45" s="71">
        <f t="shared" si="2"/>
        <v>1943</v>
      </c>
      <c r="Y45" s="16">
        <f t="shared" si="247"/>
        <v>0.15470286261202468</v>
      </c>
      <c r="Z45" s="72">
        <v>2554</v>
      </c>
      <c r="AA45" s="73">
        <f t="shared" si="248"/>
        <v>2298.6</v>
      </c>
      <c r="AB45" s="73">
        <v>334</v>
      </c>
      <c r="AC45" s="74">
        <f t="shared" si="4"/>
        <v>1943</v>
      </c>
      <c r="AD45" s="18">
        <f t="shared" si="249"/>
        <v>0.15470286261202468</v>
      </c>
      <c r="AE45" s="69">
        <v>2554</v>
      </c>
      <c r="AF45" s="70">
        <f t="shared" si="250"/>
        <v>2298.6</v>
      </c>
      <c r="AG45" s="70">
        <v>334</v>
      </c>
      <c r="AH45" s="71">
        <f t="shared" si="6"/>
        <v>1943</v>
      </c>
      <c r="AI45" s="16">
        <f t="shared" si="251"/>
        <v>0.15470286261202468</v>
      </c>
      <c r="AJ45" s="72">
        <v>0</v>
      </c>
      <c r="AK45" s="73" t="str">
        <f t="shared" si="252"/>
        <v/>
      </c>
      <c r="AL45" s="73">
        <v>0</v>
      </c>
      <c r="AM45" s="74" t="str">
        <f t="shared" si="8"/>
        <v/>
      </c>
      <c r="AN45" s="18" t="str">
        <f t="shared" si="253"/>
        <v/>
      </c>
      <c r="AO45" s="69">
        <v>2554</v>
      </c>
      <c r="AP45" s="70">
        <f t="shared" si="254"/>
        <v>2298.6</v>
      </c>
      <c r="AQ45" s="70">
        <v>334</v>
      </c>
      <c r="AR45" s="71">
        <f t="shared" si="10"/>
        <v>1943</v>
      </c>
      <c r="AS45" s="16">
        <f t="shared" si="255"/>
        <v>0.15470286261202468</v>
      </c>
      <c r="AT45" s="72">
        <v>0</v>
      </c>
      <c r="AU45" s="73" t="str">
        <f t="shared" si="256"/>
        <v/>
      </c>
      <c r="AV45" s="73">
        <v>0</v>
      </c>
      <c r="AW45" s="74" t="str">
        <f t="shared" si="12"/>
        <v/>
      </c>
      <c r="AX45" s="18" t="str">
        <f t="shared" si="257"/>
        <v/>
      </c>
      <c r="AY45" s="69">
        <v>0</v>
      </c>
      <c r="AZ45" s="70" t="str">
        <f t="shared" si="258"/>
        <v/>
      </c>
      <c r="BA45" s="70">
        <v>0</v>
      </c>
      <c r="BB45" s="71" t="str">
        <f t="shared" si="14"/>
        <v/>
      </c>
      <c r="BC45" s="16" t="str">
        <f t="shared" si="259"/>
        <v/>
      </c>
      <c r="BD45" s="72">
        <v>2554</v>
      </c>
      <c r="BE45" s="73">
        <f t="shared" si="260"/>
        <v>2298.6</v>
      </c>
      <c r="BF45" s="73">
        <v>334</v>
      </c>
      <c r="BG45" s="74">
        <f t="shared" si="16"/>
        <v>1943</v>
      </c>
      <c r="BH45" s="18">
        <f t="shared" si="261"/>
        <v>0.15470286261202468</v>
      </c>
      <c r="BI45" s="69">
        <v>0</v>
      </c>
      <c r="BJ45" s="70" t="str">
        <f t="shared" si="262"/>
        <v/>
      </c>
      <c r="BK45" s="70">
        <v>0</v>
      </c>
      <c r="BL45" s="71" t="str">
        <f t="shared" si="18"/>
        <v/>
      </c>
      <c r="BM45" s="16" t="str">
        <f t="shared" si="263"/>
        <v/>
      </c>
      <c r="BN45" s="72">
        <v>0</v>
      </c>
      <c r="BO45" s="73" t="str">
        <f t="shared" si="264"/>
        <v/>
      </c>
      <c r="BP45" s="73">
        <v>0</v>
      </c>
      <c r="BQ45" s="74" t="str">
        <f t="shared" si="20"/>
        <v/>
      </c>
      <c r="BR45" s="18" t="str">
        <f t="shared" si="265"/>
        <v/>
      </c>
    </row>
    <row r="46" spans="1:70" s="5" customFormat="1" ht="12.75" customHeight="1">
      <c r="A46" s="42" t="s">
        <v>277</v>
      </c>
      <c r="B46" s="39" t="s">
        <v>156</v>
      </c>
      <c r="C46" s="4"/>
      <c r="D46" s="49">
        <v>4.16</v>
      </c>
      <c r="E46" s="40" t="s">
        <v>439</v>
      </c>
      <c r="F46" s="82">
        <v>3904</v>
      </c>
      <c r="G46" s="82">
        <v>3549</v>
      </c>
      <c r="H46" s="173">
        <v>2788</v>
      </c>
      <c r="I46" s="173">
        <v>0</v>
      </c>
      <c r="J46" s="95">
        <f t="shared" si="182"/>
        <v>2788</v>
      </c>
      <c r="K46" s="69">
        <v>0</v>
      </c>
      <c r="L46" s="70" t="str">
        <f t="shared" si="242"/>
        <v/>
      </c>
      <c r="M46" s="70">
        <v>0</v>
      </c>
      <c r="N46" s="71" t="str">
        <f t="shared" si="0"/>
        <v/>
      </c>
      <c r="O46" s="16" t="str">
        <f t="shared" si="243"/>
        <v/>
      </c>
      <c r="P46" s="72">
        <v>0</v>
      </c>
      <c r="Q46" s="73" t="str">
        <f t="shared" si="244"/>
        <v/>
      </c>
      <c r="R46" s="73">
        <v>0</v>
      </c>
      <c r="S46" s="74" t="str">
        <f t="shared" si="1"/>
        <v/>
      </c>
      <c r="T46" s="18" t="str">
        <f t="shared" si="245"/>
        <v/>
      </c>
      <c r="U46" s="69">
        <v>0</v>
      </c>
      <c r="V46" s="70" t="str">
        <f t="shared" si="246"/>
        <v/>
      </c>
      <c r="W46" s="70">
        <v>0</v>
      </c>
      <c r="X46" s="71" t="str">
        <f t="shared" si="2"/>
        <v/>
      </c>
      <c r="Y46" s="16" t="str">
        <f t="shared" si="247"/>
        <v/>
      </c>
      <c r="Z46" s="72" t="s">
        <v>148</v>
      </c>
      <c r="AA46" s="73" t="str">
        <f t="shared" si="248"/>
        <v/>
      </c>
      <c r="AB46" s="73">
        <v>0</v>
      </c>
      <c r="AC46" s="74" t="str">
        <f t="shared" si="4"/>
        <v/>
      </c>
      <c r="AD46" s="18" t="str">
        <f t="shared" si="249"/>
        <v/>
      </c>
      <c r="AE46" s="69">
        <v>2999</v>
      </c>
      <c r="AF46" s="70">
        <f t="shared" si="250"/>
        <v>2699.1</v>
      </c>
      <c r="AG46" s="70">
        <v>428</v>
      </c>
      <c r="AH46" s="71">
        <f t="shared" si="6"/>
        <v>2360</v>
      </c>
      <c r="AI46" s="16">
        <f t="shared" si="251"/>
        <v>0.12563447074950906</v>
      </c>
      <c r="AJ46" s="72">
        <v>0</v>
      </c>
      <c r="AK46" s="73" t="str">
        <f t="shared" si="252"/>
        <v/>
      </c>
      <c r="AL46" s="73">
        <v>0</v>
      </c>
      <c r="AM46" s="74" t="str">
        <f t="shared" si="8"/>
        <v/>
      </c>
      <c r="AN46" s="18" t="str">
        <f t="shared" si="253"/>
        <v/>
      </c>
      <c r="AO46" s="69">
        <v>2999</v>
      </c>
      <c r="AP46" s="70">
        <f t="shared" si="254"/>
        <v>2699.1</v>
      </c>
      <c r="AQ46" s="70">
        <v>428</v>
      </c>
      <c r="AR46" s="71">
        <f t="shared" si="10"/>
        <v>2360</v>
      </c>
      <c r="AS46" s="16">
        <f t="shared" si="255"/>
        <v>0.12563447074950906</v>
      </c>
      <c r="AT46" s="72">
        <v>0</v>
      </c>
      <c r="AU46" s="73" t="str">
        <f t="shared" si="256"/>
        <v/>
      </c>
      <c r="AV46" s="73">
        <v>0</v>
      </c>
      <c r="AW46" s="74" t="str">
        <f t="shared" si="12"/>
        <v/>
      </c>
      <c r="AX46" s="18" t="str">
        <f t="shared" si="257"/>
        <v/>
      </c>
      <c r="AY46" s="69">
        <v>0</v>
      </c>
      <c r="AZ46" s="70" t="str">
        <f t="shared" si="258"/>
        <v/>
      </c>
      <c r="BA46" s="70">
        <v>0</v>
      </c>
      <c r="BB46" s="71" t="str">
        <f t="shared" si="14"/>
        <v/>
      </c>
      <c r="BC46" s="16" t="str">
        <f t="shared" si="259"/>
        <v/>
      </c>
      <c r="BD46" s="72">
        <v>2999</v>
      </c>
      <c r="BE46" s="73">
        <f t="shared" si="260"/>
        <v>2699.1</v>
      </c>
      <c r="BF46" s="73">
        <v>428</v>
      </c>
      <c r="BG46" s="74">
        <f t="shared" si="16"/>
        <v>2360</v>
      </c>
      <c r="BH46" s="18">
        <f t="shared" si="261"/>
        <v>0.12563447074950906</v>
      </c>
      <c r="BI46" s="69">
        <v>0</v>
      </c>
      <c r="BJ46" s="70" t="str">
        <f t="shared" si="262"/>
        <v/>
      </c>
      <c r="BK46" s="70">
        <v>0</v>
      </c>
      <c r="BL46" s="71" t="str">
        <f t="shared" si="18"/>
        <v/>
      </c>
      <c r="BM46" s="16" t="str">
        <f t="shared" si="263"/>
        <v/>
      </c>
      <c r="BN46" s="72">
        <v>0</v>
      </c>
      <c r="BO46" s="73" t="str">
        <f t="shared" si="264"/>
        <v/>
      </c>
      <c r="BP46" s="73">
        <v>0</v>
      </c>
      <c r="BQ46" s="74" t="str">
        <f t="shared" si="20"/>
        <v/>
      </c>
      <c r="BR46" s="18" t="str">
        <f t="shared" si="265"/>
        <v/>
      </c>
    </row>
    <row r="47" spans="1:70" s="5" customFormat="1" ht="12.75" customHeight="1">
      <c r="A47" s="42" t="s">
        <v>276</v>
      </c>
      <c r="B47" s="39" t="s">
        <v>156</v>
      </c>
      <c r="C47" s="4" t="s">
        <v>395</v>
      </c>
      <c r="D47" s="49">
        <v>4.16</v>
      </c>
      <c r="E47" s="40" t="s">
        <v>439</v>
      </c>
      <c r="F47" s="82">
        <v>3959</v>
      </c>
      <c r="G47" s="82">
        <v>3599</v>
      </c>
      <c r="H47" s="173">
        <v>2827</v>
      </c>
      <c r="I47" s="173">
        <v>0</v>
      </c>
      <c r="J47" s="95">
        <f t="shared" si="182"/>
        <v>2827</v>
      </c>
      <c r="K47" s="69">
        <v>0</v>
      </c>
      <c r="L47" s="70" t="str">
        <f t="shared" si="242"/>
        <v/>
      </c>
      <c r="M47" s="70">
        <v>0</v>
      </c>
      <c r="N47" s="71" t="str">
        <f t="shared" si="0"/>
        <v/>
      </c>
      <c r="O47" s="16" t="str">
        <f t="shared" si="243"/>
        <v/>
      </c>
      <c r="P47" s="72">
        <v>0</v>
      </c>
      <c r="Q47" s="73" t="str">
        <f t="shared" si="244"/>
        <v/>
      </c>
      <c r="R47" s="73">
        <v>0</v>
      </c>
      <c r="S47" s="74" t="str">
        <f t="shared" si="1"/>
        <v/>
      </c>
      <c r="T47" s="18" t="str">
        <f t="shared" si="245"/>
        <v/>
      </c>
      <c r="U47" s="69">
        <v>0</v>
      </c>
      <c r="V47" s="70" t="str">
        <f t="shared" si="246"/>
        <v/>
      </c>
      <c r="W47" s="70">
        <v>0</v>
      </c>
      <c r="X47" s="71" t="str">
        <f t="shared" si="2"/>
        <v/>
      </c>
      <c r="Y47" s="16" t="str">
        <f t="shared" si="247"/>
        <v/>
      </c>
      <c r="Z47" s="72" t="s">
        <v>148</v>
      </c>
      <c r="AA47" s="73" t="str">
        <f t="shared" si="248"/>
        <v/>
      </c>
      <c r="AB47" s="73">
        <v>0</v>
      </c>
      <c r="AC47" s="74" t="str">
        <f t="shared" si="4"/>
        <v/>
      </c>
      <c r="AD47" s="18" t="str">
        <f t="shared" si="249"/>
        <v/>
      </c>
      <c r="AE47" s="69">
        <v>2999</v>
      </c>
      <c r="AF47" s="70">
        <f t="shared" si="250"/>
        <v>2699.1</v>
      </c>
      <c r="AG47" s="70">
        <v>467</v>
      </c>
      <c r="AH47" s="71">
        <f t="shared" si="6"/>
        <v>2360</v>
      </c>
      <c r="AI47" s="16">
        <f t="shared" si="251"/>
        <v>0.12563447074950906</v>
      </c>
      <c r="AJ47" s="72">
        <v>0</v>
      </c>
      <c r="AK47" s="73" t="str">
        <f t="shared" si="252"/>
        <v/>
      </c>
      <c r="AL47" s="73">
        <v>0</v>
      </c>
      <c r="AM47" s="74" t="str">
        <f t="shared" si="8"/>
        <v/>
      </c>
      <c r="AN47" s="18" t="str">
        <f t="shared" si="253"/>
        <v/>
      </c>
      <c r="AO47" s="69">
        <v>2999</v>
      </c>
      <c r="AP47" s="70">
        <f t="shared" si="254"/>
        <v>2699.1</v>
      </c>
      <c r="AQ47" s="70">
        <v>467</v>
      </c>
      <c r="AR47" s="71">
        <f t="shared" si="10"/>
        <v>2360</v>
      </c>
      <c r="AS47" s="16">
        <f t="shared" si="255"/>
        <v>0.12563447074950906</v>
      </c>
      <c r="AT47" s="72">
        <v>0</v>
      </c>
      <c r="AU47" s="73" t="str">
        <f t="shared" si="256"/>
        <v/>
      </c>
      <c r="AV47" s="73">
        <v>0</v>
      </c>
      <c r="AW47" s="74" t="str">
        <f t="shared" si="12"/>
        <v/>
      </c>
      <c r="AX47" s="18" t="str">
        <f t="shared" si="257"/>
        <v/>
      </c>
      <c r="AY47" s="69">
        <v>0</v>
      </c>
      <c r="AZ47" s="70" t="str">
        <f t="shared" si="258"/>
        <v/>
      </c>
      <c r="BA47" s="70">
        <v>0</v>
      </c>
      <c r="BB47" s="71" t="str">
        <f t="shared" si="14"/>
        <v/>
      </c>
      <c r="BC47" s="16" t="str">
        <f t="shared" si="259"/>
        <v/>
      </c>
      <c r="BD47" s="72">
        <v>2999</v>
      </c>
      <c r="BE47" s="73">
        <f t="shared" si="260"/>
        <v>2699.1</v>
      </c>
      <c r="BF47" s="73">
        <v>467</v>
      </c>
      <c r="BG47" s="74">
        <f t="shared" si="16"/>
        <v>2360</v>
      </c>
      <c r="BH47" s="18">
        <f t="shared" si="261"/>
        <v>0.12563447074950906</v>
      </c>
      <c r="BI47" s="69">
        <v>0</v>
      </c>
      <c r="BJ47" s="70" t="str">
        <f t="shared" si="262"/>
        <v/>
      </c>
      <c r="BK47" s="70">
        <v>0</v>
      </c>
      <c r="BL47" s="71" t="str">
        <f t="shared" si="18"/>
        <v/>
      </c>
      <c r="BM47" s="16" t="str">
        <f t="shared" si="263"/>
        <v/>
      </c>
      <c r="BN47" s="72">
        <v>0</v>
      </c>
      <c r="BO47" s="73" t="str">
        <f t="shared" si="264"/>
        <v/>
      </c>
      <c r="BP47" s="73">
        <v>0</v>
      </c>
      <c r="BQ47" s="74" t="str">
        <f t="shared" si="20"/>
        <v/>
      </c>
      <c r="BR47" s="18" t="str">
        <f t="shared" si="265"/>
        <v/>
      </c>
    </row>
    <row r="48" spans="1:70" s="5" customFormat="1" ht="12.75" customHeight="1">
      <c r="A48" s="42" t="s">
        <v>278</v>
      </c>
      <c r="B48" s="39" t="s">
        <v>156</v>
      </c>
      <c r="C48" s="4"/>
      <c r="D48" s="49">
        <v>4.16</v>
      </c>
      <c r="E48" s="40" t="s">
        <v>439</v>
      </c>
      <c r="F48" s="82">
        <v>3684</v>
      </c>
      <c r="G48" s="82">
        <v>3349</v>
      </c>
      <c r="H48" s="173">
        <v>2631</v>
      </c>
      <c r="I48" s="173">
        <v>0</v>
      </c>
      <c r="J48" s="95">
        <f t="shared" si="182"/>
        <v>2631</v>
      </c>
      <c r="K48" s="69">
        <v>0</v>
      </c>
      <c r="L48" s="70" t="str">
        <f t="shared" si="242"/>
        <v/>
      </c>
      <c r="M48" s="70">
        <v>0</v>
      </c>
      <c r="N48" s="71" t="str">
        <f t="shared" si="0"/>
        <v/>
      </c>
      <c r="O48" s="16" t="str">
        <f t="shared" si="243"/>
        <v/>
      </c>
      <c r="P48" s="72">
        <v>0</v>
      </c>
      <c r="Q48" s="73" t="str">
        <f t="shared" si="244"/>
        <v/>
      </c>
      <c r="R48" s="73">
        <v>0</v>
      </c>
      <c r="S48" s="74" t="str">
        <f t="shared" si="1"/>
        <v/>
      </c>
      <c r="T48" s="18" t="str">
        <f t="shared" si="245"/>
        <v/>
      </c>
      <c r="U48" s="69">
        <v>0</v>
      </c>
      <c r="V48" s="70" t="str">
        <f t="shared" si="246"/>
        <v/>
      </c>
      <c r="W48" s="70">
        <v>0</v>
      </c>
      <c r="X48" s="71" t="str">
        <f t="shared" si="2"/>
        <v/>
      </c>
      <c r="Y48" s="16" t="str">
        <f t="shared" si="247"/>
        <v/>
      </c>
      <c r="Z48" s="72" t="s">
        <v>148</v>
      </c>
      <c r="AA48" s="73" t="str">
        <f t="shared" si="248"/>
        <v/>
      </c>
      <c r="AB48" s="73">
        <v>0</v>
      </c>
      <c r="AC48" s="74" t="str">
        <f t="shared" si="4"/>
        <v/>
      </c>
      <c r="AD48" s="18" t="str">
        <f t="shared" si="249"/>
        <v/>
      </c>
      <c r="AE48" s="69">
        <v>2888</v>
      </c>
      <c r="AF48" s="70">
        <f t="shared" si="250"/>
        <v>2599.2000000000003</v>
      </c>
      <c r="AG48" s="70">
        <v>358</v>
      </c>
      <c r="AH48" s="71">
        <f t="shared" si="6"/>
        <v>2273</v>
      </c>
      <c r="AI48" s="16">
        <f t="shared" si="251"/>
        <v>0.12550015389350577</v>
      </c>
      <c r="AJ48" s="72">
        <v>0</v>
      </c>
      <c r="AK48" s="73" t="str">
        <f t="shared" si="252"/>
        <v/>
      </c>
      <c r="AL48" s="73">
        <v>0</v>
      </c>
      <c r="AM48" s="74" t="str">
        <f t="shared" si="8"/>
        <v/>
      </c>
      <c r="AN48" s="18" t="str">
        <f t="shared" si="253"/>
        <v/>
      </c>
      <c r="AO48" s="69">
        <v>2888</v>
      </c>
      <c r="AP48" s="70">
        <f t="shared" si="254"/>
        <v>2599.2000000000003</v>
      </c>
      <c r="AQ48" s="70">
        <v>358</v>
      </c>
      <c r="AR48" s="71">
        <f t="shared" si="10"/>
        <v>2273</v>
      </c>
      <c r="AS48" s="16">
        <f t="shared" si="255"/>
        <v>0.12550015389350577</v>
      </c>
      <c r="AT48" s="72">
        <v>0</v>
      </c>
      <c r="AU48" s="73" t="str">
        <f t="shared" si="256"/>
        <v/>
      </c>
      <c r="AV48" s="73">
        <v>0</v>
      </c>
      <c r="AW48" s="74" t="str">
        <f t="shared" si="12"/>
        <v/>
      </c>
      <c r="AX48" s="18" t="str">
        <f t="shared" si="257"/>
        <v/>
      </c>
      <c r="AY48" s="69">
        <v>0</v>
      </c>
      <c r="AZ48" s="70" t="str">
        <f t="shared" si="258"/>
        <v/>
      </c>
      <c r="BA48" s="70">
        <v>0</v>
      </c>
      <c r="BB48" s="71" t="str">
        <f t="shared" si="14"/>
        <v/>
      </c>
      <c r="BC48" s="16" t="str">
        <f t="shared" si="259"/>
        <v/>
      </c>
      <c r="BD48" s="72">
        <v>2888</v>
      </c>
      <c r="BE48" s="73">
        <f t="shared" si="260"/>
        <v>2599.2000000000003</v>
      </c>
      <c r="BF48" s="73">
        <v>358</v>
      </c>
      <c r="BG48" s="74">
        <f t="shared" si="16"/>
        <v>2273</v>
      </c>
      <c r="BH48" s="18">
        <f t="shared" si="261"/>
        <v>0.12550015389350577</v>
      </c>
      <c r="BI48" s="69">
        <v>0</v>
      </c>
      <c r="BJ48" s="70" t="str">
        <f t="shared" si="262"/>
        <v/>
      </c>
      <c r="BK48" s="70">
        <v>0</v>
      </c>
      <c r="BL48" s="71" t="str">
        <f t="shared" si="18"/>
        <v/>
      </c>
      <c r="BM48" s="16" t="str">
        <f t="shared" si="263"/>
        <v/>
      </c>
      <c r="BN48" s="72">
        <v>0</v>
      </c>
      <c r="BO48" s="73" t="str">
        <f t="shared" si="264"/>
        <v/>
      </c>
      <c r="BP48" s="73">
        <v>0</v>
      </c>
      <c r="BQ48" s="74" t="str">
        <f t="shared" si="20"/>
        <v/>
      </c>
      <c r="BR48" s="18" t="str">
        <f t="shared" si="265"/>
        <v/>
      </c>
    </row>
    <row r="49" spans="1:70" s="5" customFormat="1" ht="12.75" customHeight="1">
      <c r="A49" s="42" t="s">
        <v>151</v>
      </c>
      <c r="B49" s="39" t="s">
        <v>156</v>
      </c>
      <c r="C49" s="4"/>
      <c r="D49" s="49">
        <v>4.16</v>
      </c>
      <c r="E49" s="40" t="s">
        <v>440</v>
      </c>
      <c r="F49" s="82">
        <v>3189</v>
      </c>
      <c r="G49" s="82">
        <v>2899</v>
      </c>
      <c r="H49" s="173">
        <v>2249</v>
      </c>
      <c r="I49" s="173">
        <v>75</v>
      </c>
      <c r="J49" s="95">
        <f t="shared" si="182"/>
        <v>2174</v>
      </c>
      <c r="K49" s="69">
        <v>0</v>
      </c>
      <c r="L49" s="70" t="str">
        <f t="shared" si="242"/>
        <v/>
      </c>
      <c r="M49" s="70">
        <v>0</v>
      </c>
      <c r="N49" s="71" t="str">
        <f t="shared" si="0"/>
        <v/>
      </c>
      <c r="O49" s="16" t="str">
        <f t="shared" si="243"/>
        <v/>
      </c>
      <c r="P49" s="72">
        <v>0</v>
      </c>
      <c r="Q49" s="73" t="str">
        <f t="shared" si="244"/>
        <v/>
      </c>
      <c r="R49" s="73">
        <v>0</v>
      </c>
      <c r="S49" s="74" t="str">
        <f t="shared" si="1"/>
        <v/>
      </c>
      <c r="T49" s="18" t="str">
        <f t="shared" si="245"/>
        <v/>
      </c>
      <c r="U49" s="69">
        <v>0</v>
      </c>
      <c r="V49" s="70" t="str">
        <f t="shared" si="246"/>
        <v/>
      </c>
      <c r="W49" s="70">
        <v>0</v>
      </c>
      <c r="X49" s="71" t="str">
        <f t="shared" si="2"/>
        <v/>
      </c>
      <c r="Y49" s="16" t="str">
        <f t="shared" si="247"/>
        <v/>
      </c>
      <c r="Z49" s="72">
        <v>0</v>
      </c>
      <c r="AA49" s="73" t="str">
        <f t="shared" si="248"/>
        <v/>
      </c>
      <c r="AB49" s="73">
        <v>0</v>
      </c>
      <c r="AC49" s="74" t="str">
        <f t="shared" si="4"/>
        <v/>
      </c>
      <c r="AD49" s="18" t="str">
        <f t="shared" si="249"/>
        <v/>
      </c>
      <c r="AE49" s="69">
        <v>2443</v>
      </c>
      <c r="AF49" s="70">
        <f t="shared" si="250"/>
        <v>2198.7000000000003</v>
      </c>
      <c r="AG49" s="70">
        <v>338</v>
      </c>
      <c r="AH49" s="71">
        <f t="shared" si="6"/>
        <v>1836</v>
      </c>
      <c r="AI49" s="16">
        <f t="shared" si="251"/>
        <v>0.16496111338518227</v>
      </c>
      <c r="AJ49" s="72">
        <v>0</v>
      </c>
      <c r="AK49" s="73" t="str">
        <f t="shared" si="252"/>
        <v/>
      </c>
      <c r="AL49" s="73">
        <v>0</v>
      </c>
      <c r="AM49" s="74" t="str">
        <f t="shared" si="8"/>
        <v/>
      </c>
      <c r="AN49" s="18" t="str">
        <f t="shared" si="253"/>
        <v/>
      </c>
      <c r="AO49" s="69">
        <v>2221</v>
      </c>
      <c r="AP49" s="70">
        <f t="shared" si="254"/>
        <v>1998.9</v>
      </c>
      <c r="AQ49" s="70">
        <v>505</v>
      </c>
      <c r="AR49" s="71">
        <f t="shared" si="10"/>
        <v>1669</v>
      </c>
      <c r="AS49" s="16">
        <f t="shared" si="255"/>
        <v>0.1650407724248337</v>
      </c>
      <c r="AT49" s="72">
        <v>0</v>
      </c>
      <c r="AU49" s="73" t="str">
        <f t="shared" si="256"/>
        <v/>
      </c>
      <c r="AV49" s="73">
        <v>0</v>
      </c>
      <c r="AW49" s="74" t="str">
        <f t="shared" si="12"/>
        <v/>
      </c>
      <c r="AX49" s="18" t="str">
        <f t="shared" si="257"/>
        <v/>
      </c>
      <c r="AY49" s="69">
        <v>0</v>
      </c>
      <c r="AZ49" s="70" t="str">
        <f t="shared" si="258"/>
        <v/>
      </c>
      <c r="BA49" s="70">
        <v>0</v>
      </c>
      <c r="BB49" s="71" t="str">
        <f t="shared" si="14"/>
        <v/>
      </c>
      <c r="BC49" s="16" t="str">
        <f t="shared" si="259"/>
        <v/>
      </c>
      <c r="BD49" s="72">
        <v>2443</v>
      </c>
      <c r="BE49" s="73">
        <f t="shared" si="260"/>
        <v>2198.7000000000003</v>
      </c>
      <c r="BF49" s="73">
        <v>338</v>
      </c>
      <c r="BG49" s="74">
        <f t="shared" si="16"/>
        <v>1836</v>
      </c>
      <c r="BH49" s="18">
        <f t="shared" si="261"/>
        <v>0.16496111338518227</v>
      </c>
      <c r="BI49" s="69">
        <v>0</v>
      </c>
      <c r="BJ49" s="70" t="str">
        <f t="shared" si="262"/>
        <v/>
      </c>
      <c r="BK49" s="70">
        <v>0</v>
      </c>
      <c r="BL49" s="71" t="str">
        <f t="shared" si="18"/>
        <v/>
      </c>
      <c r="BM49" s="16" t="str">
        <f t="shared" si="263"/>
        <v/>
      </c>
      <c r="BN49" s="72">
        <v>0</v>
      </c>
      <c r="BO49" s="73" t="str">
        <f t="shared" si="264"/>
        <v/>
      </c>
      <c r="BP49" s="73">
        <v>0</v>
      </c>
      <c r="BQ49" s="74" t="str">
        <f t="shared" si="20"/>
        <v/>
      </c>
      <c r="BR49" s="18" t="str">
        <f t="shared" si="265"/>
        <v/>
      </c>
    </row>
    <row r="50" spans="1:70" s="5" customFormat="1" ht="12.75" customHeight="1">
      <c r="A50" s="42" t="s">
        <v>152</v>
      </c>
      <c r="B50" s="39" t="s">
        <v>156</v>
      </c>
      <c r="C50" s="4"/>
      <c r="D50" s="49">
        <v>4.16</v>
      </c>
      <c r="E50" s="40" t="s">
        <v>440</v>
      </c>
      <c r="F50" s="82">
        <v>2969</v>
      </c>
      <c r="G50" s="82">
        <v>2699</v>
      </c>
      <c r="H50" s="173">
        <v>2095</v>
      </c>
      <c r="I50" s="173">
        <v>76</v>
      </c>
      <c r="J50" s="95">
        <f t="shared" si="182"/>
        <v>2019</v>
      </c>
      <c r="K50" s="69">
        <v>0</v>
      </c>
      <c r="L50" s="70" t="str">
        <f t="shared" si="242"/>
        <v/>
      </c>
      <c r="M50" s="70">
        <v>0</v>
      </c>
      <c r="N50" s="71" t="str">
        <f t="shared" si="0"/>
        <v/>
      </c>
      <c r="O50" s="16" t="str">
        <f t="shared" si="243"/>
        <v/>
      </c>
      <c r="P50" s="72">
        <v>0</v>
      </c>
      <c r="Q50" s="73" t="str">
        <f t="shared" si="244"/>
        <v/>
      </c>
      <c r="R50" s="73">
        <v>0</v>
      </c>
      <c r="S50" s="74" t="str">
        <f t="shared" si="1"/>
        <v/>
      </c>
      <c r="T50" s="18" t="str">
        <f t="shared" si="245"/>
        <v/>
      </c>
      <c r="U50" s="69">
        <v>0</v>
      </c>
      <c r="V50" s="70" t="str">
        <f t="shared" si="246"/>
        <v/>
      </c>
      <c r="W50" s="70">
        <v>0</v>
      </c>
      <c r="X50" s="71" t="str">
        <f t="shared" si="2"/>
        <v/>
      </c>
      <c r="Y50" s="16" t="str">
        <f t="shared" si="247"/>
        <v/>
      </c>
      <c r="Z50" s="72">
        <v>0</v>
      </c>
      <c r="AA50" s="73" t="str">
        <f t="shared" si="248"/>
        <v/>
      </c>
      <c r="AB50" s="73">
        <v>0</v>
      </c>
      <c r="AC50" s="74" t="str">
        <f t="shared" si="4"/>
        <v/>
      </c>
      <c r="AD50" s="18" t="str">
        <f t="shared" si="249"/>
        <v/>
      </c>
      <c r="AE50" s="69">
        <v>2332</v>
      </c>
      <c r="AF50" s="70">
        <f t="shared" si="250"/>
        <v>2098.8000000000002</v>
      </c>
      <c r="AG50" s="70">
        <v>271</v>
      </c>
      <c r="AH50" s="71">
        <f t="shared" si="6"/>
        <v>1748</v>
      </c>
      <c r="AI50" s="16">
        <f t="shared" si="251"/>
        <v>0.16714312940728043</v>
      </c>
      <c r="AJ50" s="72">
        <v>0</v>
      </c>
      <c r="AK50" s="73" t="str">
        <f t="shared" si="252"/>
        <v/>
      </c>
      <c r="AL50" s="73">
        <v>0</v>
      </c>
      <c r="AM50" s="74" t="str">
        <f t="shared" si="8"/>
        <v/>
      </c>
      <c r="AN50" s="18" t="str">
        <f t="shared" si="253"/>
        <v/>
      </c>
      <c r="AO50" s="69">
        <v>2221</v>
      </c>
      <c r="AP50" s="70">
        <f t="shared" si="254"/>
        <v>1998.9</v>
      </c>
      <c r="AQ50" s="70">
        <v>354</v>
      </c>
      <c r="AR50" s="71">
        <f t="shared" si="10"/>
        <v>1665</v>
      </c>
      <c r="AS50" s="16">
        <f t="shared" si="255"/>
        <v>0.16704187303016663</v>
      </c>
      <c r="AT50" s="72">
        <v>0</v>
      </c>
      <c r="AU50" s="73" t="str">
        <f t="shared" si="256"/>
        <v/>
      </c>
      <c r="AV50" s="73">
        <v>0</v>
      </c>
      <c r="AW50" s="74" t="str">
        <f t="shared" si="12"/>
        <v/>
      </c>
      <c r="AX50" s="18" t="str">
        <f t="shared" si="257"/>
        <v/>
      </c>
      <c r="AY50" s="69">
        <v>0</v>
      </c>
      <c r="AZ50" s="70" t="str">
        <f t="shared" si="258"/>
        <v/>
      </c>
      <c r="BA50" s="70">
        <v>0</v>
      </c>
      <c r="BB50" s="71" t="str">
        <f t="shared" si="14"/>
        <v/>
      </c>
      <c r="BC50" s="16" t="str">
        <f t="shared" si="259"/>
        <v/>
      </c>
      <c r="BD50" s="72">
        <v>2332</v>
      </c>
      <c r="BE50" s="73">
        <f t="shared" si="260"/>
        <v>2098.8000000000002</v>
      </c>
      <c r="BF50" s="73">
        <v>271</v>
      </c>
      <c r="BG50" s="74">
        <f t="shared" si="16"/>
        <v>1748</v>
      </c>
      <c r="BH50" s="18">
        <f t="shared" si="261"/>
        <v>0.16714312940728043</v>
      </c>
      <c r="BI50" s="69">
        <v>0</v>
      </c>
      <c r="BJ50" s="70" t="str">
        <f t="shared" si="262"/>
        <v/>
      </c>
      <c r="BK50" s="70">
        <v>0</v>
      </c>
      <c r="BL50" s="71" t="str">
        <f t="shared" si="18"/>
        <v/>
      </c>
      <c r="BM50" s="16" t="str">
        <f t="shared" si="263"/>
        <v/>
      </c>
      <c r="BN50" s="72">
        <v>0</v>
      </c>
      <c r="BO50" s="73" t="str">
        <f t="shared" si="264"/>
        <v/>
      </c>
      <c r="BP50" s="73">
        <v>0</v>
      </c>
      <c r="BQ50" s="74" t="str">
        <f t="shared" si="20"/>
        <v/>
      </c>
      <c r="BR50" s="18" t="str">
        <f t="shared" si="265"/>
        <v/>
      </c>
    </row>
    <row r="51" spans="1:70" s="5" customFormat="1" ht="12.75" customHeight="1">
      <c r="A51" s="42" t="s">
        <v>390</v>
      </c>
      <c r="B51" s="39" t="s">
        <v>156</v>
      </c>
      <c r="C51" s="4" t="s">
        <v>421</v>
      </c>
      <c r="D51" s="49" t="s">
        <v>550</v>
      </c>
      <c r="E51" s="40" t="s">
        <v>441</v>
      </c>
      <c r="F51" s="82">
        <v>3299</v>
      </c>
      <c r="G51" s="82">
        <v>2999</v>
      </c>
      <c r="H51" s="173">
        <v>2364</v>
      </c>
      <c r="I51" s="173">
        <v>0</v>
      </c>
      <c r="J51" s="95">
        <f t="shared" si="182"/>
        <v>2364</v>
      </c>
      <c r="K51" s="69">
        <v>0</v>
      </c>
      <c r="L51" s="70" t="str">
        <f t="shared" si="242"/>
        <v/>
      </c>
      <c r="M51" s="70">
        <v>0</v>
      </c>
      <c r="N51" s="71" t="str">
        <f t="shared" si="0"/>
        <v/>
      </c>
      <c r="O51" s="16" t="str">
        <f t="shared" si="243"/>
        <v/>
      </c>
      <c r="P51" s="72">
        <v>0</v>
      </c>
      <c r="Q51" s="73" t="str">
        <f t="shared" si="244"/>
        <v/>
      </c>
      <c r="R51" s="73">
        <v>0</v>
      </c>
      <c r="S51" s="74" t="str">
        <f t="shared" si="1"/>
        <v/>
      </c>
      <c r="T51" s="18" t="str">
        <f t="shared" si="245"/>
        <v/>
      </c>
      <c r="U51" s="69">
        <v>0</v>
      </c>
      <c r="V51" s="70" t="str">
        <f t="shared" si="246"/>
        <v/>
      </c>
      <c r="W51" s="70">
        <v>0</v>
      </c>
      <c r="X51" s="71" t="str">
        <f t="shared" si="2"/>
        <v/>
      </c>
      <c r="Y51" s="16" t="str">
        <f t="shared" si="247"/>
        <v/>
      </c>
      <c r="Z51" s="72">
        <v>0</v>
      </c>
      <c r="AA51" s="73" t="str">
        <f t="shared" si="248"/>
        <v/>
      </c>
      <c r="AB51" s="73">
        <v>0</v>
      </c>
      <c r="AC51" s="74" t="str">
        <f t="shared" si="4"/>
        <v/>
      </c>
      <c r="AD51" s="18" t="str">
        <f t="shared" si="249"/>
        <v/>
      </c>
      <c r="AE51" s="69">
        <v>0</v>
      </c>
      <c r="AF51" s="70" t="str">
        <f t="shared" si="250"/>
        <v/>
      </c>
      <c r="AG51" s="70">
        <v>0</v>
      </c>
      <c r="AH51" s="71" t="str">
        <f t="shared" si="6"/>
        <v/>
      </c>
      <c r="AI51" s="16" t="str">
        <f t="shared" si="251"/>
        <v/>
      </c>
      <c r="AJ51" s="72">
        <v>2666</v>
      </c>
      <c r="AK51" s="73">
        <f t="shared" si="252"/>
        <v>2399.4</v>
      </c>
      <c r="AL51" s="73">
        <v>259</v>
      </c>
      <c r="AM51" s="74">
        <f t="shared" si="8"/>
        <v>2105</v>
      </c>
      <c r="AN51" s="18">
        <f t="shared" si="253"/>
        <v>0.12269734100191718</v>
      </c>
      <c r="AO51" s="69">
        <v>0</v>
      </c>
      <c r="AP51" s="70" t="str">
        <f t="shared" si="254"/>
        <v/>
      </c>
      <c r="AQ51" s="70">
        <v>0</v>
      </c>
      <c r="AR51" s="71" t="str">
        <f t="shared" si="10"/>
        <v/>
      </c>
      <c r="AS51" s="16" t="str">
        <f t="shared" si="255"/>
        <v/>
      </c>
      <c r="AT51" s="72">
        <v>0</v>
      </c>
      <c r="AU51" s="73" t="str">
        <f t="shared" si="256"/>
        <v/>
      </c>
      <c r="AV51" s="73">
        <v>0</v>
      </c>
      <c r="AW51" s="74" t="str">
        <f t="shared" si="12"/>
        <v/>
      </c>
      <c r="AX51" s="18" t="str">
        <f t="shared" si="257"/>
        <v/>
      </c>
      <c r="AY51" s="69">
        <v>2554</v>
      </c>
      <c r="AZ51" s="70">
        <f t="shared" si="258"/>
        <v>2298.6</v>
      </c>
      <c r="BA51" s="70">
        <v>348</v>
      </c>
      <c r="BB51" s="71">
        <f t="shared" si="14"/>
        <v>2016</v>
      </c>
      <c r="BC51" s="16">
        <f t="shared" si="259"/>
        <v>0.12294440093970239</v>
      </c>
      <c r="BD51" s="72">
        <v>0</v>
      </c>
      <c r="BE51" s="73" t="str">
        <f t="shared" si="260"/>
        <v/>
      </c>
      <c r="BF51" s="73">
        <v>0</v>
      </c>
      <c r="BG51" s="74" t="str">
        <f t="shared" si="16"/>
        <v/>
      </c>
      <c r="BH51" s="18" t="str">
        <f t="shared" si="261"/>
        <v/>
      </c>
      <c r="BI51" s="69">
        <v>0</v>
      </c>
      <c r="BJ51" s="70" t="str">
        <f t="shared" si="262"/>
        <v/>
      </c>
      <c r="BK51" s="70">
        <v>0</v>
      </c>
      <c r="BL51" s="71" t="str">
        <f t="shared" si="18"/>
        <v/>
      </c>
      <c r="BM51" s="16" t="str">
        <f t="shared" si="263"/>
        <v/>
      </c>
      <c r="BN51" s="72">
        <v>2777</v>
      </c>
      <c r="BO51" s="73">
        <f t="shared" si="264"/>
        <v>2499.3000000000002</v>
      </c>
      <c r="BP51" s="73">
        <v>171</v>
      </c>
      <c r="BQ51" s="74">
        <f t="shared" si="20"/>
        <v>2193</v>
      </c>
      <c r="BR51" s="18">
        <f t="shared" si="265"/>
        <v>0.12255431520825838</v>
      </c>
    </row>
    <row r="52" spans="1:70" s="5" customFormat="1" ht="12.75" customHeight="1">
      <c r="A52" s="42" t="s">
        <v>14</v>
      </c>
      <c r="B52" s="39" t="s">
        <v>156</v>
      </c>
      <c r="C52" s="4" t="s">
        <v>5</v>
      </c>
      <c r="D52" s="49">
        <v>4.16</v>
      </c>
      <c r="E52" s="40" t="s">
        <v>442</v>
      </c>
      <c r="F52" s="82">
        <v>4399</v>
      </c>
      <c r="G52" s="82">
        <v>0</v>
      </c>
      <c r="H52" s="173">
        <v>3017</v>
      </c>
      <c r="I52" s="173">
        <v>0</v>
      </c>
      <c r="J52" s="95">
        <f>IFERROR(H52-I52,H52)</f>
        <v>3017</v>
      </c>
      <c r="K52" s="69">
        <v>0</v>
      </c>
      <c r="L52" s="70" t="str">
        <f>IFERROR(IF(K52&gt;1,K52*0.9,""),"")</f>
        <v/>
      </c>
      <c r="M52" s="70">
        <v>0</v>
      </c>
      <c r="N52" s="71" t="str">
        <f t="shared" si="0"/>
        <v/>
      </c>
      <c r="O52" s="16" t="str">
        <f>IFERROR(IF((IFERROR(IF(M52&gt;1,(L52-N52)/L52,""),(($G52*0.9)-N52)/($G52*0.9)))&gt;1%,IFERROR(IF(M52&gt;1,(L52-N52)/L52,""),(($G52*0.9)-N52)/($G52*0.9)),""),"")</f>
        <v/>
      </c>
      <c r="P52" s="72">
        <v>0</v>
      </c>
      <c r="Q52" s="73" t="str">
        <f>IFERROR(IF(P52&gt;1,P52*0.9,""),"")</f>
        <v/>
      </c>
      <c r="R52" s="73">
        <v>0</v>
      </c>
      <c r="S52" s="74" t="str">
        <f t="shared" si="1"/>
        <v/>
      </c>
      <c r="T52" s="18" t="str">
        <f>IFERROR(IF((IFERROR(IF(R52&gt;1,(Q52-S52)/Q52,""),(($G52*0.9)-S52)/($G52*0.9)))&gt;1%,IFERROR(IF(R52&gt;1,(Q52-S52)/Q52,""),(($G52*0.9)-S52)/($G52*0.9)),""),"")</f>
        <v/>
      </c>
      <c r="U52" s="69">
        <v>0</v>
      </c>
      <c r="V52" s="70" t="str">
        <f>IFERROR(IF(U52&gt;1,U52*0.9,""),"")</f>
        <v/>
      </c>
      <c r="W52" s="70">
        <v>0</v>
      </c>
      <c r="X52" s="71" t="str">
        <f t="shared" si="2"/>
        <v/>
      </c>
      <c r="Y52" s="16" t="str">
        <f>IFERROR(IF((IFERROR(IF(W52&gt;1,(V52-X52)/V52,""),(($G52*0.9)-X52)/($G52*0.9)))&gt;1%,IFERROR(IF(W52&gt;1,(V52-X52)/V52,""),(($G52*0.9)-X52)/($G52*0.9)),""),"")</f>
        <v/>
      </c>
      <c r="Z52" s="72">
        <v>0</v>
      </c>
      <c r="AA52" s="73" t="str">
        <f>IFERROR(IF(Z52&gt;1,Z52*0.9,""),"")</f>
        <v/>
      </c>
      <c r="AB52" s="73">
        <v>0</v>
      </c>
      <c r="AC52" s="74" t="str">
        <f t="shared" si="4"/>
        <v/>
      </c>
      <c r="AD52" s="18" t="str">
        <f>IFERROR(IF((IFERROR(IF(AB52&gt;1,(AA52-AC52)/AA52,""),(($G52*0.9)-AC52)/($G52*0.9)))&gt;1%,IFERROR(IF(AB52&gt;1,(AA52-AC52)/AA52,""),(($G52*0.9)-AC52)/($G52*0.9)),""),"")</f>
        <v/>
      </c>
      <c r="AE52" s="69">
        <v>0</v>
      </c>
      <c r="AF52" s="70" t="str">
        <f>IFERROR(IF(AE52&gt;1,AE52*0.9,""),"")</f>
        <v/>
      </c>
      <c r="AG52" s="70">
        <v>0</v>
      </c>
      <c r="AH52" s="71" t="str">
        <f t="shared" si="6"/>
        <v/>
      </c>
      <c r="AI52" s="16" t="str">
        <f>IFERROR(IF((IFERROR(IF(AG52&gt;1,(AF52-AH52)/AF52,""),(($G52*0.9)-AH52)/($G52*0.9)))&gt;1%,IFERROR(IF(AG52&gt;1,(AF52-AH52)/AF52,""),(($G52*0.9)-AH52)/($G52*0.9)),""),"")</f>
        <v/>
      </c>
      <c r="AJ52" s="72">
        <v>0</v>
      </c>
      <c r="AK52" s="73" t="str">
        <f>IFERROR(IF(AJ52&gt;1,AJ52*0.9,""),"")</f>
        <v/>
      </c>
      <c r="AL52" s="73">
        <v>0</v>
      </c>
      <c r="AM52" s="74" t="str">
        <f t="shared" si="8"/>
        <v/>
      </c>
      <c r="AN52" s="18" t="str">
        <f>IFERROR(IF((IFERROR(IF(AL52&gt;1,(AK52-AM52)/AK52,""),(($G52*0.9)-AM52)/($G52*0.9)))&gt;1%,IFERROR(IF(AL52&gt;1,(AK52-AM52)/AK52,""),(($G52*0.9)-AM52)/($G52*0.9)),""),"")</f>
        <v/>
      </c>
      <c r="AO52" s="69">
        <v>0</v>
      </c>
      <c r="AP52" s="70" t="str">
        <f>IFERROR(IF(AO52&gt;1,AO52*0.9,""),"")</f>
        <v/>
      </c>
      <c r="AQ52" s="70">
        <v>0</v>
      </c>
      <c r="AR52" s="71" t="str">
        <f t="shared" si="10"/>
        <v/>
      </c>
      <c r="AS52" s="16" t="str">
        <f>IFERROR(IF((IFERROR(IF(AQ52&gt;1,(AP52-AR52)/AP52,""),(($G52*0.9)-AR52)/($G52*0.9)))&gt;1%,IFERROR(IF(AQ52&gt;1,(AP52-AR52)/AP52,""),(($G52*0.9)-AR52)/($G52*0.9)),""),"")</f>
        <v/>
      </c>
      <c r="AT52" s="72">
        <v>0</v>
      </c>
      <c r="AU52" s="73" t="str">
        <f>IFERROR(IF(AT52&gt;1,AT52*0.9,""),"")</f>
        <v/>
      </c>
      <c r="AV52" s="73">
        <v>0</v>
      </c>
      <c r="AW52" s="74" t="str">
        <f t="shared" si="12"/>
        <v/>
      </c>
      <c r="AX52" s="18" t="str">
        <f>IFERROR(IF((IFERROR(IF(AV52&gt;1,(AU52-AW52)/AU52,""),(($G52*0.9)-AW52)/($G52*0.9)))&gt;1%,IFERROR(IF(AV52&gt;1,(AU52-AW52)/AU52,""),(($G52*0.9)-AW52)/($G52*0.9)),""),"")</f>
        <v/>
      </c>
      <c r="AY52" s="69">
        <v>0</v>
      </c>
      <c r="AZ52" s="70" t="str">
        <f>IFERROR(IF(AY52&gt;1,AY52*0.9,""),"")</f>
        <v/>
      </c>
      <c r="BA52" s="70">
        <v>0</v>
      </c>
      <c r="BB52" s="71" t="str">
        <f t="shared" si="14"/>
        <v/>
      </c>
      <c r="BC52" s="16" t="str">
        <f>IFERROR(IF((IFERROR(IF(BA52&gt;1,(AZ52-BB52)/AZ52,""),(($G52*0.9)-BB52)/($G52*0.9)))&gt;1%,IFERROR(IF(BA52&gt;1,(AZ52-BB52)/AZ52,""),(($G52*0.9)-BB52)/($G52*0.9)),""),"")</f>
        <v/>
      </c>
      <c r="BD52" s="72">
        <v>0</v>
      </c>
      <c r="BE52" s="73" t="str">
        <f>IFERROR(IF(BD52&gt;1,BD52*0.9,""),"")</f>
        <v/>
      </c>
      <c r="BF52" s="73">
        <v>0</v>
      </c>
      <c r="BG52" s="74" t="str">
        <f t="shared" si="16"/>
        <v/>
      </c>
      <c r="BH52" s="18" t="str">
        <f>IFERROR(IF((IFERROR(IF(BF52&gt;1,(BE52-BG52)/BE52,""),(($G52*0.9)-BG52)/($G52*0.9)))&gt;1%,IFERROR(IF(BF52&gt;1,(BE52-BG52)/BE52,""),(($G52*0.9)-BG52)/($G52*0.9)),""),"")</f>
        <v/>
      </c>
      <c r="BI52" s="69">
        <v>0</v>
      </c>
      <c r="BJ52" s="70" t="str">
        <f>IFERROR(IF(BI52&gt;1,BI52*0.9,""),"")</f>
        <v/>
      </c>
      <c r="BK52" s="70">
        <v>0</v>
      </c>
      <c r="BL52" s="71" t="str">
        <f t="shared" si="18"/>
        <v/>
      </c>
      <c r="BM52" s="16" t="str">
        <f>IFERROR(IF((IFERROR(IF(BK52&gt;1,(BJ52-BL52)/BJ52,""),(($G52*0.9)-BL52)/($G52*0.9)))&gt;1%,IFERROR(IF(BK52&gt;1,(BJ52-BL52)/BJ52,""),(($G52*0.9)-BL52)/($G52*0.9)),""),"")</f>
        <v/>
      </c>
      <c r="BN52" s="72">
        <v>0</v>
      </c>
      <c r="BO52" s="73" t="str">
        <f>IFERROR(IF(BN52&gt;1,BN52*0.9,""),"")</f>
        <v/>
      </c>
      <c r="BP52" s="73">
        <v>0</v>
      </c>
      <c r="BQ52" s="74" t="str">
        <f t="shared" si="20"/>
        <v/>
      </c>
      <c r="BR52" s="18" t="str">
        <f>IFERROR(IF((IFERROR(IF(BP52&gt;1,(BO52-BQ52)/BO52,""),(($G52*0.9)-BQ52)/($G52*0.9)))&gt;1%,IFERROR(IF(BP52&gt;1,(BO52-BQ52)/BO52,""),(($G52*0.9)-BQ52)/($G52*0.9)),""),"")</f>
        <v/>
      </c>
    </row>
    <row r="53" spans="1:70" s="5" customFormat="1" ht="12.75" customHeight="1">
      <c r="A53" s="42" t="s">
        <v>368</v>
      </c>
      <c r="B53" s="39" t="s">
        <v>156</v>
      </c>
      <c r="C53" s="4" t="s">
        <v>395</v>
      </c>
      <c r="D53" s="49">
        <v>4.16</v>
      </c>
      <c r="E53" s="40" t="s">
        <v>442</v>
      </c>
      <c r="F53" s="82">
        <v>4399</v>
      </c>
      <c r="G53" s="82">
        <v>3999</v>
      </c>
      <c r="H53" s="173">
        <v>3050</v>
      </c>
      <c r="I53" s="173">
        <v>100</v>
      </c>
      <c r="J53" s="95">
        <f t="shared" si="182"/>
        <v>2950</v>
      </c>
      <c r="K53" s="69">
        <v>0</v>
      </c>
      <c r="L53" s="70" t="str">
        <f t="shared" si="242"/>
        <v/>
      </c>
      <c r="M53" s="70">
        <v>0</v>
      </c>
      <c r="N53" s="71" t="str">
        <f t="shared" si="0"/>
        <v/>
      </c>
      <c r="O53" s="16" t="str">
        <f t="shared" si="243"/>
        <v/>
      </c>
      <c r="P53" s="72">
        <v>0</v>
      </c>
      <c r="Q53" s="73" t="str">
        <f t="shared" si="244"/>
        <v/>
      </c>
      <c r="R53" s="73">
        <v>0</v>
      </c>
      <c r="S53" s="74" t="str">
        <f t="shared" si="1"/>
        <v/>
      </c>
      <c r="T53" s="18" t="str">
        <f t="shared" si="245"/>
        <v/>
      </c>
      <c r="U53" s="69">
        <v>0</v>
      </c>
      <c r="V53" s="70" t="str">
        <f t="shared" si="246"/>
        <v/>
      </c>
      <c r="W53" s="70">
        <v>0</v>
      </c>
      <c r="X53" s="71" t="str">
        <f t="shared" si="2"/>
        <v/>
      </c>
      <c r="Y53" s="16" t="str">
        <f t="shared" si="247"/>
        <v/>
      </c>
      <c r="Z53" s="72">
        <v>3443</v>
      </c>
      <c r="AA53" s="73">
        <f t="shared" si="248"/>
        <v>3098.7000000000003</v>
      </c>
      <c r="AB53" s="73">
        <v>405</v>
      </c>
      <c r="AC53" s="74">
        <f t="shared" si="4"/>
        <v>2545</v>
      </c>
      <c r="AD53" s="18">
        <f t="shared" si="249"/>
        <v>0.17868783683480177</v>
      </c>
      <c r="AE53" s="69">
        <v>3221</v>
      </c>
      <c r="AF53" s="70">
        <f t="shared" si="250"/>
        <v>2898.9</v>
      </c>
      <c r="AG53" s="70">
        <v>569</v>
      </c>
      <c r="AH53" s="71">
        <f t="shared" si="6"/>
        <v>2381</v>
      </c>
      <c r="AI53" s="16">
        <f t="shared" si="251"/>
        <v>0.17865397219635037</v>
      </c>
      <c r="AJ53" s="72">
        <v>0</v>
      </c>
      <c r="AK53" s="73" t="str">
        <f t="shared" si="252"/>
        <v/>
      </c>
      <c r="AL53" s="73">
        <v>0</v>
      </c>
      <c r="AM53" s="74" t="str">
        <f t="shared" si="8"/>
        <v/>
      </c>
      <c r="AN53" s="18" t="str">
        <f t="shared" si="253"/>
        <v/>
      </c>
      <c r="AO53" s="69">
        <v>3221</v>
      </c>
      <c r="AP53" s="70">
        <f t="shared" si="254"/>
        <v>2898.9</v>
      </c>
      <c r="AQ53" s="70">
        <v>569</v>
      </c>
      <c r="AR53" s="71">
        <f t="shared" si="10"/>
        <v>2381</v>
      </c>
      <c r="AS53" s="16">
        <f t="shared" si="255"/>
        <v>0.17865397219635037</v>
      </c>
      <c r="AT53" s="72">
        <v>0</v>
      </c>
      <c r="AU53" s="73" t="str">
        <f t="shared" si="256"/>
        <v/>
      </c>
      <c r="AV53" s="73">
        <v>0</v>
      </c>
      <c r="AW53" s="74" t="str">
        <f t="shared" si="12"/>
        <v/>
      </c>
      <c r="AX53" s="18" t="str">
        <f t="shared" si="257"/>
        <v/>
      </c>
      <c r="AY53" s="69">
        <v>0</v>
      </c>
      <c r="AZ53" s="70" t="str">
        <f t="shared" si="258"/>
        <v/>
      </c>
      <c r="BA53" s="70">
        <v>0</v>
      </c>
      <c r="BB53" s="71" t="str">
        <f t="shared" si="14"/>
        <v/>
      </c>
      <c r="BC53" s="16" t="str">
        <f t="shared" si="259"/>
        <v/>
      </c>
      <c r="BD53" s="72">
        <v>3221</v>
      </c>
      <c r="BE53" s="73">
        <f t="shared" si="260"/>
        <v>2898.9</v>
      </c>
      <c r="BF53" s="73">
        <v>569</v>
      </c>
      <c r="BG53" s="74">
        <f t="shared" si="16"/>
        <v>2381</v>
      </c>
      <c r="BH53" s="18">
        <f t="shared" si="261"/>
        <v>0.17865397219635037</v>
      </c>
      <c r="BI53" s="69">
        <v>0</v>
      </c>
      <c r="BJ53" s="70" t="str">
        <f t="shared" si="262"/>
        <v/>
      </c>
      <c r="BK53" s="70">
        <v>0</v>
      </c>
      <c r="BL53" s="71" t="str">
        <f t="shared" si="18"/>
        <v/>
      </c>
      <c r="BM53" s="16" t="str">
        <f t="shared" si="263"/>
        <v/>
      </c>
      <c r="BN53" s="72">
        <v>0</v>
      </c>
      <c r="BO53" s="73" t="str">
        <f t="shared" si="264"/>
        <v/>
      </c>
      <c r="BP53" s="73">
        <v>0</v>
      </c>
      <c r="BQ53" s="74" t="str">
        <f t="shared" si="20"/>
        <v/>
      </c>
      <c r="BR53" s="18" t="str">
        <f t="shared" si="265"/>
        <v/>
      </c>
    </row>
    <row r="54" spans="1:70" s="5" customFormat="1" ht="12.75" customHeight="1">
      <c r="A54" s="42" t="s">
        <v>484</v>
      </c>
      <c r="B54" s="39" t="s">
        <v>156</v>
      </c>
      <c r="C54" s="4" t="s">
        <v>508</v>
      </c>
      <c r="D54" s="49">
        <v>4.16</v>
      </c>
      <c r="E54" s="40" t="s">
        <v>511</v>
      </c>
      <c r="F54" s="82">
        <v>4289</v>
      </c>
      <c r="G54" s="82">
        <v>3899</v>
      </c>
      <c r="H54" s="173">
        <v>2974</v>
      </c>
      <c r="I54" s="173">
        <v>0</v>
      </c>
      <c r="J54" s="95">
        <f t="shared" ref="J54:J56" si="266">IFERROR(H54-I54,H54)</f>
        <v>2974</v>
      </c>
      <c r="K54" s="69">
        <v>0</v>
      </c>
      <c r="L54" s="70" t="str">
        <f t="shared" ref="L54:L56" si="267">IFERROR(IF(K54&gt;1,K54*0.9,""),"")</f>
        <v/>
      </c>
      <c r="M54" s="70">
        <v>0</v>
      </c>
      <c r="N54" s="71" t="str">
        <f t="shared" si="0"/>
        <v/>
      </c>
      <c r="O54" s="16" t="str">
        <f t="shared" ref="O54:O56" si="268">IFERROR(IF((IFERROR(IF(M54&gt;1,(L54-N54)/L54,""),(($G54*0.9)-N54)/($G54*0.9)))&gt;1%,IFERROR(IF(M54&gt;1,(L54-N54)/L54,""),(($G54*0.9)-N54)/($G54*0.9)),""),"")</f>
        <v/>
      </c>
      <c r="P54" s="72">
        <v>0</v>
      </c>
      <c r="Q54" s="73" t="str">
        <f t="shared" ref="Q54:Q56" si="269">IFERROR(IF(P54&gt;1,P54*0.9,""),"")</f>
        <v/>
      </c>
      <c r="R54" s="73">
        <v>0</v>
      </c>
      <c r="S54" s="74" t="str">
        <f t="shared" si="1"/>
        <v/>
      </c>
      <c r="T54" s="18" t="str">
        <f t="shared" ref="T54:T56" si="270">IFERROR(IF((IFERROR(IF(R54&gt;1,(Q54-S54)/Q54,""),(($G54*0.9)-S54)/($G54*0.9)))&gt;1%,IFERROR(IF(R54&gt;1,(Q54-S54)/Q54,""),(($G54*0.9)-S54)/($G54*0.9)),""),"")</f>
        <v/>
      </c>
      <c r="U54" s="69">
        <v>0</v>
      </c>
      <c r="V54" s="70" t="str">
        <f t="shared" ref="V54:V56" si="271">IFERROR(IF(U54&gt;1,U54*0.9,""),"")</f>
        <v/>
      </c>
      <c r="W54" s="70">
        <v>0</v>
      </c>
      <c r="X54" s="71" t="str">
        <f t="shared" si="2"/>
        <v/>
      </c>
      <c r="Y54" s="16" t="str">
        <f t="shared" ref="Y54:Y56" si="272">IFERROR(IF((IFERROR(IF(W54&gt;1,(V54-X54)/V54,""),(($G54*0.9)-X54)/($G54*0.9)))&gt;1%,IFERROR(IF(W54&gt;1,(V54-X54)/V54,""),(($G54*0.9)-X54)/($G54*0.9)),""),"")</f>
        <v/>
      </c>
      <c r="Z54" s="72">
        <v>0</v>
      </c>
      <c r="AA54" s="73" t="str">
        <f t="shared" ref="AA54:AA56" si="273">IFERROR(IF(Z54&gt;1,Z54*0.9,""),"")</f>
        <v/>
      </c>
      <c r="AB54" s="73">
        <v>0</v>
      </c>
      <c r="AC54" s="74" t="str">
        <f t="shared" si="4"/>
        <v/>
      </c>
      <c r="AD54" s="18" t="str">
        <f t="shared" ref="AD54:AD56" si="274">IFERROR(IF((IFERROR(IF(AB54&gt;1,(AA54-AC54)/AA54,""),(($G54*0.9)-AC54)/($G54*0.9)))&gt;1%,IFERROR(IF(AB54&gt;1,(AA54-AC54)/AA54,""),(($G54*0.9)-AC54)/($G54*0.9)),""),"")</f>
        <v/>
      </c>
      <c r="AE54" s="69">
        <v>0</v>
      </c>
      <c r="AF54" s="70" t="str">
        <f t="shared" ref="AF54:AF56" si="275">IFERROR(IF(AE54&gt;1,AE54*0.9,""),"")</f>
        <v/>
      </c>
      <c r="AG54" s="70">
        <v>0</v>
      </c>
      <c r="AH54" s="71" t="str">
        <f t="shared" si="6"/>
        <v/>
      </c>
      <c r="AI54" s="16" t="str">
        <f t="shared" ref="AI54:AI56" si="276">IFERROR(IF((IFERROR(IF(AG54&gt;1,(AF54-AH54)/AF54,""),(($G54*0.9)-AH54)/($G54*0.9)))&gt;1%,IFERROR(IF(AG54&gt;1,(AF54-AH54)/AF54,""),(($G54*0.9)-AH54)/($G54*0.9)),""),"")</f>
        <v/>
      </c>
      <c r="AJ54" s="72">
        <v>0</v>
      </c>
      <c r="AK54" s="73" t="str">
        <f t="shared" ref="AK54:AK56" si="277">IFERROR(IF(AJ54&gt;1,AJ54*0.9,""),"")</f>
        <v/>
      </c>
      <c r="AL54" s="73">
        <v>0</v>
      </c>
      <c r="AM54" s="74" t="str">
        <f t="shared" si="8"/>
        <v/>
      </c>
      <c r="AN54" s="18" t="str">
        <f t="shared" ref="AN54:AN56" si="278">IFERROR(IF((IFERROR(IF(AL54&gt;1,(AK54-AM54)/AK54,""),(($G54*0.9)-AM54)/($G54*0.9)))&gt;1%,IFERROR(IF(AL54&gt;1,(AK54-AM54)/AK54,""),(($G54*0.9)-AM54)/($G54*0.9)),""),"")</f>
        <v/>
      </c>
      <c r="AO54" s="69">
        <v>0</v>
      </c>
      <c r="AP54" s="70" t="str">
        <f t="shared" ref="AP54:AP56" si="279">IFERROR(IF(AO54&gt;1,AO54*0.9,""),"")</f>
        <v/>
      </c>
      <c r="AQ54" s="70">
        <v>0</v>
      </c>
      <c r="AR54" s="71" t="str">
        <f t="shared" si="10"/>
        <v/>
      </c>
      <c r="AS54" s="16" t="str">
        <f t="shared" ref="AS54:AS56" si="280">IFERROR(IF((IFERROR(IF(AQ54&gt;1,(AP54-AR54)/AP54,""),(($G54*0.9)-AR54)/($G54*0.9)))&gt;1%,IFERROR(IF(AQ54&gt;1,(AP54-AR54)/AP54,""),(($G54*0.9)-AR54)/($G54*0.9)),""),"")</f>
        <v/>
      </c>
      <c r="AT54" s="72">
        <v>0</v>
      </c>
      <c r="AU54" s="73" t="str">
        <f t="shared" ref="AU54:AU56" si="281">IFERROR(IF(AT54&gt;1,AT54*0.9,""),"")</f>
        <v/>
      </c>
      <c r="AV54" s="73">
        <v>0</v>
      </c>
      <c r="AW54" s="74" t="str">
        <f t="shared" si="12"/>
        <v/>
      </c>
      <c r="AX54" s="18" t="str">
        <f t="shared" ref="AX54:AX56" si="282">IFERROR(IF((IFERROR(IF(AV54&gt;1,(AU54-AW54)/AU54,""),(($G54*0.9)-AW54)/($G54*0.9)))&gt;1%,IFERROR(IF(AV54&gt;1,(AU54-AW54)/AU54,""),(($G54*0.9)-AW54)/($G54*0.9)),""),"")</f>
        <v/>
      </c>
      <c r="AY54" s="69">
        <v>0</v>
      </c>
      <c r="AZ54" s="70" t="str">
        <f t="shared" ref="AZ54:AZ56" si="283">IFERROR(IF(AY54&gt;1,AY54*0.9,""),"")</f>
        <v/>
      </c>
      <c r="BA54" s="70">
        <v>0</v>
      </c>
      <c r="BB54" s="71" t="str">
        <f t="shared" si="14"/>
        <v/>
      </c>
      <c r="BC54" s="16" t="str">
        <f t="shared" ref="BC54:BC56" si="284">IFERROR(IF((IFERROR(IF(BA54&gt;1,(AZ54-BB54)/AZ54,""),(($G54*0.9)-BB54)/($G54*0.9)))&gt;1%,IFERROR(IF(BA54&gt;1,(AZ54-BB54)/AZ54,""),(($G54*0.9)-BB54)/($G54*0.9)),""),"")</f>
        <v/>
      </c>
      <c r="BD54" s="72">
        <v>0</v>
      </c>
      <c r="BE54" s="73" t="str">
        <f t="shared" ref="BE54:BE56" si="285">IFERROR(IF(BD54&gt;1,BD54*0.9,""),"")</f>
        <v/>
      </c>
      <c r="BF54" s="73">
        <v>0</v>
      </c>
      <c r="BG54" s="74" t="str">
        <f t="shared" si="16"/>
        <v/>
      </c>
      <c r="BH54" s="18" t="str">
        <f t="shared" ref="BH54:BH56" si="286">IFERROR(IF((IFERROR(IF(BF54&gt;1,(BE54-BG54)/BE54,""),(($G54*0.9)-BG54)/($G54*0.9)))&gt;1%,IFERROR(IF(BF54&gt;1,(BE54-BG54)/BE54,""),(($G54*0.9)-BG54)/($G54*0.9)),""),"")</f>
        <v/>
      </c>
      <c r="BI54" s="69">
        <v>0</v>
      </c>
      <c r="BJ54" s="70" t="str">
        <f t="shared" ref="BJ54:BJ56" si="287">IFERROR(IF(BI54&gt;1,BI54*0.9,""),"")</f>
        <v/>
      </c>
      <c r="BK54" s="70">
        <v>0</v>
      </c>
      <c r="BL54" s="71" t="str">
        <f t="shared" si="18"/>
        <v/>
      </c>
      <c r="BM54" s="16" t="str">
        <f t="shared" ref="BM54:BM56" si="288">IFERROR(IF((IFERROR(IF(BK54&gt;1,(BJ54-BL54)/BJ54,""),(($G54*0.9)-BL54)/($G54*0.9)))&gt;1%,IFERROR(IF(BK54&gt;1,(BJ54-BL54)/BJ54,""),(($G54*0.9)-BL54)/($G54*0.9)),""),"")</f>
        <v/>
      </c>
      <c r="BN54" s="72">
        <v>0</v>
      </c>
      <c r="BO54" s="73" t="str">
        <f t="shared" ref="BO54:BO56" si="289">IFERROR(IF(BN54&gt;1,BN54*0.9,""),"")</f>
        <v/>
      </c>
      <c r="BP54" s="73">
        <v>0</v>
      </c>
      <c r="BQ54" s="74" t="str">
        <f t="shared" si="20"/>
        <v/>
      </c>
      <c r="BR54" s="18" t="str">
        <f t="shared" ref="BR54:BR56" si="290">IFERROR(IF((IFERROR(IF(BP54&gt;1,(BO54-BQ54)/BO54,""),(($G54*0.9)-BQ54)/($G54*0.9)))&gt;1%,IFERROR(IF(BP54&gt;1,(BO54-BQ54)/BO54,""),(($G54*0.9)-BQ54)/($G54*0.9)),""),"")</f>
        <v/>
      </c>
    </row>
    <row r="55" spans="1:70" s="5" customFormat="1" ht="12.75" customHeight="1">
      <c r="A55" s="42" t="s">
        <v>367</v>
      </c>
      <c r="B55" s="39" t="s">
        <v>156</v>
      </c>
      <c r="C55" s="4" t="s">
        <v>395</v>
      </c>
      <c r="D55" s="49">
        <v>4.16</v>
      </c>
      <c r="E55" s="40" t="s">
        <v>442</v>
      </c>
      <c r="F55" s="82">
        <v>4179</v>
      </c>
      <c r="G55" s="82">
        <v>3799</v>
      </c>
      <c r="H55" s="173">
        <v>2898</v>
      </c>
      <c r="I55" s="173">
        <v>95</v>
      </c>
      <c r="J55" s="95">
        <f t="shared" si="266"/>
        <v>2803</v>
      </c>
      <c r="K55" s="69">
        <v>0</v>
      </c>
      <c r="L55" s="70" t="str">
        <f t="shared" si="267"/>
        <v/>
      </c>
      <c r="M55" s="70">
        <v>0</v>
      </c>
      <c r="N55" s="71" t="str">
        <f t="shared" si="0"/>
        <v/>
      </c>
      <c r="O55" s="16" t="str">
        <f t="shared" si="268"/>
        <v/>
      </c>
      <c r="P55" s="72">
        <v>0</v>
      </c>
      <c r="Q55" s="73" t="str">
        <f t="shared" si="269"/>
        <v/>
      </c>
      <c r="R55" s="73">
        <v>0</v>
      </c>
      <c r="S55" s="74" t="str">
        <f t="shared" si="1"/>
        <v/>
      </c>
      <c r="T55" s="18" t="str">
        <f t="shared" si="270"/>
        <v/>
      </c>
      <c r="U55" s="69">
        <v>0</v>
      </c>
      <c r="V55" s="70" t="str">
        <f t="shared" si="271"/>
        <v/>
      </c>
      <c r="W55" s="70">
        <v>0</v>
      </c>
      <c r="X55" s="71" t="str">
        <f t="shared" si="2"/>
        <v/>
      </c>
      <c r="Y55" s="16" t="str">
        <f t="shared" si="272"/>
        <v/>
      </c>
      <c r="Z55" s="72">
        <v>3332</v>
      </c>
      <c r="AA55" s="73">
        <f t="shared" si="273"/>
        <v>2998.8</v>
      </c>
      <c r="AB55" s="73">
        <v>339</v>
      </c>
      <c r="AC55" s="74">
        <f t="shared" si="4"/>
        <v>2464</v>
      </c>
      <c r="AD55" s="18">
        <f t="shared" si="274"/>
        <v>0.17833800186741369</v>
      </c>
      <c r="AE55" s="69">
        <v>3110</v>
      </c>
      <c r="AF55" s="70">
        <f t="shared" si="275"/>
        <v>2799</v>
      </c>
      <c r="AG55" s="70">
        <v>503</v>
      </c>
      <c r="AH55" s="71">
        <f t="shared" si="6"/>
        <v>2300</v>
      </c>
      <c r="AI55" s="16">
        <f t="shared" si="276"/>
        <v>0.17827795641300465</v>
      </c>
      <c r="AJ55" s="72">
        <v>0</v>
      </c>
      <c r="AK55" s="73" t="str">
        <f t="shared" si="277"/>
        <v/>
      </c>
      <c r="AL55" s="73">
        <v>0</v>
      </c>
      <c r="AM55" s="74" t="str">
        <f t="shared" si="8"/>
        <v/>
      </c>
      <c r="AN55" s="18" t="str">
        <f t="shared" si="278"/>
        <v/>
      </c>
      <c r="AO55" s="69">
        <v>3110</v>
      </c>
      <c r="AP55" s="70">
        <f t="shared" si="279"/>
        <v>2799</v>
      </c>
      <c r="AQ55" s="70">
        <v>503</v>
      </c>
      <c r="AR55" s="71">
        <f t="shared" si="10"/>
        <v>2300</v>
      </c>
      <c r="AS55" s="16">
        <f t="shared" si="280"/>
        <v>0.17827795641300465</v>
      </c>
      <c r="AT55" s="72">
        <v>0</v>
      </c>
      <c r="AU55" s="73" t="str">
        <f t="shared" si="281"/>
        <v/>
      </c>
      <c r="AV55" s="73">
        <v>0</v>
      </c>
      <c r="AW55" s="74" t="str">
        <f t="shared" si="12"/>
        <v/>
      </c>
      <c r="AX55" s="18" t="str">
        <f t="shared" si="282"/>
        <v/>
      </c>
      <c r="AY55" s="69">
        <v>0</v>
      </c>
      <c r="AZ55" s="70" t="str">
        <f t="shared" si="283"/>
        <v/>
      </c>
      <c r="BA55" s="70">
        <v>0</v>
      </c>
      <c r="BB55" s="71" t="str">
        <f t="shared" si="14"/>
        <v/>
      </c>
      <c r="BC55" s="16" t="str">
        <f t="shared" si="284"/>
        <v/>
      </c>
      <c r="BD55" s="72">
        <v>3110</v>
      </c>
      <c r="BE55" s="73">
        <f t="shared" si="285"/>
        <v>2799</v>
      </c>
      <c r="BF55" s="73">
        <v>503</v>
      </c>
      <c r="BG55" s="74">
        <f t="shared" si="16"/>
        <v>2300</v>
      </c>
      <c r="BH55" s="18">
        <f t="shared" si="286"/>
        <v>0.17827795641300465</v>
      </c>
      <c r="BI55" s="69">
        <v>0</v>
      </c>
      <c r="BJ55" s="70" t="str">
        <f t="shared" si="287"/>
        <v/>
      </c>
      <c r="BK55" s="70">
        <v>0</v>
      </c>
      <c r="BL55" s="71" t="str">
        <f t="shared" si="18"/>
        <v/>
      </c>
      <c r="BM55" s="16" t="str">
        <f t="shared" si="288"/>
        <v/>
      </c>
      <c r="BN55" s="72">
        <v>0</v>
      </c>
      <c r="BO55" s="73" t="str">
        <f t="shared" si="289"/>
        <v/>
      </c>
      <c r="BP55" s="73">
        <v>0</v>
      </c>
      <c r="BQ55" s="74" t="str">
        <f t="shared" si="20"/>
        <v/>
      </c>
      <c r="BR55" s="18" t="str">
        <f t="shared" si="290"/>
        <v/>
      </c>
    </row>
    <row r="56" spans="1:70" s="5" customFormat="1" ht="12.75" customHeight="1">
      <c r="A56" s="42" t="s">
        <v>483</v>
      </c>
      <c r="B56" s="39" t="s">
        <v>156</v>
      </c>
      <c r="C56" s="4" t="s">
        <v>508</v>
      </c>
      <c r="D56" s="49">
        <v>4.16</v>
      </c>
      <c r="E56" s="40" t="s">
        <v>511</v>
      </c>
      <c r="F56" s="82">
        <v>4179</v>
      </c>
      <c r="G56" s="82">
        <v>3799</v>
      </c>
      <c r="H56" s="173">
        <v>2898</v>
      </c>
      <c r="I56" s="173">
        <v>0</v>
      </c>
      <c r="J56" s="95">
        <f t="shared" si="266"/>
        <v>2898</v>
      </c>
      <c r="K56" s="69">
        <v>0</v>
      </c>
      <c r="L56" s="70" t="str">
        <f t="shared" si="267"/>
        <v/>
      </c>
      <c r="M56" s="70">
        <v>0</v>
      </c>
      <c r="N56" s="71" t="str">
        <f t="shared" si="0"/>
        <v/>
      </c>
      <c r="O56" s="16" t="str">
        <f t="shared" si="268"/>
        <v/>
      </c>
      <c r="P56" s="72">
        <v>0</v>
      </c>
      <c r="Q56" s="73" t="str">
        <f t="shared" si="269"/>
        <v/>
      </c>
      <c r="R56" s="73">
        <v>0</v>
      </c>
      <c r="S56" s="74" t="str">
        <f t="shared" si="1"/>
        <v/>
      </c>
      <c r="T56" s="18" t="str">
        <f t="shared" si="270"/>
        <v/>
      </c>
      <c r="U56" s="69">
        <v>0</v>
      </c>
      <c r="V56" s="70" t="str">
        <f t="shared" si="271"/>
        <v/>
      </c>
      <c r="W56" s="70">
        <v>0</v>
      </c>
      <c r="X56" s="71" t="str">
        <f t="shared" si="2"/>
        <v/>
      </c>
      <c r="Y56" s="16" t="str">
        <f t="shared" si="272"/>
        <v/>
      </c>
      <c r="Z56" s="72">
        <v>0</v>
      </c>
      <c r="AA56" s="73" t="str">
        <f t="shared" si="273"/>
        <v/>
      </c>
      <c r="AB56" s="73">
        <v>0</v>
      </c>
      <c r="AC56" s="74" t="str">
        <f t="shared" si="4"/>
        <v/>
      </c>
      <c r="AD56" s="18" t="str">
        <f t="shared" si="274"/>
        <v/>
      </c>
      <c r="AE56" s="69">
        <v>0</v>
      </c>
      <c r="AF56" s="70" t="str">
        <f t="shared" si="275"/>
        <v/>
      </c>
      <c r="AG56" s="70">
        <v>0</v>
      </c>
      <c r="AH56" s="71" t="str">
        <f t="shared" si="6"/>
        <v/>
      </c>
      <c r="AI56" s="16" t="str">
        <f t="shared" si="276"/>
        <v/>
      </c>
      <c r="AJ56" s="72">
        <v>0</v>
      </c>
      <c r="AK56" s="73" t="str">
        <f t="shared" si="277"/>
        <v/>
      </c>
      <c r="AL56" s="73">
        <v>0</v>
      </c>
      <c r="AM56" s="74" t="str">
        <f t="shared" si="8"/>
        <v/>
      </c>
      <c r="AN56" s="18" t="str">
        <f t="shared" si="278"/>
        <v/>
      </c>
      <c r="AO56" s="69">
        <v>0</v>
      </c>
      <c r="AP56" s="70" t="str">
        <f t="shared" si="279"/>
        <v/>
      </c>
      <c r="AQ56" s="70">
        <v>0</v>
      </c>
      <c r="AR56" s="71" t="str">
        <f t="shared" si="10"/>
        <v/>
      </c>
      <c r="AS56" s="16" t="str">
        <f t="shared" si="280"/>
        <v/>
      </c>
      <c r="AT56" s="72">
        <v>0</v>
      </c>
      <c r="AU56" s="73" t="str">
        <f t="shared" si="281"/>
        <v/>
      </c>
      <c r="AV56" s="73">
        <v>0</v>
      </c>
      <c r="AW56" s="74" t="str">
        <f t="shared" si="12"/>
        <v/>
      </c>
      <c r="AX56" s="18" t="str">
        <f t="shared" si="282"/>
        <v/>
      </c>
      <c r="AY56" s="69">
        <v>0</v>
      </c>
      <c r="AZ56" s="70" t="str">
        <f t="shared" si="283"/>
        <v/>
      </c>
      <c r="BA56" s="70">
        <v>0</v>
      </c>
      <c r="BB56" s="71" t="str">
        <f t="shared" si="14"/>
        <v/>
      </c>
      <c r="BC56" s="16" t="str">
        <f t="shared" si="284"/>
        <v/>
      </c>
      <c r="BD56" s="72">
        <v>0</v>
      </c>
      <c r="BE56" s="73" t="str">
        <f t="shared" si="285"/>
        <v/>
      </c>
      <c r="BF56" s="73">
        <v>0</v>
      </c>
      <c r="BG56" s="74" t="str">
        <f t="shared" si="16"/>
        <v/>
      </c>
      <c r="BH56" s="18" t="str">
        <f t="shared" si="286"/>
        <v/>
      </c>
      <c r="BI56" s="69">
        <v>0</v>
      </c>
      <c r="BJ56" s="70" t="str">
        <f t="shared" si="287"/>
        <v/>
      </c>
      <c r="BK56" s="70">
        <v>0</v>
      </c>
      <c r="BL56" s="71" t="str">
        <f t="shared" si="18"/>
        <v/>
      </c>
      <c r="BM56" s="16" t="str">
        <f t="shared" si="288"/>
        <v/>
      </c>
      <c r="BN56" s="72">
        <v>0</v>
      </c>
      <c r="BO56" s="73" t="str">
        <f t="shared" si="289"/>
        <v/>
      </c>
      <c r="BP56" s="73">
        <v>0</v>
      </c>
      <c r="BQ56" s="74" t="str">
        <f t="shared" si="20"/>
        <v/>
      </c>
      <c r="BR56" s="18" t="str">
        <f t="shared" si="290"/>
        <v/>
      </c>
    </row>
    <row r="57" spans="1:70" s="5" customFormat="1" ht="12.75" customHeight="1">
      <c r="A57" s="42" t="s">
        <v>17</v>
      </c>
      <c r="B57" s="39" t="s">
        <v>156</v>
      </c>
      <c r="C57" s="4" t="s">
        <v>5</v>
      </c>
      <c r="D57" s="49">
        <v>4.16</v>
      </c>
      <c r="E57" s="40" t="s">
        <v>443</v>
      </c>
      <c r="F57" s="82">
        <v>4619</v>
      </c>
      <c r="G57" s="82">
        <v>0</v>
      </c>
      <c r="H57" s="173">
        <v>3170</v>
      </c>
      <c r="I57" s="173">
        <v>52</v>
      </c>
      <c r="J57" s="95">
        <f t="shared" si="182"/>
        <v>3118</v>
      </c>
      <c r="K57" s="69">
        <v>0</v>
      </c>
      <c r="L57" s="70" t="str">
        <f t="shared" si="242"/>
        <v/>
      </c>
      <c r="M57" s="70">
        <v>0</v>
      </c>
      <c r="N57" s="71" t="str">
        <f t="shared" si="0"/>
        <v/>
      </c>
      <c r="O57" s="16" t="str">
        <f t="shared" si="243"/>
        <v/>
      </c>
      <c r="P57" s="72">
        <v>0</v>
      </c>
      <c r="Q57" s="73" t="str">
        <f t="shared" si="244"/>
        <v/>
      </c>
      <c r="R57" s="73">
        <v>0</v>
      </c>
      <c r="S57" s="74" t="str">
        <f t="shared" si="1"/>
        <v/>
      </c>
      <c r="T57" s="18" t="str">
        <f t="shared" si="245"/>
        <v/>
      </c>
      <c r="U57" s="69">
        <v>0</v>
      </c>
      <c r="V57" s="70" t="str">
        <f t="shared" si="246"/>
        <v/>
      </c>
      <c r="W57" s="70">
        <v>0</v>
      </c>
      <c r="X57" s="71" t="str">
        <f t="shared" si="2"/>
        <v/>
      </c>
      <c r="Y57" s="16" t="str">
        <f t="shared" si="247"/>
        <v/>
      </c>
      <c r="Z57" s="72">
        <v>0</v>
      </c>
      <c r="AA57" s="73" t="str">
        <f t="shared" si="248"/>
        <v/>
      </c>
      <c r="AB57" s="73">
        <v>0</v>
      </c>
      <c r="AC57" s="74" t="str">
        <f t="shared" si="4"/>
        <v/>
      </c>
      <c r="AD57" s="18" t="str">
        <f t="shared" si="249"/>
        <v/>
      </c>
      <c r="AE57" s="69">
        <v>0</v>
      </c>
      <c r="AF57" s="70" t="str">
        <f t="shared" si="250"/>
        <v/>
      </c>
      <c r="AG57" s="70">
        <v>0</v>
      </c>
      <c r="AH57" s="71" t="str">
        <f t="shared" si="6"/>
        <v/>
      </c>
      <c r="AI57" s="16" t="str">
        <f t="shared" si="251"/>
        <v/>
      </c>
      <c r="AJ57" s="72">
        <v>0</v>
      </c>
      <c r="AK57" s="73" t="str">
        <f t="shared" si="252"/>
        <v/>
      </c>
      <c r="AL57" s="73">
        <v>0</v>
      </c>
      <c r="AM57" s="74" t="str">
        <f t="shared" si="8"/>
        <v/>
      </c>
      <c r="AN57" s="18" t="str">
        <f t="shared" si="253"/>
        <v/>
      </c>
      <c r="AO57" s="69">
        <v>0</v>
      </c>
      <c r="AP57" s="70" t="str">
        <f t="shared" si="254"/>
        <v/>
      </c>
      <c r="AQ57" s="70">
        <v>0</v>
      </c>
      <c r="AR57" s="71" t="str">
        <f t="shared" si="10"/>
        <v/>
      </c>
      <c r="AS57" s="16" t="str">
        <f t="shared" si="255"/>
        <v/>
      </c>
      <c r="AT57" s="72">
        <v>0</v>
      </c>
      <c r="AU57" s="73" t="str">
        <f t="shared" si="256"/>
        <v/>
      </c>
      <c r="AV57" s="73">
        <v>0</v>
      </c>
      <c r="AW57" s="74" t="str">
        <f t="shared" si="12"/>
        <v/>
      </c>
      <c r="AX57" s="18" t="str">
        <f t="shared" si="257"/>
        <v/>
      </c>
      <c r="AY57" s="69">
        <v>0</v>
      </c>
      <c r="AZ57" s="70" t="str">
        <f t="shared" si="258"/>
        <v/>
      </c>
      <c r="BA57" s="70">
        <v>0</v>
      </c>
      <c r="BB57" s="71" t="str">
        <f t="shared" si="14"/>
        <v/>
      </c>
      <c r="BC57" s="16" t="str">
        <f t="shared" si="259"/>
        <v/>
      </c>
      <c r="BD57" s="72">
        <v>0</v>
      </c>
      <c r="BE57" s="73" t="str">
        <f t="shared" si="260"/>
        <v/>
      </c>
      <c r="BF57" s="73">
        <v>0</v>
      </c>
      <c r="BG57" s="74" t="str">
        <f t="shared" si="16"/>
        <v/>
      </c>
      <c r="BH57" s="18" t="str">
        <f t="shared" si="261"/>
        <v/>
      </c>
      <c r="BI57" s="69">
        <v>0</v>
      </c>
      <c r="BJ57" s="70" t="str">
        <f t="shared" si="262"/>
        <v/>
      </c>
      <c r="BK57" s="70">
        <v>0</v>
      </c>
      <c r="BL57" s="71" t="str">
        <f t="shared" si="18"/>
        <v/>
      </c>
      <c r="BM57" s="16" t="str">
        <f t="shared" si="263"/>
        <v/>
      </c>
      <c r="BN57" s="72">
        <v>0</v>
      </c>
      <c r="BO57" s="73" t="str">
        <f t="shared" si="264"/>
        <v/>
      </c>
      <c r="BP57" s="73">
        <v>0</v>
      </c>
      <c r="BQ57" s="74" t="str">
        <f t="shared" si="20"/>
        <v/>
      </c>
      <c r="BR57" s="18" t="str">
        <f t="shared" si="265"/>
        <v/>
      </c>
    </row>
    <row r="58" spans="1:70" s="5" customFormat="1" ht="12.75" customHeight="1">
      <c r="A58" s="42" t="s">
        <v>370</v>
      </c>
      <c r="B58" s="39" t="s">
        <v>156</v>
      </c>
      <c r="C58" s="4" t="s">
        <v>6</v>
      </c>
      <c r="D58" s="49">
        <v>4.16</v>
      </c>
      <c r="E58" s="40" t="s">
        <v>416</v>
      </c>
      <c r="F58" s="82">
        <v>4619</v>
      </c>
      <c r="G58" s="82">
        <v>4199</v>
      </c>
      <c r="H58" s="173">
        <v>3202</v>
      </c>
      <c r="I58" s="173">
        <v>80</v>
      </c>
      <c r="J58" s="95">
        <f t="shared" si="182"/>
        <v>3122</v>
      </c>
      <c r="K58" s="69">
        <v>0</v>
      </c>
      <c r="L58" s="70" t="str">
        <f t="shared" si="242"/>
        <v/>
      </c>
      <c r="M58" s="70">
        <v>0</v>
      </c>
      <c r="N58" s="71" t="str">
        <f t="shared" si="0"/>
        <v/>
      </c>
      <c r="O58" s="16" t="str">
        <f t="shared" si="243"/>
        <v/>
      </c>
      <c r="P58" s="72">
        <v>0</v>
      </c>
      <c r="Q58" s="73" t="str">
        <f t="shared" si="244"/>
        <v/>
      </c>
      <c r="R58" s="73">
        <v>0</v>
      </c>
      <c r="S58" s="74" t="str">
        <f t="shared" si="1"/>
        <v/>
      </c>
      <c r="T58" s="18" t="str">
        <f t="shared" si="245"/>
        <v/>
      </c>
      <c r="U58" s="69">
        <v>0</v>
      </c>
      <c r="V58" s="70" t="str">
        <f t="shared" si="246"/>
        <v/>
      </c>
      <c r="W58" s="70">
        <v>0</v>
      </c>
      <c r="X58" s="71" t="str">
        <f t="shared" si="2"/>
        <v/>
      </c>
      <c r="Y58" s="16" t="str">
        <f t="shared" si="247"/>
        <v/>
      </c>
      <c r="Z58" s="72">
        <v>3888</v>
      </c>
      <c r="AA58" s="73">
        <f t="shared" si="248"/>
        <v>3499.2000000000003</v>
      </c>
      <c r="AB58" s="73">
        <v>225</v>
      </c>
      <c r="AC58" s="74">
        <f t="shared" si="4"/>
        <v>2897</v>
      </c>
      <c r="AD58" s="18">
        <f t="shared" si="249"/>
        <v>0.17209647919524468</v>
      </c>
      <c r="AE58" s="69">
        <v>3777</v>
      </c>
      <c r="AF58" s="70">
        <f t="shared" si="250"/>
        <v>3399.3</v>
      </c>
      <c r="AG58" s="70">
        <v>308</v>
      </c>
      <c r="AH58" s="71">
        <f t="shared" si="6"/>
        <v>2814</v>
      </c>
      <c r="AI58" s="16">
        <f t="shared" si="251"/>
        <v>0.17218250816344546</v>
      </c>
      <c r="AJ58" s="72">
        <v>0</v>
      </c>
      <c r="AK58" s="73" t="str">
        <f t="shared" si="252"/>
        <v/>
      </c>
      <c r="AL58" s="73">
        <v>0</v>
      </c>
      <c r="AM58" s="74" t="str">
        <f t="shared" si="8"/>
        <v/>
      </c>
      <c r="AN58" s="18" t="str">
        <f t="shared" si="253"/>
        <v/>
      </c>
      <c r="AO58" s="69">
        <v>3554</v>
      </c>
      <c r="AP58" s="70">
        <f t="shared" si="254"/>
        <v>3198.6</v>
      </c>
      <c r="AQ58" s="70">
        <v>474</v>
      </c>
      <c r="AR58" s="71">
        <f t="shared" si="10"/>
        <v>2648</v>
      </c>
      <c r="AS58" s="16">
        <f t="shared" si="255"/>
        <v>0.17213781029200273</v>
      </c>
      <c r="AT58" s="72">
        <v>0</v>
      </c>
      <c r="AU58" s="73" t="str">
        <f t="shared" si="256"/>
        <v/>
      </c>
      <c r="AV58" s="73">
        <v>0</v>
      </c>
      <c r="AW58" s="74" t="str">
        <f t="shared" si="12"/>
        <v/>
      </c>
      <c r="AX58" s="18" t="str">
        <f t="shared" si="257"/>
        <v/>
      </c>
      <c r="AY58" s="69">
        <v>0</v>
      </c>
      <c r="AZ58" s="70" t="str">
        <f t="shared" si="258"/>
        <v/>
      </c>
      <c r="BA58" s="70">
        <v>0</v>
      </c>
      <c r="BB58" s="71" t="str">
        <f t="shared" si="14"/>
        <v/>
      </c>
      <c r="BC58" s="16" t="str">
        <f t="shared" si="259"/>
        <v/>
      </c>
      <c r="BD58" s="72">
        <v>3777</v>
      </c>
      <c r="BE58" s="73">
        <f t="shared" si="260"/>
        <v>3399.3</v>
      </c>
      <c r="BF58" s="73">
        <v>308</v>
      </c>
      <c r="BG58" s="74">
        <f t="shared" si="16"/>
        <v>2814</v>
      </c>
      <c r="BH58" s="18">
        <f t="shared" si="261"/>
        <v>0.17218250816344546</v>
      </c>
      <c r="BI58" s="69">
        <v>0</v>
      </c>
      <c r="BJ58" s="70" t="str">
        <f t="shared" si="262"/>
        <v/>
      </c>
      <c r="BK58" s="70">
        <v>0</v>
      </c>
      <c r="BL58" s="71" t="str">
        <f t="shared" si="18"/>
        <v/>
      </c>
      <c r="BM58" s="16" t="str">
        <f t="shared" si="263"/>
        <v/>
      </c>
      <c r="BN58" s="72">
        <v>0</v>
      </c>
      <c r="BO58" s="73" t="str">
        <f t="shared" si="264"/>
        <v/>
      </c>
      <c r="BP58" s="73">
        <v>0</v>
      </c>
      <c r="BQ58" s="74" t="str">
        <f t="shared" si="20"/>
        <v/>
      </c>
      <c r="BR58" s="18" t="str">
        <f t="shared" si="265"/>
        <v/>
      </c>
    </row>
    <row r="59" spans="1:70" s="5" customFormat="1" ht="12.75" customHeight="1">
      <c r="A59" s="42" t="s">
        <v>369</v>
      </c>
      <c r="B59" s="39" t="s">
        <v>156</v>
      </c>
      <c r="C59" s="4"/>
      <c r="D59" s="49">
        <v>4.16</v>
      </c>
      <c r="E59" s="40" t="s">
        <v>416</v>
      </c>
      <c r="F59" s="82">
        <v>4399</v>
      </c>
      <c r="G59" s="82">
        <v>3999</v>
      </c>
      <c r="H59" s="173">
        <v>3050</v>
      </c>
      <c r="I59" s="173">
        <v>76</v>
      </c>
      <c r="J59" s="95">
        <f t="shared" si="182"/>
        <v>2974</v>
      </c>
      <c r="K59" s="69">
        <v>0</v>
      </c>
      <c r="L59" s="70" t="str">
        <f t="shared" si="207"/>
        <v/>
      </c>
      <c r="M59" s="70">
        <v>0</v>
      </c>
      <c r="N59" s="71" t="str">
        <f t="shared" si="0"/>
        <v/>
      </c>
      <c r="O59" s="16" t="str">
        <f t="shared" si="208"/>
        <v/>
      </c>
      <c r="P59" s="72">
        <v>0</v>
      </c>
      <c r="Q59" s="73" t="str">
        <f t="shared" si="209"/>
        <v/>
      </c>
      <c r="R59" s="73">
        <v>0</v>
      </c>
      <c r="S59" s="74" t="str">
        <f t="shared" si="1"/>
        <v/>
      </c>
      <c r="T59" s="18" t="str">
        <f t="shared" si="210"/>
        <v/>
      </c>
      <c r="U59" s="69">
        <v>0</v>
      </c>
      <c r="V59" s="70" t="str">
        <f t="shared" si="211"/>
        <v/>
      </c>
      <c r="W59" s="70">
        <v>0</v>
      </c>
      <c r="X59" s="71" t="str">
        <f t="shared" si="2"/>
        <v/>
      </c>
      <c r="Y59" s="16" t="str">
        <f t="shared" si="212"/>
        <v/>
      </c>
      <c r="Z59" s="72">
        <v>3777</v>
      </c>
      <c r="AA59" s="73">
        <f t="shared" si="213"/>
        <v>3399.3</v>
      </c>
      <c r="AB59" s="73">
        <v>159</v>
      </c>
      <c r="AC59" s="74">
        <f t="shared" si="4"/>
        <v>2815</v>
      </c>
      <c r="AD59" s="18">
        <f t="shared" si="214"/>
        <v>0.17188832995028391</v>
      </c>
      <c r="AE59" s="69">
        <v>3666</v>
      </c>
      <c r="AF59" s="70">
        <f t="shared" si="215"/>
        <v>3299.4</v>
      </c>
      <c r="AG59" s="70">
        <v>242</v>
      </c>
      <c r="AH59" s="71">
        <f t="shared" si="6"/>
        <v>2732</v>
      </c>
      <c r="AI59" s="16">
        <f t="shared" si="216"/>
        <v>0.17197066133236349</v>
      </c>
      <c r="AJ59" s="72">
        <v>0</v>
      </c>
      <c r="AK59" s="73" t="str">
        <f t="shared" si="217"/>
        <v/>
      </c>
      <c r="AL59" s="73">
        <v>0</v>
      </c>
      <c r="AM59" s="74" t="str">
        <f t="shared" si="8"/>
        <v/>
      </c>
      <c r="AN59" s="18" t="str">
        <f t="shared" si="218"/>
        <v/>
      </c>
      <c r="AO59" s="69">
        <v>3443</v>
      </c>
      <c r="AP59" s="70">
        <f t="shared" si="219"/>
        <v>3098.7000000000003</v>
      </c>
      <c r="AQ59" s="70">
        <v>408</v>
      </c>
      <c r="AR59" s="71">
        <f t="shared" si="10"/>
        <v>2566</v>
      </c>
      <c r="AS59" s="16">
        <f t="shared" si="220"/>
        <v>0.17191080130377262</v>
      </c>
      <c r="AT59" s="72">
        <v>0</v>
      </c>
      <c r="AU59" s="73" t="str">
        <f t="shared" si="221"/>
        <v/>
      </c>
      <c r="AV59" s="73">
        <v>0</v>
      </c>
      <c r="AW59" s="74" t="str">
        <f t="shared" si="12"/>
        <v/>
      </c>
      <c r="AX59" s="18" t="str">
        <f t="shared" si="181"/>
        <v/>
      </c>
      <c r="AY59" s="69">
        <v>0</v>
      </c>
      <c r="AZ59" s="70" t="str">
        <f t="shared" si="222"/>
        <v/>
      </c>
      <c r="BA59" s="70">
        <v>0</v>
      </c>
      <c r="BB59" s="71" t="str">
        <f t="shared" si="14"/>
        <v/>
      </c>
      <c r="BC59" s="16" t="str">
        <f t="shared" si="223"/>
        <v/>
      </c>
      <c r="BD59" s="72">
        <v>3666</v>
      </c>
      <c r="BE59" s="73">
        <f t="shared" si="224"/>
        <v>3299.4</v>
      </c>
      <c r="BF59" s="73">
        <v>242</v>
      </c>
      <c r="BG59" s="74">
        <f t="shared" si="16"/>
        <v>2732</v>
      </c>
      <c r="BH59" s="18">
        <f t="shared" si="225"/>
        <v>0.17197066133236349</v>
      </c>
      <c r="BI59" s="69">
        <v>0</v>
      </c>
      <c r="BJ59" s="70" t="str">
        <f t="shared" si="226"/>
        <v/>
      </c>
      <c r="BK59" s="70">
        <v>0</v>
      </c>
      <c r="BL59" s="71" t="str">
        <f t="shared" si="18"/>
        <v/>
      </c>
      <c r="BM59" s="16" t="str">
        <f t="shared" si="227"/>
        <v/>
      </c>
      <c r="BN59" s="72">
        <v>0</v>
      </c>
      <c r="BO59" s="73" t="str">
        <f t="shared" si="228"/>
        <v/>
      </c>
      <c r="BP59" s="73">
        <v>0</v>
      </c>
      <c r="BQ59" s="74" t="str">
        <f t="shared" si="20"/>
        <v/>
      </c>
      <c r="BR59" s="18" t="str">
        <f t="shared" si="229"/>
        <v/>
      </c>
    </row>
    <row r="60" spans="1:70" s="5" customFormat="1" ht="12.75" customHeight="1" thickBot="1">
      <c r="A60" s="43" t="s">
        <v>380</v>
      </c>
      <c r="B60" s="38" t="s">
        <v>156</v>
      </c>
      <c r="C60" s="9"/>
      <c r="D60" s="50" t="s">
        <v>550</v>
      </c>
      <c r="E60" s="2" t="s">
        <v>444</v>
      </c>
      <c r="F60" s="83">
        <v>4289</v>
      </c>
      <c r="G60" s="83">
        <v>3899</v>
      </c>
      <c r="H60" s="75">
        <v>2970</v>
      </c>
      <c r="I60" s="75">
        <v>0</v>
      </c>
      <c r="J60" s="97">
        <f t="shared" si="182"/>
        <v>2970</v>
      </c>
      <c r="K60" s="76">
        <v>0</v>
      </c>
      <c r="L60" s="77" t="str">
        <f t="shared" ref="L60" si="291">IFERROR(IF(K60&gt;1,K60*0.9,""),"")</f>
        <v/>
      </c>
      <c r="M60" s="77">
        <v>0</v>
      </c>
      <c r="N60" s="78" t="str">
        <f t="shared" si="0"/>
        <v/>
      </c>
      <c r="O60" s="17" t="str">
        <f t="shared" ref="O60" si="292">IFERROR(IF((IFERROR(IF(M60&gt;1,(L60-N60)/L60,""),(($G60*0.9)-N60)/($G60*0.9)))&gt;1%,IFERROR(IF(M60&gt;1,(L60-N60)/L60,""),(($G60*0.9)-N60)/($G60*0.9)),""),"")</f>
        <v/>
      </c>
      <c r="P60" s="79">
        <v>0</v>
      </c>
      <c r="Q60" s="80" t="str">
        <f t="shared" ref="Q60" si="293">IFERROR(IF(P60&gt;1,P60*0.9,""),"")</f>
        <v/>
      </c>
      <c r="R60" s="80">
        <v>0</v>
      </c>
      <c r="S60" s="81" t="str">
        <f t="shared" si="1"/>
        <v/>
      </c>
      <c r="T60" s="19" t="str">
        <f t="shared" ref="T60" si="294">IFERROR(IF((IFERROR(IF(R60&gt;1,(Q60-S60)/Q60,""),(($G60*0.9)-S60)/($G60*0.9)))&gt;1%,IFERROR(IF(R60&gt;1,(Q60-S60)/Q60,""),(($G60*0.9)-S60)/($G60*0.9)),""),"")</f>
        <v/>
      </c>
      <c r="U60" s="76">
        <v>0</v>
      </c>
      <c r="V60" s="77" t="str">
        <f t="shared" ref="V60" si="295">IFERROR(IF(U60&gt;1,U60*0.9,""),"")</f>
        <v/>
      </c>
      <c r="W60" s="77">
        <v>0</v>
      </c>
      <c r="X60" s="78" t="str">
        <f t="shared" si="2"/>
        <v/>
      </c>
      <c r="Y60" s="17" t="str">
        <f t="shared" ref="Y60" si="296">IFERROR(IF((IFERROR(IF(W60&gt;1,(V60-X60)/V60,""),(($G60*0.9)-X60)/($G60*0.9)))&gt;1%,IFERROR(IF(W60&gt;1,(V60-X60)/V60,""),(($G60*0.9)-X60)/($G60*0.9)),""),"")</f>
        <v/>
      </c>
      <c r="Z60" s="79">
        <v>0</v>
      </c>
      <c r="AA60" s="80" t="str">
        <f t="shared" ref="AA60" si="297">IFERROR(IF(Z60&gt;1,Z60*0.9,""),"")</f>
        <v/>
      </c>
      <c r="AB60" s="80">
        <v>0</v>
      </c>
      <c r="AC60" s="81" t="str">
        <f t="shared" si="4"/>
        <v/>
      </c>
      <c r="AD60" s="19" t="str">
        <f t="shared" ref="AD60" si="298">IFERROR(IF((IFERROR(IF(AB60&gt;1,(AA60-AC60)/AA60,""),(($G60*0.9)-AC60)/($G60*0.9)))&gt;1%,IFERROR(IF(AB60&gt;1,(AA60-AC60)/AA60,""),(($G60*0.9)-AC60)/($G60*0.9)),""),"")</f>
        <v/>
      </c>
      <c r="AE60" s="76">
        <v>0</v>
      </c>
      <c r="AF60" s="77" t="str">
        <f t="shared" ref="AF60" si="299">IFERROR(IF(AE60&gt;1,AE60*0.9,""),"")</f>
        <v/>
      </c>
      <c r="AG60" s="77">
        <v>0</v>
      </c>
      <c r="AH60" s="78" t="str">
        <f t="shared" si="6"/>
        <v/>
      </c>
      <c r="AI60" s="17" t="str">
        <f t="shared" ref="AI60" si="300">IFERROR(IF((IFERROR(IF(AG60&gt;1,(AF60-AH60)/AF60,""),(($G60*0.9)-AH60)/($G60*0.9)))&gt;1%,IFERROR(IF(AG60&gt;1,(AF60-AH60)/AF60,""),(($G60*0.9)-AH60)/($G60*0.9)),""),"")</f>
        <v/>
      </c>
      <c r="AJ60" s="79">
        <v>0</v>
      </c>
      <c r="AK60" s="80" t="str">
        <f t="shared" ref="AK60" si="301">IFERROR(IF(AJ60&gt;1,AJ60*0.9,""),"")</f>
        <v/>
      </c>
      <c r="AL60" s="80">
        <v>0</v>
      </c>
      <c r="AM60" s="81" t="str">
        <f t="shared" si="8"/>
        <v/>
      </c>
      <c r="AN60" s="19" t="str">
        <f t="shared" ref="AN60" si="302">IFERROR(IF((IFERROR(IF(AL60&gt;1,(AK60-AM60)/AK60,""),(($G60*0.9)-AM60)/($G60*0.9)))&gt;1%,IFERROR(IF(AL60&gt;1,(AK60-AM60)/AK60,""),(($G60*0.9)-AM60)/($G60*0.9)),""),"")</f>
        <v/>
      </c>
      <c r="AO60" s="76">
        <v>0</v>
      </c>
      <c r="AP60" s="77" t="str">
        <f t="shared" ref="AP60" si="303">IFERROR(IF(AO60&gt;1,AO60*0.9,""),"")</f>
        <v/>
      </c>
      <c r="AQ60" s="77">
        <v>0</v>
      </c>
      <c r="AR60" s="78" t="str">
        <f t="shared" si="10"/>
        <v/>
      </c>
      <c r="AS60" s="17" t="str">
        <f t="shared" ref="AS60" si="304">IFERROR(IF((IFERROR(IF(AQ60&gt;1,(AP60-AR60)/AP60,""),(($G60*0.9)-AR60)/($G60*0.9)))&gt;1%,IFERROR(IF(AQ60&gt;1,(AP60-AR60)/AP60,""),(($G60*0.9)-AR60)/($G60*0.9)),""),"")</f>
        <v/>
      </c>
      <c r="AT60" s="79">
        <v>0</v>
      </c>
      <c r="AU60" s="80" t="str">
        <f t="shared" ref="AU60" si="305">IFERROR(IF(AT60&gt;1,AT60*0.9,""),"")</f>
        <v/>
      </c>
      <c r="AV60" s="80">
        <v>0</v>
      </c>
      <c r="AW60" s="81" t="str">
        <f t="shared" si="12"/>
        <v/>
      </c>
      <c r="AX60" s="19" t="str">
        <f t="shared" ref="AX60" si="306">IFERROR(IF((IFERROR(IF(AV60&gt;1,(AU60-AW60)/AU60,""),(($G60*0.9)-AW60)/($G60*0.9)))&gt;1%,IFERROR(IF(AV60&gt;1,(AU60-AW60)/AU60,""),(($G60*0.9)-AW60)/($G60*0.9)),""),"")</f>
        <v/>
      </c>
      <c r="AY60" s="76">
        <v>0</v>
      </c>
      <c r="AZ60" s="77" t="str">
        <f t="shared" ref="AZ60" si="307">IFERROR(IF(AY60&gt;1,AY60*0.9,""),"")</f>
        <v/>
      </c>
      <c r="BA60" s="77">
        <v>0</v>
      </c>
      <c r="BB60" s="78" t="str">
        <f t="shared" si="14"/>
        <v/>
      </c>
      <c r="BC60" s="17" t="str">
        <f t="shared" ref="BC60" si="308">IFERROR(IF((IFERROR(IF(BA60&gt;1,(AZ60-BB60)/AZ60,""),(($G60*0.9)-BB60)/($G60*0.9)))&gt;1%,IFERROR(IF(BA60&gt;1,(AZ60-BB60)/AZ60,""),(($G60*0.9)-BB60)/($G60*0.9)),""),"")</f>
        <v/>
      </c>
      <c r="BD60" s="79">
        <v>0</v>
      </c>
      <c r="BE60" s="80" t="str">
        <f t="shared" ref="BE60" si="309">IFERROR(IF(BD60&gt;1,BD60*0.9,""),"")</f>
        <v/>
      </c>
      <c r="BF60" s="80">
        <v>0</v>
      </c>
      <c r="BG60" s="81" t="str">
        <f t="shared" si="16"/>
        <v/>
      </c>
      <c r="BH60" s="19" t="str">
        <f t="shared" ref="BH60" si="310">IFERROR(IF((IFERROR(IF(BF60&gt;1,(BE60-BG60)/BE60,""),(($G60*0.9)-BG60)/($G60*0.9)))&gt;1%,IFERROR(IF(BF60&gt;1,(BE60-BG60)/BE60,""),(($G60*0.9)-BG60)/($G60*0.9)),""),"")</f>
        <v/>
      </c>
      <c r="BI60" s="76">
        <v>0</v>
      </c>
      <c r="BJ60" s="77" t="str">
        <f t="shared" ref="BJ60" si="311">IFERROR(IF(BI60&gt;1,BI60*0.9,""),"")</f>
        <v/>
      </c>
      <c r="BK60" s="77">
        <v>0</v>
      </c>
      <c r="BL60" s="78" t="str">
        <f t="shared" si="18"/>
        <v/>
      </c>
      <c r="BM60" s="17" t="str">
        <f t="shared" ref="BM60" si="312">IFERROR(IF((IFERROR(IF(BK60&gt;1,(BJ60-BL60)/BJ60,""),(($G60*0.9)-BL60)/($G60*0.9)))&gt;1%,IFERROR(IF(BK60&gt;1,(BJ60-BL60)/BJ60,""),(($G60*0.9)-BL60)/($G60*0.9)),""),"")</f>
        <v/>
      </c>
      <c r="BN60" s="79">
        <v>0</v>
      </c>
      <c r="BO60" s="80" t="str">
        <f t="shared" ref="BO60" si="313">IFERROR(IF(BN60&gt;1,BN60*0.9,""),"")</f>
        <v/>
      </c>
      <c r="BP60" s="80">
        <v>0</v>
      </c>
      <c r="BQ60" s="81" t="str">
        <f t="shared" si="20"/>
        <v/>
      </c>
      <c r="BR60" s="19" t="str">
        <f t="shared" ref="BR60" si="314">IFERROR(IF((IFERROR(IF(BP60&gt;1,(BO60-BQ60)/BO60,""),(($G60*0.9)-BQ60)/($G60*0.9)))&gt;1%,IFERROR(IF(BP60&gt;1,(BO60-BQ60)/BO60,""),(($G60*0.9)-BQ60)/($G60*0.9)),""),"")</f>
        <v/>
      </c>
    </row>
    <row r="61" spans="1:70" s="5" customFormat="1" ht="12.75" customHeight="1">
      <c r="A61" s="187" t="s">
        <v>19</v>
      </c>
      <c r="B61" s="188" t="s">
        <v>156</v>
      </c>
      <c r="C61" s="189" t="s">
        <v>5</v>
      </c>
      <c r="D61" s="190">
        <v>3.57</v>
      </c>
      <c r="E61" s="191" t="s">
        <v>445</v>
      </c>
      <c r="F61" s="192">
        <v>4289</v>
      </c>
      <c r="G61" s="192">
        <v>3899</v>
      </c>
      <c r="H61" s="195">
        <v>2940</v>
      </c>
      <c r="I61" s="195">
        <v>28</v>
      </c>
      <c r="J61" s="193">
        <f t="shared" si="182"/>
        <v>2912</v>
      </c>
      <c r="K61" s="196">
        <v>0</v>
      </c>
      <c r="L61" s="197" t="str">
        <f>IFERROR(IF(K61&gt;1,K61*0.9,""),"")</f>
        <v/>
      </c>
      <c r="M61" s="197">
        <v>0</v>
      </c>
      <c r="N61" s="198" t="str">
        <f t="shared" si="0"/>
        <v/>
      </c>
      <c r="O61" s="199" t="str">
        <f>IFERROR(IF((IFERROR(IF(M61&gt;1,(L61-N61)/L61,""),(($G61*0.9)-N61)/($G61*0.9)))&gt;1%,IFERROR(IF(M61&gt;1,(L61-N61)/L61,""),(($G61*0.9)-N61)/($G61*0.9)),""),"")</f>
        <v/>
      </c>
      <c r="P61" s="201">
        <v>0</v>
      </c>
      <c r="Q61" s="202" t="str">
        <f>IFERROR(IF(P61&gt;1,P61*0.9,""),"")</f>
        <v/>
      </c>
      <c r="R61" s="202">
        <v>0</v>
      </c>
      <c r="S61" s="203" t="str">
        <f t="shared" si="1"/>
        <v/>
      </c>
      <c r="T61" s="204" t="str">
        <f>IFERROR(IF((IFERROR(IF(R61&gt;1,(Q61-S61)/Q61,""),(($G61*0.9)-S61)/($G61*0.9)))&gt;1%,IFERROR(IF(R61&gt;1,(Q61-S61)/Q61,""),(($G61*0.9)-S61)/($G61*0.9)),""),"")</f>
        <v/>
      </c>
      <c r="U61" s="196">
        <v>0</v>
      </c>
      <c r="V61" s="197" t="str">
        <f>IFERROR(IF(U61&gt;1,U61*0.9,""),"")</f>
        <v/>
      </c>
      <c r="W61" s="197">
        <v>0</v>
      </c>
      <c r="X61" s="198" t="str">
        <f t="shared" si="2"/>
        <v/>
      </c>
      <c r="Y61" s="199" t="str">
        <f>IFERROR(IF((IFERROR(IF(W61&gt;1,(V61-X61)/V61,""),(($G61*0.9)-X61)/($G61*0.9)))&gt;1%,IFERROR(IF(W61&gt;1,(V61-X61)/V61,""),(($G61*0.9)-X61)/($G61*0.9)),""),"")</f>
        <v/>
      </c>
      <c r="Z61" s="201">
        <v>0</v>
      </c>
      <c r="AA61" s="202" t="str">
        <f>IFERROR(IF(Z61&gt;1,Z61*0.9,""),"")</f>
        <v/>
      </c>
      <c r="AB61" s="202">
        <v>0</v>
      </c>
      <c r="AC61" s="203" t="str">
        <f t="shared" si="4"/>
        <v/>
      </c>
      <c r="AD61" s="204" t="str">
        <f>IFERROR(IF((IFERROR(IF(AB61&gt;1,(AA61-AC61)/AA61,""),(($G61*0.9)-AC61)/($G61*0.9)))&gt;1%,IFERROR(IF(AB61&gt;1,(AA61-AC61)/AA61,""),(($G61*0.9)-AC61)/($G61*0.9)),""),"")</f>
        <v/>
      </c>
      <c r="AE61" s="196">
        <v>0</v>
      </c>
      <c r="AF61" s="197" t="str">
        <f>IFERROR(IF(AE61&gt;1,AE61*0.9,""),"")</f>
        <v/>
      </c>
      <c r="AG61" s="197">
        <v>0</v>
      </c>
      <c r="AH61" s="198" t="str">
        <f t="shared" si="6"/>
        <v/>
      </c>
      <c r="AI61" s="199" t="str">
        <f>IFERROR(IF((IFERROR(IF(AG61&gt;1,(AF61-AH61)/AF61,""),(($G61*0.9)-AH61)/($G61*0.9)))&gt;1%,IFERROR(IF(AG61&gt;1,(AF61-AH61)/AF61,""),(($G61*0.9)-AH61)/($G61*0.9)),""),"")</f>
        <v/>
      </c>
      <c r="AJ61" s="201">
        <v>0</v>
      </c>
      <c r="AK61" s="202" t="str">
        <f>IFERROR(IF(AJ61&gt;1,AJ61*0.9,""),"")</f>
        <v/>
      </c>
      <c r="AL61" s="202">
        <v>0</v>
      </c>
      <c r="AM61" s="203" t="str">
        <f t="shared" si="8"/>
        <v/>
      </c>
      <c r="AN61" s="204" t="str">
        <f>IFERROR(IF((IFERROR(IF(AL61&gt;1,(AK61-AM61)/AK61,""),(($G61*0.9)-AM61)/($G61*0.9)))&gt;1%,IFERROR(IF(AL61&gt;1,(AK61-AM61)/AK61,""),(($G61*0.9)-AM61)/($G61*0.9)),""),"")</f>
        <v/>
      </c>
      <c r="AO61" s="196">
        <v>0</v>
      </c>
      <c r="AP61" s="197" t="str">
        <f>IFERROR(IF(AO61&gt;1,AO61*0.9,""),"")</f>
        <v/>
      </c>
      <c r="AQ61" s="197">
        <v>0</v>
      </c>
      <c r="AR61" s="198" t="str">
        <f t="shared" si="10"/>
        <v/>
      </c>
      <c r="AS61" s="199" t="str">
        <f>IFERROR(IF((IFERROR(IF(AQ61&gt;1,(AP61-AR61)/AP61,""),(($G61*0.9)-AR61)/($G61*0.9)))&gt;1%,IFERROR(IF(AQ61&gt;1,(AP61-AR61)/AP61,""),(($G61*0.9)-AR61)/($G61*0.9)),""),"")</f>
        <v/>
      </c>
      <c r="AT61" s="201">
        <v>0</v>
      </c>
      <c r="AU61" s="202" t="str">
        <f>IFERROR(IF(AT61&gt;1,AT61*0.9,""),"")</f>
        <v/>
      </c>
      <c r="AV61" s="202">
        <v>0</v>
      </c>
      <c r="AW61" s="203" t="str">
        <f t="shared" si="12"/>
        <v/>
      </c>
      <c r="AX61" s="204" t="str">
        <f t="shared" si="181"/>
        <v/>
      </c>
      <c r="AY61" s="196">
        <v>0</v>
      </c>
      <c r="AZ61" s="197" t="str">
        <f>IFERROR(IF(AY61&gt;1,AY61*0.9,""),"")</f>
        <v/>
      </c>
      <c r="BA61" s="197">
        <v>0</v>
      </c>
      <c r="BB61" s="198" t="str">
        <f t="shared" si="14"/>
        <v/>
      </c>
      <c r="BC61" s="199" t="str">
        <f>IFERROR(IF((IFERROR(IF(BA61&gt;1,(AZ61-BB61)/AZ61,""),(($G61*0.9)-BB61)/($G61*0.9)))&gt;1%,IFERROR(IF(BA61&gt;1,(AZ61-BB61)/AZ61,""),(($G61*0.9)-BB61)/($G61*0.9)),""),"")</f>
        <v/>
      </c>
      <c r="BD61" s="201">
        <v>0</v>
      </c>
      <c r="BE61" s="202" t="str">
        <f>IFERROR(IF(BD61&gt;1,BD61*0.9,""),"")</f>
        <v/>
      </c>
      <c r="BF61" s="202">
        <v>0</v>
      </c>
      <c r="BG61" s="203" t="str">
        <f t="shared" si="16"/>
        <v/>
      </c>
      <c r="BH61" s="204" t="str">
        <f>IFERROR(IF((IFERROR(IF(BF61&gt;1,(BE61-BG61)/BE61,""),(($G61*0.9)-BG61)/($G61*0.9)))&gt;1%,IFERROR(IF(BF61&gt;1,(BE61-BG61)/BE61,""),(($G61*0.9)-BG61)/($G61*0.9)),""),"")</f>
        <v/>
      </c>
      <c r="BI61" s="196">
        <v>0</v>
      </c>
      <c r="BJ61" s="197" t="str">
        <f>IFERROR(IF(BI61&gt;1,BI61*0.9,""),"")</f>
        <v/>
      </c>
      <c r="BK61" s="197">
        <v>0</v>
      </c>
      <c r="BL61" s="198" t="str">
        <f t="shared" si="18"/>
        <v/>
      </c>
      <c r="BM61" s="199" t="str">
        <f>IFERROR(IF((IFERROR(IF(BK61&gt;1,(BJ61-BL61)/BJ61,""),(($G61*0.9)-BL61)/($G61*0.9)))&gt;1%,IFERROR(IF(BK61&gt;1,(BJ61-BL61)/BJ61,""),(($G61*0.9)-BL61)/($G61*0.9)),""),"")</f>
        <v/>
      </c>
      <c r="BN61" s="201">
        <v>0</v>
      </c>
      <c r="BO61" s="202" t="str">
        <f>IFERROR(IF(BN61&gt;1,BN61*0.9,""),"")</f>
        <v/>
      </c>
      <c r="BP61" s="202">
        <v>0</v>
      </c>
      <c r="BQ61" s="203" t="str">
        <f t="shared" si="20"/>
        <v/>
      </c>
      <c r="BR61" s="204" t="str">
        <f>IFERROR(IF((IFERROR(IF(BP61&gt;1,(BO61-BQ61)/BO61,""),(($G61*0.9)-BQ61)/($G61*0.9)))&gt;1%,IFERROR(IF(BP61&gt;1,(BO61-BQ61)/BO61,""),(($G61*0.9)-BQ61)/($G61*0.9)),""),"")</f>
        <v/>
      </c>
    </row>
    <row r="62" spans="1:70" s="5" customFormat="1" ht="12.75" customHeight="1">
      <c r="A62" s="42" t="s">
        <v>18</v>
      </c>
      <c r="B62" s="39" t="s">
        <v>156</v>
      </c>
      <c r="C62" s="4" t="s">
        <v>5</v>
      </c>
      <c r="D62" s="49">
        <v>3.57</v>
      </c>
      <c r="E62" s="40" t="s">
        <v>445</v>
      </c>
      <c r="F62" s="82">
        <v>4069</v>
      </c>
      <c r="G62" s="82">
        <v>3699</v>
      </c>
      <c r="H62" s="173">
        <v>2792</v>
      </c>
      <c r="I62" s="173">
        <v>29</v>
      </c>
      <c r="J62" s="95">
        <f t="shared" si="182"/>
        <v>2763</v>
      </c>
      <c r="K62" s="69">
        <v>0</v>
      </c>
      <c r="L62" s="70" t="str">
        <f t="shared" ref="L62:L97" si="315">IFERROR(IF(K62&gt;1,K62*0.9,""),"")</f>
        <v/>
      </c>
      <c r="M62" s="70">
        <v>0</v>
      </c>
      <c r="N62" s="71" t="str">
        <f t="shared" si="0"/>
        <v/>
      </c>
      <c r="O62" s="16" t="str">
        <f t="shared" ref="O62:O97" si="316">IFERROR(IF((IFERROR(IF(M62&gt;1,(L62-N62)/L62,""),(($G62*0.9)-N62)/($G62*0.9)))&gt;1%,IFERROR(IF(M62&gt;1,(L62-N62)/L62,""),(($G62*0.9)-N62)/($G62*0.9)),""),"")</f>
        <v/>
      </c>
      <c r="P62" s="72">
        <v>0</v>
      </c>
      <c r="Q62" s="73" t="str">
        <f t="shared" ref="Q62:Q97" si="317">IFERROR(IF(P62&gt;1,P62*0.9,""),"")</f>
        <v/>
      </c>
      <c r="R62" s="73">
        <v>0</v>
      </c>
      <c r="S62" s="74" t="str">
        <f t="shared" si="1"/>
        <v/>
      </c>
      <c r="T62" s="18" t="str">
        <f t="shared" ref="T62:T97" si="318">IFERROR(IF((IFERROR(IF(R62&gt;1,(Q62-S62)/Q62,""),(($G62*0.9)-S62)/($G62*0.9)))&gt;1%,IFERROR(IF(R62&gt;1,(Q62-S62)/Q62,""),(($G62*0.9)-S62)/($G62*0.9)),""),"")</f>
        <v/>
      </c>
      <c r="U62" s="69">
        <v>0</v>
      </c>
      <c r="V62" s="70" t="str">
        <f t="shared" ref="V62:V97" si="319">IFERROR(IF(U62&gt;1,U62*0.9,""),"")</f>
        <v/>
      </c>
      <c r="W62" s="70">
        <v>0</v>
      </c>
      <c r="X62" s="71" t="str">
        <f t="shared" si="2"/>
        <v/>
      </c>
      <c r="Y62" s="16" t="str">
        <f t="shared" ref="Y62:Y97" si="320">IFERROR(IF((IFERROR(IF(W62&gt;1,(V62-X62)/V62,""),(($G62*0.9)-X62)/($G62*0.9)))&gt;1%,IFERROR(IF(W62&gt;1,(V62-X62)/V62,""),(($G62*0.9)-X62)/($G62*0.9)),""),"")</f>
        <v/>
      </c>
      <c r="Z62" s="72">
        <v>0</v>
      </c>
      <c r="AA62" s="73" t="str">
        <f t="shared" ref="AA62:AA97" si="321">IFERROR(IF(Z62&gt;1,Z62*0.9,""),"")</f>
        <v/>
      </c>
      <c r="AB62" s="73">
        <v>0</v>
      </c>
      <c r="AC62" s="74" t="str">
        <f t="shared" si="4"/>
        <v/>
      </c>
      <c r="AD62" s="18" t="str">
        <f t="shared" ref="AD62:AD97" si="322">IFERROR(IF((IFERROR(IF(AB62&gt;1,(AA62-AC62)/AA62,""),(($G62*0.9)-AC62)/($G62*0.9)))&gt;1%,IFERROR(IF(AB62&gt;1,(AA62-AC62)/AA62,""),(($G62*0.9)-AC62)/($G62*0.9)),""),"")</f>
        <v/>
      </c>
      <c r="AE62" s="69">
        <v>0</v>
      </c>
      <c r="AF62" s="70" t="str">
        <f t="shared" ref="AF62:AF97" si="323">IFERROR(IF(AE62&gt;1,AE62*0.9,""),"")</f>
        <v/>
      </c>
      <c r="AG62" s="70">
        <v>0</v>
      </c>
      <c r="AH62" s="71" t="str">
        <f t="shared" si="6"/>
        <v/>
      </c>
      <c r="AI62" s="16" t="str">
        <f t="shared" ref="AI62:AI97" si="324">IFERROR(IF((IFERROR(IF(AG62&gt;1,(AF62-AH62)/AF62,""),(($G62*0.9)-AH62)/($G62*0.9)))&gt;1%,IFERROR(IF(AG62&gt;1,(AF62-AH62)/AF62,""),(($G62*0.9)-AH62)/($G62*0.9)),""),"")</f>
        <v/>
      </c>
      <c r="AJ62" s="72">
        <v>0</v>
      </c>
      <c r="AK62" s="73" t="str">
        <f t="shared" ref="AK62:AK97" si="325">IFERROR(IF(AJ62&gt;1,AJ62*0.9,""),"")</f>
        <v/>
      </c>
      <c r="AL62" s="73">
        <v>0</v>
      </c>
      <c r="AM62" s="74" t="str">
        <f t="shared" si="8"/>
        <v/>
      </c>
      <c r="AN62" s="18" t="str">
        <f t="shared" ref="AN62:AN97" si="326">IFERROR(IF((IFERROR(IF(AL62&gt;1,(AK62-AM62)/AK62,""),(($G62*0.9)-AM62)/($G62*0.9)))&gt;1%,IFERROR(IF(AL62&gt;1,(AK62-AM62)/AK62,""),(($G62*0.9)-AM62)/($G62*0.9)),""),"")</f>
        <v/>
      </c>
      <c r="AO62" s="69">
        <v>0</v>
      </c>
      <c r="AP62" s="70" t="str">
        <f t="shared" ref="AP62:AP97" si="327">IFERROR(IF(AO62&gt;1,AO62*0.9,""),"")</f>
        <v/>
      </c>
      <c r="AQ62" s="70">
        <v>0</v>
      </c>
      <c r="AR62" s="71" t="str">
        <f t="shared" si="10"/>
        <v/>
      </c>
      <c r="AS62" s="16" t="str">
        <f t="shared" ref="AS62:AS97" si="328">IFERROR(IF((IFERROR(IF(AQ62&gt;1,(AP62-AR62)/AP62,""),(($G62*0.9)-AR62)/($G62*0.9)))&gt;1%,IFERROR(IF(AQ62&gt;1,(AP62-AR62)/AP62,""),(($G62*0.9)-AR62)/($G62*0.9)),""),"")</f>
        <v/>
      </c>
      <c r="AT62" s="72">
        <v>0</v>
      </c>
      <c r="AU62" s="73" t="str">
        <f t="shared" ref="AU62:AU97" si="329">IFERROR(IF(AT62&gt;1,AT62*0.9,""),"")</f>
        <v/>
      </c>
      <c r="AV62" s="73">
        <v>0</v>
      </c>
      <c r="AW62" s="74" t="str">
        <f t="shared" si="12"/>
        <v/>
      </c>
      <c r="AX62" s="18" t="str">
        <f t="shared" ref="AX62:AX99" si="330">IFERROR(IF((IFERROR(IF(AV62&gt;1,(AU62-AW62)/AU62,""),(($G62*0.9)-AW62)/($G62*0.9)))&gt;1%,IFERROR(IF(AV62&gt;1,(AU62-AW62)/AU62,""),(($G62*0.9)-AW62)/($G62*0.9)),""),"")</f>
        <v/>
      </c>
      <c r="AY62" s="69">
        <v>0</v>
      </c>
      <c r="AZ62" s="70" t="str">
        <f t="shared" ref="AZ62:AZ97" si="331">IFERROR(IF(AY62&gt;1,AY62*0.9,""),"")</f>
        <v/>
      </c>
      <c r="BA62" s="70">
        <v>0</v>
      </c>
      <c r="BB62" s="71" t="str">
        <f t="shared" si="14"/>
        <v/>
      </c>
      <c r="BC62" s="16" t="str">
        <f t="shared" ref="BC62:BC97" si="332">IFERROR(IF((IFERROR(IF(BA62&gt;1,(AZ62-BB62)/AZ62,""),(($G62*0.9)-BB62)/($G62*0.9)))&gt;1%,IFERROR(IF(BA62&gt;1,(AZ62-BB62)/AZ62,""),(($G62*0.9)-BB62)/($G62*0.9)),""),"")</f>
        <v/>
      </c>
      <c r="BD62" s="72">
        <v>0</v>
      </c>
      <c r="BE62" s="73" t="str">
        <f t="shared" ref="BE62:BE97" si="333">IFERROR(IF(BD62&gt;1,BD62*0.9,""),"")</f>
        <v/>
      </c>
      <c r="BF62" s="73">
        <v>0</v>
      </c>
      <c r="BG62" s="74" t="str">
        <f t="shared" si="16"/>
        <v/>
      </c>
      <c r="BH62" s="18" t="str">
        <f t="shared" ref="BH62:BH97" si="334">IFERROR(IF((IFERROR(IF(BF62&gt;1,(BE62-BG62)/BE62,""),(($G62*0.9)-BG62)/($G62*0.9)))&gt;1%,IFERROR(IF(BF62&gt;1,(BE62-BG62)/BE62,""),(($G62*0.9)-BG62)/($G62*0.9)),""),"")</f>
        <v/>
      </c>
      <c r="BI62" s="69">
        <v>0</v>
      </c>
      <c r="BJ62" s="70" t="str">
        <f t="shared" ref="BJ62:BJ97" si="335">IFERROR(IF(BI62&gt;1,BI62*0.9,""),"")</f>
        <v/>
      </c>
      <c r="BK62" s="70">
        <v>0</v>
      </c>
      <c r="BL62" s="71" t="str">
        <f t="shared" si="18"/>
        <v/>
      </c>
      <c r="BM62" s="16" t="str">
        <f t="shared" ref="BM62:BM97" si="336">IFERROR(IF((IFERROR(IF(BK62&gt;1,(BJ62-BL62)/BJ62,""),(($G62*0.9)-BL62)/($G62*0.9)))&gt;1%,IFERROR(IF(BK62&gt;1,(BJ62-BL62)/BJ62,""),(($G62*0.9)-BL62)/($G62*0.9)),""),"")</f>
        <v/>
      </c>
      <c r="BN62" s="72">
        <v>0</v>
      </c>
      <c r="BO62" s="73" t="str">
        <f t="shared" ref="BO62:BO97" si="337">IFERROR(IF(BN62&gt;1,BN62*0.9,""),"")</f>
        <v/>
      </c>
      <c r="BP62" s="73">
        <v>0</v>
      </c>
      <c r="BQ62" s="74" t="str">
        <f t="shared" si="20"/>
        <v/>
      </c>
      <c r="BR62" s="18" t="str">
        <f t="shared" ref="BR62:BR97" si="338">IFERROR(IF((IFERROR(IF(BP62&gt;1,(BO62-BQ62)/BO62,""),(($G62*0.9)-BQ62)/($G62*0.9)))&gt;1%,IFERROR(IF(BP62&gt;1,(BO62-BQ62)/BO62,""),(($G62*0.9)-BQ62)/($G62*0.9)),""),"")</f>
        <v/>
      </c>
    </row>
    <row r="63" spans="1:70" s="5" customFormat="1" ht="12.75" customHeight="1">
      <c r="A63" s="42" t="s">
        <v>25</v>
      </c>
      <c r="B63" s="39" t="s">
        <v>156</v>
      </c>
      <c r="C63" s="4" t="s">
        <v>395</v>
      </c>
      <c r="D63" s="49">
        <v>3.57</v>
      </c>
      <c r="E63" s="40" t="s">
        <v>309</v>
      </c>
      <c r="F63" s="82">
        <v>4949</v>
      </c>
      <c r="G63" s="82">
        <v>4499</v>
      </c>
      <c r="H63" s="173">
        <v>3394</v>
      </c>
      <c r="I63" s="173">
        <v>34</v>
      </c>
      <c r="J63" s="95">
        <f t="shared" si="182"/>
        <v>3360</v>
      </c>
      <c r="K63" s="69">
        <v>3554</v>
      </c>
      <c r="L63" s="70">
        <f t="shared" si="315"/>
        <v>3198.6</v>
      </c>
      <c r="M63" s="70">
        <v>700</v>
      </c>
      <c r="N63" s="71">
        <f t="shared" si="0"/>
        <v>2660</v>
      </c>
      <c r="O63" s="16">
        <f t="shared" si="316"/>
        <v>0.16838616894891512</v>
      </c>
      <c r="P63" s="72">
        <v>0</v>
      </c>
      <c r="Q63" s="73" t="str">
        <f t="shared" si="317"/>
        <v/>
      </c>
      <c r="R63" s="73">
        <v>0</v>
      </c>
      <c r="S63" s="74" t="str">
        <f t="shared" si="1"/>
        <v/>
      </c>
      <c r="T63" s="18" t="str">
        <f t="shared" si="318"/>
        <v/>
      </c>
      <c r="U63" s="69">
        <v>0</v>
      </c>
      <c r="V63" s="70" t="str">
        <f t="shared" si="319"/>
        <v/>
      </c>
      <c r="W63" s="70">
        <v>0</v>
      </c>
      <c r="X63" s="71" t="str">
        <f t="shared" si="2"/>
        <v/>
      </c>
      <c r="Y63" s="16" t="str">
        <f t="shared" si="320"/>
        <v/>
      </c>
      <c r="Z63" s="72">
        <v>3888</v>
      </c>
      <c r="AA63" s="73">
        <f t="shared" si="321"/>
        <v>3499.2000000000003</v>
      </c>
      <c r="AB63" s="73">
        <v>450</v>
      </c>
      <c r="AC63" s="74">
        <f t="shared" si="4"/>
        <v>2910</v>
      </c>
      <c r="AD63" s="18">
        <f t="shared" si="322"/>
        <v>0.16838134430727031</v>
      </c>
      <c r="AE63" s="69">
        <v>3777</v>
      </c>
      <c r="AF63" s="70">
        <f t="shared" si="323"/>
        <v>3399.3</v>
      </c>
      <c r="AG63" s="70">
        <v>533</v>
      </c>
      <c r="AH63" s="71">
        <f t="shared" si="6"/>
        <v>2827</v>
      </c>
      <c r="AI63" s="16">
        <f t="shared" si="324"/>
        <v>0.16835819139234554</v>
      </c>
      <c r="AJ63" s="72">
        <v>0</v>
      </c>
      <c r="AK63" s="73" t="str">
        <f t="shared" si="325"/>
        <v/>
      </c>
      <c r="AL63" s="73">
        <v>0</v>
      </c>
      <c r="AM63" s="74" t="str">
        <f t="shared" si="8"/>
        <v/>
      </c>
      <c r="AN63" s="18" t="str">
        <f t="shared" si="326"/>
        <v/>
      </c>
      <c r="AO63" s="69">
        <v>3332</v>
      </c>
      <c r="AP63" s="70">
        <f t="shared" si="327"/>
        <v>2998.8</v>
      </c>
      <c r="AQ63" s="70">
        <v>866</v>
      </c>
      <c r="AR63" s="71">
        <f t="shared" si="10"/>
        <v>2494</v>
      </c>
      <c r="AS63" s="16">
        <f t="shared" si="328"/>
        <v>0.16833400026677342</v>
      </c>
      <c r="AT63" s="72">
        <v>0</v>
      </c>
      <c r="AU63" s="73" t="str">
        <f t="shared" si="329"/>
        <v/>
      </c>
      <c r="AV63" s="73">
        <v>0</v>
      </c>
      <c r="AW63" s="74" t="str">
        <f t="shared" si="12"/>
        <v/>
      </c>
      <c r="AX63" s="18" t="str">
        <f t="shared" si="330"/>
        <v/>
      </c>
      <c r="AY63" s="69">
        <v>0</v>
      </c>
      <c r="AZ63" s="70" t="str">
        <f t="shared" si="331"/>
        <v/>
      </c>
      <c r="BA63" s="70">
        <v>0</v>
      </c>
      <c r="BB63" s="71" t="str">
        <f t="shared" si="14"/>
        <v/>
      </c>
      <c r="BC63" s="16" t="str">
        <f t="shared" si="332"/>
        <v/>
      </c>
      <c r="BD63" s="72">
        <v>3554</v>
      </c>
      <c r="BE63" s="73">
        <f t="shared" si="333"/>
        <v>3198.6</v>
      </c>
      <c r="BF63" s="73">
        <v>700</v>
      </c>
      <c r="BG63" s="74">
        <f t="shared" si="16"/>
        <v>2660</v>
      </c>
      <c r="BH63" s="18">
        <f t="shared" si="334"/>
        <v>0.16838616894891512</v>
      </c>
      <c r="BI63" s="69">
        <v>0</v>
      </c>
      <c r="BJ63" s="70" t="str">
        <f t="shared" si="335"/>
        <v/>
      </c>
      <c r="BK63" s="70">
        <v>0</v>
      </c>
      <c r="BL63" s="71" t="str">
        <f t="shared" si="18"/>
        <v/>
      </c>
      <c r="BM63" s="16" t="str">
        <f t="shared" si="336"/>
        <v/>
      </c>
      <c r="BN63" s="72">
        <v>0</v>
      </c>
      <c r="BO63" s="73" t="str">
        <f t="shared" si="337"/>
        <v/>
      </c>
      <c r="BP63" s="73">
        <v>0</v>
      </c>
      <c r="BQ63" s="74" t="str">
        <f t="shared" si="20"/>
        <v/>
      </c>
      <c r="BR63" s="18" t="str">
        <f t="shared" si="338"/>
        <v/>
      </c>
    </row>
    <row r="64" spans="1:70" s="5" customFormat="1" ht="12.75" customHeight="1">
      <c r="A64" s="42" t="s">
        <v>489</v>
      </c>
      <c r="B64" s="39" t="s">
        <v>156</v>
      </c>
      <c r="C64" s="4" t="s">
        <v>508</v>
      </c>
      <c r="D64" s="49">
        <v>3.57</v>
      </c>
      <c r="E64" s="40" t="s">
        <v>309</v>
      </c>
      <c r="F64" s="82">
        <v>4729</v>
      </c>
      <c r="G64" s="82">
        <v>4299</v>
      </c>
      <c r="H64" s="173">
        <v>3279</v>
      </c>
      <c r="I64" s="173">
        <v>0</v>
      </c>
      <c r="J64" s="95">
        <f t="shared" ref="J64" si="339">IFERROR(H64-I64,H64)</f>
        <v>3279</v>
      </c>
      <c r="K64" s="69">
        <v>0</v>
      </c>
      <c r="L64" s="70" t="str">
        <f t="shared" ref="L64" si="340">IFERROR(IF(K64&gt;1,K64*0.9,""),"")</f>
        <v/>
      </c>
      <c r="M64" s="70">
        <v>0</v>
      </c>
      <c r="N64" s="71" t="str">
        <f t="shared" si="0"/>
        <v/>
      </c>
      <c r="O64" s="16" t="str">
        <f t="shared" ref="O64" si="341">IFERROR(IF((IFERROR(IF(M64&gt;1,(L64-N64)/L64,""),(($G64*0.9)-N64)/($G64*0.9)))&gt;1%,IFERROR(IF(M64&gt;1,(L64-N64)/L64,""),(($G64*0.9)-N64)/($G64*0.9)),""),"")</f>
        <v/>
      </c>
      <c r="P64" s="72">
        <v>0</v>
      </c>
      <c r="Q64" s="73" t="str">
        <f t="shared" ref="Q64" si="342">IFERROR(IF(P64&gt;1,P64*0.9,""),"")</f>
        <v/>
      </c>
      <c r="R64" s="73">
        <v>0</v>
      </c>
      <c r="S64" s="74" t="str">
        <f t="shared" si="1"/>
        <v/>
      </c>
      <c r="T64" s="18" t="str">
        <f t="shared" ref="T64" si="343">IFERROR(IF((IFERROR(IF(R64&gt;1,(Q64-S64)/Q64,""),(($G64*0.9)-S64)/($G64*0.9)))&gt;1%,IFERROR(IF(R64&gt;1,(Q64-S64)/Q64,""),(($G64*0.9)-S64)/($G64*0.9)),""),"")</f>
        <v/>
      </c>
      <c r="U64" s="69">
        <v>0</v>
      </c>
      <c r="V64" s="70" t="str">
        <f t="shared" ref="V64" si="344">IFERROR(IF(U64&gt;1,U64*0.9,""),"")</f>
        <v/>
      </c>
      <c r="W64" s="70">
        <v>0</v>
      </c>
      <c r="X64" s="71" t="str">
        <f t="shared" si="2"/>
        <v/>
      </c>
      <c r="Y64" s="16" t="str">
        <f t="shared" ref="Y64" si="345">IFERROR(IF((IFERROR(IF(W64&gt;1,(V64-X64)/V64,""),(($G64*0.9)-X64)/($G64*0.9)))&gt;1%,IFERROR(IF(W64&gt;1,(V64-X64)/V64,""),(($G64*0.9)-X64)/($G64*0.9)),""),"")</f>
        <v/>
      </c>
      <c r="Z64" s="72">
        <v>0</v>
      </c>
      <c r="AA64" s="73" t="str">
        <f t="shared" ref="AA64" si="346">IFERROR(IF(Z64&gt;1,Z64*0.9,""),"")</f>
        <v/>
      </c>
      <c r="AB64" s="73">
        <v>0</v>
      </c>
      <c r="AC64" s="74" t="str">
        <f t="shared" si="4"/>
        <v/>
      </c>
      <c r="AD64" s="18" t="str">
        <f t="shared" ref="AD64" si="347">IFERROR(IF((IFERROR(IF(AB64&gt;1,(AA64-AC64)/AA64,""),(($G64*0.9)-AC64)/($G64*0.9)))&gt;1%,IFERROR(IF(AB64&gt;1,(AA64-AC64)/AA64,""),(($G64*0.9)-AC64)/($G64*0.9)),""),"")</f>
        <v/>
      </c>
      <c r="AE64" s="69">
        <v>0</v>
      </c>
      <c r="AF64" s="70" t="str">
        <f t="shared" ref="AF64" si="348">IFERROR(IF(AE64&gt;1,AE64*0.9,""),"")</f>
        <v/>
      </c>
      <c r="AG64" s="70">
        <v>0</v>
      </c>
      <c r="AH64" s="71" t="str">
        <f t="shared" si="6"/>
        <v/>
      </c>
      <c r="AI64" s="16" t="str">
        <f t="shared" ref="AI64" si="349">IFERROR(IF((IFERROR(IF(AG64&gt;1,(AF64-AH64)/AF64,""),(($G64*0.9)-AH64)/($G64*0.9)))&gt;1%,IFERROR(IF(AG64&gt;1,(AF64-AH64)/AF64,""),(($G64*0.9)-AH64)/($G64*0.9)),""),"")</f>
        <v/>
      </c>
      <c r="AJ64" s="72">
        <v>0</v>
      </c>
      <c r="AK64" s="73" t="str">
        <f t="shared" ref="AK64" si="350">IFERROR(IF(AJ64&gt;1,AJ64*0.9,""),"")</f>
        <v/>
      </c>
      <c r="AL64" s="73">
        <v>0</v>
      </c>
      <c r="AM64" s="74" t="str">
        <f t="shared" si="8"/>
        <v/>
      </c>
      <c r="AN64" s="18" t="str">
        <f t="shared" ref="AN64" si="351">IFERROR(IF((IFERROR(IF(AL64&gt;1,(AK64-AM64)/AK64,""),(($G64*0.9)-AM64)/($G64*0.9)))&gt;1%,IFERROR(IF(AL64&gt;1,(AK64-AM64)/AK64,""),(($G64*0.9)-AM64)/($G64*0.9)),""),"")</f>
        <v/>
      </c>
      <c r="AO64" s="69">
        <v>0</v>
      </c>
      <c r="AP64" s="70" t="str">
        <f t="shared" ref="AP64" si="352">IFERROR(IF(AO64&gt;1,AO64*0.9,""),"")</f>
        <v/>
      </c>
      <c r="AQ64" s="70">
        <v>0</v>
      </c>
      <c r="AR64" s="71" t="str">
        <f t="shared" si="10"/>
        <v/>
      </c>
      <c r="AS64" s="16" t="str">
        <f t="shared" ref="AS64" si="353">IFERROR(IF((IFERROR(IF(AQ64&gt;1,(AP64-AR64)/AP64,""),(($G64*0.9)-AR64)/($G64*0.9)))&gt;1%,IFERROR(IF(AQ64&gt;1,(AP64-AR64)/AP64,""),(($G64*0.9)-AR64)/($G64*0.9)),""),"")</f>
        <v/>
      </c>
      <c r="AT64" s="72">
        <v>0</v>
      </c>
      <c r="AU64" s="73" t="str">
        <f t="shared" ref="AU64" si="354">IFERROR(IF(AT64&gt;1,AT64*0.9,""),"")</f>
        <v/>
      </c>
      <c r="AV64" s="73">
        <v>0</v>
      </c>
      <c r="AW64" s="74" t="str">
        <f t="shared" si="12"/>
        <v/>
      </c>
      <c r="AX64" s="18" t="str">
        <f t="shared" ref="AX64" si="355">IFERROR(IF((IFERROR(IF(AV64&gt;1,(AU64-AW64)/AU64,""),(($G64*0.9)-AW64)/($G64*0.9)))&gt;1%,IFERROR(IF(AV64&gt;1,(AU64-AW64)/AU64,""),(($G64*0.9)-AW64)/($G64*0.9)),""),"")</f>
        <v/>
      </c>
      <c r="AY64" s="69">
        <v>0</v>
      </c>
      <c r="AZ64" s="70" t="str">
        <f t="shared" ref="AZ64" si="356">IFERROR(IF(AY64&gt;1,AY64*0.9,""),"")</f>
        <v/>
      </c>
      <c r="BA64" s="70">
        <v>0</v>
      </c>
      <c r="BB64" s="71" t="str">
        <f t="shared" si="14"/>
        <v/>
      </c>
      <c r="BC64" s="16" t="str">
        <f t="shared" ref="BC64" si="357">IFERROR(IF((IFERROR(IF(BA64&gt;1,(AZ64-BB64)/AZ64,""),(($G64*0.9)-BB64)/($G64*0.9)))&gt;1%,IFERROR(IF(BA64&gt;1,(AZ64-BB64)/AZ64,""),(($G64*0.9)-BB64)/($G64*0.9)),""),"")</f>
        <v/>
      </c>
      <c r="BD64" s="72">
        <v>0</v>
      </c>
      <c r="BE64" s="73" t="str">
        <f t="shared" ref="BE64" si="358">IFERROR(IF(BD64&gt;1,BD64*0.9,""),"")</f>
        <v/>
      </c>
      <c r="BF64" s="73">
        <v>0</v>
      </c>
      <c r="BG64" s="74" t="str">
        <f t="shared" si="16"/>
        <v/>
      </c>
      <c r="BH64" s="18" t="str">
        <f t="shared" ref="BH64" si="359">IFERROR(IF((IFERROR(IF(BF64&gt;1,(BE64-BG64)/BE64,""),(($G64*0.9)-BG64)/($G64*0.9)))&gt;1%,IFERROR(IF(BF64&gt;1,(BE64-BG64)/BE64,""),(($G64*0.9)-BG64)/($G64*0.9)),""),"")</f>
        <v/>
      </c>
      <c r="BI64" s="69">
        <v>0</v>
      </c>
      <c r="BJ64" s="70" t="str">
        <f t="shared" ref="BJ64" si="360">IFERROR(IF(BI64&gt;1,BI64*0.9,""),"")</f>
        <v/>
      </c>
      <c r="BK64" s="70">
        <v>0</v>
      </c>
      <c r="BL64" s="71" t="str">
        <f t="shared" si="18"/>
        <v/>
      </c>
      <c r="BM64" s="16" t="str">
        <f t="shared" ref="BM64" si="361">IFERROR(IF((IFERROR(IF(BK64&gt;1,(BJ64-BL64)/BJ64,""),(($G64*0.9)-BL64)/($G64*0.9)))&gt;1%,IFERROR(IF(BK64&gt;1,(BJ64-BL64)/BJ64,""),(($G64*0.9)-BL64)/($G64*0.9)),""),"")</f>
        <v/>
      </c>
      <c r="BN64" s="72">
        <v>0</v>
      </c>
      <c r="BO64" s="73" t="str">
        <f t="shared" ref="BO64" si="362">IFERROR(IF(BN64&gt;1,BN64*0.9,""),"")</f>
        <v/>
      </c>
      <c r="BP64" s="73">
        <v>0</v>
      </c>
      <c r="BQ64" s="74" t="str">
        <f t="shared" si="20"/>
        <v/>
      </c>
      <c r="BR64" s="18" t="str">
        <f t="shared" ref="BR64" si="363">IFERROR(IF((IFERROR(IF(BP64&gt;1,(BO64-BQ64)/BO64,""),(($G64*0.9)-BQ64)/($G64*0.9)))&gt;1%,IFERROR(IF(BP64&gt;1,(BO64-BQ64)/BO64,""),(($G64*0.9)-BQ64)/($G64*0.9)),""),"")</f>
        <v/>
      </c>
    </row>
    <row r="65" spans="1:70" s="5" customFormat="1" ht="12.75" customHeight="1">
      <c r="A65" s="42" t="s">
        <v>263</v>
      </c>
      <c r="B65" s="39" t="s">
        <v>156</v>
      </c>
      <c r="C65" s="4" t="s">
        <v>395</v>
      </c>
      <c r="D65" s="49">
        <v>3.57</v>
      </c>
      <c r="E65" s="40" t="s">
        <v>309</v>
      </c>
      <c r="F65" s="82">
        <v>5004</v>
      </c>
      <c r="G65" s="82">
        <v>4549</v>
      </c>
      <c r="H65" s="173">
        <v>3465</v>
      </c>
      <c r="I65" s="173">
        <v>67</v>
      </c>
      <c r="J65" s="95">
        <f t="shared" si="182"/>
        <v>3398</v>
      </c>
      <c r="K65" s="69">
        <v>3554</v>
      </c>
      <c r="L65" s="70">
        <f t="shared" si="315"/>
        <v>3198.6</v>
      </c>
      <c r="M65" s="70">
        <v>737</v>
      </c>
      <c r="N65" s="71">
        <f t="shared" si="0"/>
        <v>2661</v>
      </c>
      <c r="O65" s="16">
        <f t="shared" si="316"/>
        <v>0.1680735321703245</v>
      </c>
      <c r="P65" s="72">
        <v>0</v>
      </c>
      <c r="Q65" s="73" t="str">
        <f t="shared" si="317"/>
        <v/>
      </c>
      <c r="R65" s="73">
        <v>0</v>
      </c>
      <c r="S65" s="74" t="str">
        <f t="shared" si="1"/>
        <v/>
      </c>
      <c r="T65" s="18" t="str">
        <f t="shared" si="318"/>
        <v/>
      </c>
      <c r="U65" s="69">
        <v>0</v>
      </c>
      <c r="V65" s="70" t="str">
        <f t="shared" si="319"/>
        <v/>
      </c>
      <c r="W65" s="70">
        <v>0</v>
      </c>
      <c r="X65" s="71" t="str">
        <f t="shared" si="2"/>
        <v/>
      </c>
      <c r="Y65" s="16" t="str">
        <f t="shared" si="320"/>
        <v/>
      </c>
      <c r="Z65" s="72">
        <v>3888</v>
      </c>
      <c r="AA65" s="73">
        <f t="shared" si="321"/>
        <v>3499.2000000000003</v>
      </c>
      <c r="AB65" s="73">
        <v>488</v>
      </c>
      <c r="AC65" s="74">
        <f t="shared" si="4"/>
        <v>2910</v>
      </c>
      <c r="AD65" s="18">
        <f t="shared" si="322"/>
        <v>0.16838134430727031</v>
      </c>
      <c r="AE65" s="69">
        <v>3777</v>
      </c>
      <c r="AF65" s="70">
        <f t="shared" si="323"/>
        <v>3399.3</v>
      </c>
      <c r="AG65" s="70">
        <v>571</v>
      </c>
      <c r="AH65" s="71">
        <f t="shared" si="6"/>
        <v>2827</v>
      </c>
      <c r="AI65" s="16">
        <f t="shared" si="324"/>
        <v>0.16835819139234554</v>
      </c>
      <c r="AJ65" s="72">
        <v>0</v>
      </c>
      <c r="AK65" s="73" t="str">
        <f t="shared" si="325"/>
        <v/>
      </c>
      <c r="AL65" s="73">
        <v>0</v>
      </c>
      <c r="AM65" s="74" t="str">
        <f t="shared" si="8"/>
        <v/>
      </c>
      <c r="AN65" s="18" t="str">
        <f t="shared" si="326"/>
        <v/>
      </c>
      <c r="AO65" s="69">
        <v>3332</v>
      </c>
      <c r="AP65" s="70">
        <f t="shared" si="327"/>
        <v>2998.8</v>
      </c>
      <c r="AQ65" s="70">
        <v>904</v>
      </c>
      <c r="AR65" s="71">
        <f t="shared" si="10"/>
        <v>2494</v>
      </c>
      <c r="AS65" s="16">
        <f t="shared" si="328"/>
        <v>0.16833400026677342</v>
      </c>
      <c r="AT65" s="72">
        <v>0</v>
      </c>
      <c r="AU65" s="73" t="str">
        <f t="shared" si="329"/>
        <v/>
      </c>
      <c r="AV65" s="73">
        <v>0</v>
      </c>
      <c r="AW65" s="74" t="str">
        <f t="shared" si="12"/>
        <v/>
      </c>
      <c r="AX65" s="18" t="str">
        <f t="shared" si="330"/>
        <v/>
      </c>
      <c r="AY65" s="69">
        <v>0</v>
      </c>
      <c r="AZ65" s="70" t="str">
        <f t="shared" si="331"/>
        <v/>
      </c>
      <c r="BA65" s="70">
        <v>0</v>
      </c>
      <c r="BB65" s="71" t="str">
        <f t="shared" si="14"/>
        <v/>
      </c>
      <c r="BC65" s="16" t="str">
        <f t="shared" si="332"/>
        <v/>
      </c>
      <c r="BD65" s="72">
        <v>3554</v>
      </c>
      <c r="BE65" s="73">
        <f t="shared" si="333"/>
        <v>3198.6</v>
      </c>
      <c r="BF65" s="73">
        <v>738</v>
      </c>
      <c r="BG65" s="74">
        <f t="shared" si="16"/>
        <v>2660</v>
      </c>
      <c r="BH65" s="18">
        <f t="shared" si="334"/>
        <v>0.16838616894891512</v>
      </c>
      <c r="BI65" s="69">
        <v>0</v>
      </c>
      <c r="BJ65" s="70" t="str">
        <f t="shared" si="335"/>
        <v/>
      </c>
      <c r="BK65" s="70">
        <v>0</v>
      </c>
      <c r="BL65" s="71" t="str">
        <f t="shared" si="18"/>
        <v/>
      </c>
      <c r="BM65" s="16" t="str">
        <f t="shared" si="336"/>
        <v/>
      </c>
      <c r="BN65" s="72">
        <v>0</v>
      </c>
      <c r="BO65" s="73" t="str">
        <f t="shared" si="337"/>
        <v/>
      </c>
      <c r="BP65" s="73">
        <v>0</v>
      </c>
      <c r="BQ65" s="74" t="str">
        <f t="shared" si="20"/>
        <v/>
      </c>
      <c r="BR65" s="18" t="str">
        <f t="shared" si="338"/>
        <v/>
      </c>
    </row>
    <row r="66" spans="1:70" s="5" customFormat="1" ht="12.75" customHeight="1">
      <c r="A66" s="42" t="s">
        <v>23</v>
      </c>
      <c r="B66" s="39" t="s">
        <v>156</v>
      </c>
      <c r="C66" s="4" t="s">
        <v>395</v>
      </c>
      <c r="D66" s="49">
        <v>3.57</v>
      </c>
      <c r="E66" s="40" t="s">
        <v>309</v>
      </c>
      <c r="F66" s="82">
        <v>4729</v>
      </c>
      <c r="G66" s="82">
        <v>4299</v>
      </c>
      <c r="H66" s="173">
        <v>3240</v>
      </c>
      <c r="I66" s="173">
        <v>29</v>
      </c>
      <c r="J66" s="95">
        <f t="shared" si="182"/>
        <v>3211</v>
      </c>
      <c r="K66" s="69">
        <v>3554</v>
      </c>
      <c r="L66" s="70">
        <f t="shared" si="315"/>
        <v>3198.6</v>
      </c>
      <c r="M66" s="70">
        <v>551</v>
      </c>
      <c r="N66" s="71">
        <f t="shared" si="0"/>
        <v>2660</v>
      </c>
      <c r="O66" s="16">
        <f t="shared" si="316"/>
        <v>0.16838616894891512</v>
      </c>
      <c r="P66" s="72">
        <v>0</v>
      </c>
      <c r="Q66" s="73" t="str">
        <f t="shared" si="317"/>
        <v/>
      </c>
      <c r="R66" s="73">
        <v>0</v>
      </c>
      <c r="S66" s="74" t="str">
        <f t="shared" si="1"/>
        <v/>
      </c>
      <c r="T66" s="18" t="str">
        <f t="shared" si="318"/>
        <v/>
      </c>
      <c r="U66" s="69">
        <v>0</v>
      </c>
      <c r="V66" s="70" t="str">
        <f t="shared" si="319"/>
        <v/>
      </c>
      <c r="W66" s="70">
        <v>0</v>
      </c>
      <c r="X66" s="71" t="str">
        <f t="shared" si="2"/>
        <v/>
      </c>
      <c r="Y66" s="16" t="str">
        <f t="shared" si="320"/>
        <v/>
      </c>
      <c r="Z66" s="72">
        <v>3777</v>
      </c>
      <c r="AA66" s="73">
        <f t="shared" si="321"/>
        <v>3399.3</v>
      </c>
      <c r="AB66" s="73">
        <v>384</v>
      </c>
      <c r="AC66" s="74">
        <f t="shared" si="4"/>
        <v>2827</v>
      </c>
      <c r="AD66" s="18">
        <f t="shared" si="322"/>
        <v>0.16835819139234554</v>
      </c>
      <c r="AE66" s="69">
        <v>3777</v>
      </c>
      <c r="AF66" s="70">
        <f t="shared" si="323"/>
        <v>3399.3</v>
      </c>
      <c r="AG66" s="70">
        <v>384</v>
      </c>
      <c r="AH66" s="71">
        <f t="shared" si="6"/>
        <v>2827</v>
      </c>
      <c r="AI66" s="16">
        <f t="shared" si="324"/>
        <v>0.16835819139234554</v>
      </c>
      <c r="AJ66" s="72">
        <v>0</v>
      </c>
      <c r="AK66" s="73" t="str">
        <f t="shared" si="325"/>
        <v/>
      </c>
      <c r="AL66" s="73">
        <v>0</v>
      </c>
      <c r="AM66" s="74" t="str">
        <f t="shared" si="8"/>
        <v/>
      </c>
      <c r="AN66" s="18" t="str">
        <f t="shared" si="326"/>
        <v/>
      </c>
      <c r="AO66" s="69">
        <v>3332</v>
      </c>
      <c r="AP66" s="70">
        <f t="shared" si="327"/>
        <v>2998.8</v>
      </c>
      <c r="AQ66" s="70">
        <v>717</v>
      </c>
      <c r="AR66" s="71">
        <f t="shared" si="10"/>
        <v>2494</v>
      </c>
      <c r="AS66" s="16">
        <f t="shared" si="328"/>
        <v>0.16833400026677342</v>
      </c>
      <c r="AT66" s="72">
        <v>0</v>
      </c>
      <c r="AU66" s="73" t="str">
        <f t="shared" si="329"/>
        <v/>
      </c>
      <c r="AV66" s="73">
        <v>0</v>
      </c>
      <c r="AW66" s="74" t="str">
        <f t="shared" si="12"/>
        <v/>
      </c>
      <c r="AX66" s="18" t="str">
        <f t="shared" si="330"/>
        <v/>
      </c>
      <c r="AY66" s="69">
        <v>0</v>
      </c>
      <c r="AZ66" s="70" t="str">
        <f t="shared" si="331"/>
        <v/>
      </c>
      <c r="BA66" s="70">
        <v>0</v>
      </c>
      <c r="BB66" s="71" t="str">
        <f t="shared" si="14"/>
        <v/>
      </c>
      <c r="BC66" s="16" t="str">
        <f t="shared" si="332"/>
        <v/>
      </c>
      <c r="BD66" s="72">
        <v>3554</v>
      </c>
      <c r="BE66" s="73">
        <f t="shared" si="333"/>
        <v>3198.6</v>
      </c>
      <c r="BF66" s="73">
        <v>551</v>
      </c>
      <c r="BG66" s="74">
        <f t="shared" si="16"/>
        <v>2660</v>
      </c>
      <c r="BH66" s="18">
        <f t="shared" si="334"/>
        <v>0.16838616894891512</v>
      </c>
      <c r="BI66" s="69">
        <v>0</v>
      </c>
      <c r="BJ66" s="70" t="str">
        <f t="shared" si="335"/>
        <v/>
      </c>
      <c r="BK66" s="70">
        <v>0</v>
      </c>
      <c r="BL66" s="71" t="str">
        <f t="shared" si="18"/>
        <v/>
      </c>
      <c r="BM66" s="16" t="str">
        <f t="shared" si="336"/>
        <v/>
      </c>
      <c r="BN66" s="72">
        <v>0</v>
      </c>
      <c r="BO66" s="73" t="str">
        <f t="shared" si="337"/>
        <v/>
      </c>
      <c r="BP66" s="73">
        <v>0</v>
      </c>
      <c r="BQ66" s="74" t="str">
        <f t="shared" si="20"/>
        <v/>
      </c>
      <c r="BR66" s="18" t="str">
        <f t="shared" si="338"/>
        <v/>
      </c>
    </row>
    <row r="67" spans="1:70" s="5" customFormat="1" ht="12.75" customHeight="1">
      <c r="A67" s="42" t="s">
        <v>488</v>
      </c>
      <c r="B67" s="39" t="s">
        <v>156</v>
      </c>
      <c r="C67" s="4" t="s">
        <v>508</v>
      </c>
      <c r="D67" s="49">
        <v>3.57</v>
      </c>
      <c r="E67" s="40" t="s">
        <v>309</v>
      </c>
      <c r="F67" s="82">
        <v>4619</v>
      </c>
      <c r="G67" s="82">
        <v>4199</v>
      </c>
      <c r="H67" s="173">
        <v>3202</v>
      </c>
      <c r="I67" s="173">
        <v>0</v>
      </c>
      <c r="J67" s="95">
        <f t="shared" ref="J67" si="364">IFERROR(H67-I67,H67)</f>
        <v>3202</v>
      </c>
      <c r="K67" s="69">
        <v>0</v>
      </c>
      <c r="L67" s="70" t="str">
        <f t="shared" ref="L67" si="365">IFERROR(IF(K67&gt;1,K67*0.9,""),"")</f>
        <v/>
      </c>
      <c r="M67" s="70">
        <v>0</v>
      </c>
      <c r="N67" s="71" t="str">
        <f t="shared" si="0"/>
        <v/>
      </c>
      <c r="O67" s="16" t="str">
        <f t="shared" ref="O67" si="366">IFERROR(IF((IFERROR(IF(M67&gt;1,(L67-N67)/L67,""),(($G67*0.9)-N67)/($G67*0.9)))&gt;1%,IFERROR(IF(M67&gt;1,(L67-N67)/L67,""),(($G67*0.9)-N67)/($G67*0.9)),""),"")</f>
        <v/>
      </c>
      <c r="P67" s="72">
        <v>0</v>
      </c>
      <c r="Q67" s="73" t="str">
        <f t="shared" ref="Q67" si="367">IFERROR(IF(P67&gt;1,P67*0.9,""),"")</f>
        <v/>
      </c>
      <c r="R67" s="73">
        <v>0</v>
      </c>
      <c r="S67" s="74" t="str">
        <f t="shared" si="1"/>
        <v/>
      </c>
      <c r="T67" s="18" t="str">
        <f t="shared" ref="T67" si="368">IFERROR(IF((IFERROR(IF(R67&gt;1,(Q67-S67)/Q67,""),(($G67*0.9)-S67)/($G67*0.9)))&gt;1%,IFERROR(IF(R67&gt;1,(Q67-S67)/Q67,""),(($G67*0.9)-S67)/($G67*0.9)),""),"")</f>
        <v/>
      </c>
      <c r="U67" s="69">
        <v>0</v>
      </c>
      <c r="V67" s="70" t="str">
        <f t="shared" ref="V67" si="369">IFERROR(IF(U67&gt;1,U67*0.9,""),"")</f>
        <v/>
      </c>
      <c r="W67" s="70">
        <v>0</v>
      </c>
      <c r="X67" s="71" t="str">
        <f t="shared" si="2"/>
        <v/>
      </c>
      <c r="Y67" s="16" t="str">
        <f t="shared" ref="Y67" si="370">IFERROR(IF((IFERROR(IF(W67&gt;1,(V67-X67)/V67,""),(($G67*0.9)-X67)/($G67*0.9)))&gt;1%,IFERROR(IF(W67&gt;1,(V67-X67)/V67,""),(($G67*0.9)-X67)/($G67*0.9)),""),"")</f>
        <v/>
      </c>
      <c r="Z67" s="72">
        <v>0</v>
      </c>
      <c r="AA67" s="73" t="str">
        <f t="shared" ref="AA67" si="371">IFERROR(IF(Z67&gt;1,Z67*0.9,""),"")</f>
        <v/>
      </c>
      <c r="AB67" s="73">
        <v>0</v>
      </c>
      <c r="AC67" s="74" t="str">
        <f t="shared" si="4"/>
        <v/>
      </c>
      <c r="AD67" s="18" t="str">
        <f t="shared" ref="AD67" si="372">IFERROR(IF((IFERROR(IF(AB67&gt;1,(AA67-AC67)/AA67,""),(($G67*0.9)-AC67)/($G67*0.9)))&gt;1%,IFERROR(IF(AB67&gt;1,(AA67-AC67)/AA67,""),(($G67*0.9)-AC67)/($G67*0.9)),""),"")</f>
        <v/>
      </c>
      <c r="AE67" s="69">
        <v>0</v>
      </c>
      <c r="AF67" s="70" t="str">
        <f t="shared" ref="AF67" si="373">IFERROR(IF(AE67&gt;1,AE67*0.9,""),"")</f>
        <v/>
      </c>
      <c r="AG67" s="70">
        <v>0</v>
      </c>
      <c r="AH67" s="71" t="str">
        <f t="shared" si="6"/>
        <v/>
      </c>
      <c r="AI67" s="16" t="str">
        <f t="shared" ref="AI67" si="374">IFERROR(IF((IFERROR(IF(AG67&gt;1,(AF67-AH67)/AF67,""),(($G67*0.9)-AH67)/($G67*0.9)))&gt;1%,IFERROR(IF(AG67&gt;1,(AF67-AH67)/AF67,""),(($G67*0.9)-AH67)/($G67*0.9)),""),"")</f>
        <v/>
      </c>
      <c r="AJ67" s="72">
        <v>0</v>
      </c>
      <c r="AK67" s="73" t="str">
        <f t="shared" ref="AK67" si="375">IFERROR(IF(AJ67&gt;1,AJ67*0.9,""),"")</f>
        <v/>
      </c>
      <c r="AL67" s="73">
        <v>0</v>
      </c>
      <c r="AM67" s="74" t="str">
        <f t="shared" si="8"/>
        <v/>
      </c>
      <c r="AN67" s="18" t="str">
        <f t="shared" ref="AN67" si="376">IFERROR(IF((IFERROR(IF(AL67&gt;1,(AK67-AM67)/AK67,""),(($G67*0.9)-AM67)/($G67*0.9)))&gt;1%,IFERROR(IF(AL67&gt;1,(AK67-AM67)/AK67,""),(($G67*0.9)-AM67)/($G67*0.9)),""),"")</f>
        <v/>
      </c>
      <c r="AO67" s="69">
        <v>0</v>
      </c>
      <c r="AP67" s="70" t="str">
        <f t="shared" ref="AP67" si="377">IFERROR(IF(AO67&gt;1,AO67*0.9,""),"")</f>
        <v/>
      </c>
      <c r="AQ67" s="70">
        <v>0</v>
      </c>
      <c r="AR67" s="71" t="str">
        <f t="shared" si="10"/>
        <v/>
      </c>
      <c r="AS67" s="16" t="str">
        <f t="shared" ref="AS67" si="378">IFERROR(IF((IFERROR(IF(AQ67&gt;1,(AP67-AR67)/AP67,""),(($G67*0.9)-AR67)/($G67*0.9)))&gt;1%,IFERROR(IF(AQ67&gt;1,(AP67-AR67)/AP67,""),(($G67*0.9)-AR67)/($G67*0.9)),""),"")</f>
        <v/>
      </c>
      <c r="AT67" s="72">
        <v>0</v>
      </c>
      <c r="AU67" s="73" t="str">
        <f t="shared" ref="AU67" si="379">IFERROR(IF(AT67&gt;1,AT67*0.9,""),"")</f>
        <v/>
      </c>
      <c r="AV67" s="73">
        <v>0</v>
      </c>
      <c r="AW67" s="74" t="str">
        <f t="shared" si="12"/>
        <v/>
      </c>
      <c r="AX67" s="18" t="str">
        <f t="shared" ref="AX67" si="380">IFERROR(IF((IFERROR(IF(AV67&gt;1,(AU67-AW67)/AU67,""),(($G67*0.9)-AW67)/($G67*0.9)))&gt;1%,IFERROR(IF(AV67&gt;1,(AU67-AW67)/AU67,""),(($G67*0.9)-AW67)/($G67*0.9)),""),"")</f>
        <v/>
      </c>
      <c r="AY67" s="69">
        <v>0</v>
      </c>
      <c r="AZ67" s="70" t="str">
        <f t="shared" ref="AZ67" si="381">IFERROR(IF(AY67&gt;1,AY67*0.9,""),"")</f>
        <v/>
      </c>
      <c r="BA67" s="70">
        <v>0</v>
      </c>
      <c r="BB67" s="71" t="str">
        <f t="shared" si="14"/>
        <v/>
      </c>
      <c r="BC67" s="16" t="str">
        <f t="shared" ref="BC67" si="382">IFERROR(IF((IFERROR(IF(BA67&gt;1,(AZ67-BB67)/AZ67,""),(($G67*0.9)-BB67)/($G67*0.9)))&gt;1%,IFERROR(IF(BA67&gt;1,(AZ67-BB67)/AZ67,""),(($G67*0.9)-BB67)/($G67*0.9)),""),"")</f>
        <v/>
      </c>
      <c r="BD67" s="72">
        <v>0</v>
      </c>
      <c r="BE67" s="73" t="str">
        <f t="shared" ref="BE67" si="383">IFERROR(IF(BD67&gt;1,BD67*0.9,""),"")</f>
        <v/>
      </c>
      <c r="BF67" s="73">
        <v>0</v>
      </c>
      <c r="BG67" s="74" t="str">
        <f t="shared" si="16"/>
        <v/>
      </c>
      <c r="BH67" s="18" t="str">
        <f t="shared" ref="BH67" si="384">IFERROR(IF((IFERROR(IF(BF67&gt;1,(BE67-BG67)/BE67,""),(($G67*0.9)-BG67)/($G67*0.9)))&gt;1%,IFERROR(IF(BF67&gt;1,(BE67-BG67)/BE67,""),(($G67*0.9)-BG67)/($G67*0.9)),""),"")</f>
        <v/>
      </c>
      <c r="BI67" s="69">
        <v>0</v>
      </c>
      <c r="BJ67" s="70" t="str">
        <f t="shared" ref="BJ67" si="385">IFERROR(IF(BI67&gt;1,BI67*0.9,""),"")</f>
        <v/>
      </c>
      <c r="BK67" s="70">
        <v>0</v>
      </c>
      <c r="BL67" s="71" t="str">
        <f t="shared" si="18"/>
        <v/>
      </c>
      <c r="BM67" s="16" t="str">
        <f t="shared" ref="BM67" si="386">IFERROR(IF((IFERROR(IF(BK67&gt;1,(BJ67-BL67)/BJ67,""),(($G67*0.9)-BL67)/($G67*0.9)))&gt;1%,IFERROR(IF(BK67&gt;1,(BJ67-BL67)/BJ67,""),(($G67*0.9)-BL67)/($G67*0.9)),""),"")</f>
        <v/>
      </c>
      <c r="BN67" s="72">
        <v>0</v>
      </c>
      <c r="BO67" s="73" t="str">
        <f t="shared" ref="BO67" si="387">IFERROR(IF(BN67&gt;1,BN67*0.9,""),"")</f>
        <v/>
      </c>
      <c r="BP67" s="73">
        <v>0</v>
      </c>
      <c r="BQ67" s="74" t="str">
        <f t="shared" si="20"/>
        <v/>
      </c>
      <c r="BR67" s="18" t="str">
        <f t="shared" ref="BR67" si="388">IFERROR(IF((IFERROR(IF(BP67&gt;1,(BO67-BQ67)/BO67,""),(($G67*0.9)-BQ67)/($G67*0.9)))&gt;1%,IFERROR(IF(BP67&gt;1,(BO67-BQ67)/BO67,""),(($G67*0.9)-BQ67)/($G67*0.9)),""),"")</f>
        <v/>
      </c>
    </row>
    <row r="68" spans="1:70" s="5" customFormat="1" ht="12.75" customHeight="1">
      <c r="A68" s="42" t="s">
        <v>485</v>
      </c>
      <c r="B68" s="39" t="s">
        <v>156</v>
      </c>
      <c r="C68" s="4" t="s">
        <v>508</v>
      </c>
      <c r="D68" s="49" t="s">
        <v>550</v>
      </c>
      <c r="E68" s="40" t="s">
        <v>512</v>
      </c>
      <c r="F68" s="82">
        <v>2529</v>
      </c>
      <c r="G68" s="82">
        <v>2299</v>
      </c>
      <c r="H68" s="173">
        <v>1761</v>
      </c>
      <c r="I68" s="173">
        <v>0</v>
      </c>
      <c r="J68" s="95">
        <f t="shared" ref="J68" si="389">IFERROR(H68-I68,H68)</f>
        <v>1761</v>
      </c>
      <c r="K68" s="69">
        <v>0</v>
      </c>
      <c r="L68" s="70" t="str">
        <f t="shared" ref="L68" si="390">IFERROR(IF(K68&gt;1,K68*0.9,""),"")</f>
        <v/>
      </c>
      <c r="M68" s="70">
        <v>0</v>
      </c>
      <c r="N68" s="71" t="str">
        <f t="shared" si="0"/>
        <v/>
      </c>
      <c r="O68" s="16" t="str">
        <f t="shared" ref="O68" si="391">IFERROR(IF((IFERROR(IF(M68&gt;1,(L68-N68)/L68,""),(($G68*0.9)-N68)/($G68*0.9)))&gt;1%,IFERROR(IF(M68&gt;1,(L68-N68)/L68,""),(($G68*0.9)-N68)/($G68*0.9)),""),"")</f>
        <v/>
      </c>
      <c r="P68" s="72">
        <v>0</v>
      </c>
      <c r="Q68" s="73" t="str">
        <f t="shared" ref="Q68" si="392">IFERROR(IF(P68&gt;1,P68*0.9,""),"")</f>
        <v/>
      </c>
      <c r="R68" s="73">
        <v>0</v>
      </c>
      <c r="S68" s="74" t="str">
        <f t="shared" si="1"/>
        <v/>
      </c>
      <c r="T68" s="18" t="str">
        <f t="shared" ref="T68" si="393">IFERROR(IF((IFERROR(IF(R68&gt;1,(Q68-S68)/Q68,""),(($G68*0.9)-S68)/($G68*0.9)))&gt;1%,IFERROR(IF(R68&gt;1,(Q68-S68)/Q68,""),(($G68*0.9)-S68)/($G68*0.9)),""),"")</f>
        <v/>
      </c>
      <c r="U68" s="69">
        <v>0</v>
      </c>
      <c r="V68" s="70" t="str">
        <f t="shared" ref="V68" si="394">IFERROR(IF(U68&gt;1,U68*0.9,""),"")</f>
        <v/>
      </c>
      <c r="W68" s="70">
        <v>0</v>
      </c>
      <c r="X68" s="71" t="str">
        <f t="shared" si="2"/>
        <v/>
      </c>
      <c r="Y68" s="16" t="str">
        <f t="shared" ref="Y68" si="395">IFERROR(IF((IFERROR(IF(W68&gt;1,(V68-X68)/V68,""),(($G68*0.9)-X68)/($G68*0.9)))&gt;1%,IFERROR(IF(W68&gt;1,(V68-X68)/V68,""),(($G68*0.9)-X68)/($G68*0.9)),""),"")</f>
        <v/>
      </c>
      <c r="Z68" s="72">
        <v>0</v>
      </c>
      <c r="AA68" s="73" t="str">
        <f t="shared" ref="AA68" si="396">IFERROR(IF(Z68&gt;1,Z68*0.9,""),"")</f>
        <v/>
      </c>
      <c r="AB68" s="73">
        <v>0</v>
      </c>
      <c r="AC68" s="74" t="str">
        <f t="shared" si="4"/>
        <v/>
      </c>
      <c r="AD68" s="18" t="str">
        <f t="shared" ref="AD68" si="397">IFERROR(IF((IFERROR(IF(AB68&gt;1,(AA68-AC68)/AA68,""),(($G68*0.9)-AC68)/($G68*0.9)))&gt;1%,IFERROR(IF(AB68&gt;1,(AA68-AC68)/AA68,""),(($G68*0.9)-AC68)/($G68*0.9)),""),"")</f>
        <v/>
      </c>
      <c r="AE68" s="69">
        <v>0</v>
      </c>
      <c r="AF68" s="70" t="str">
        <f t="shared" ref="AF68" si="398">IFERROR(IF(AE68&gt;1,AE68*0.9,""),"")</f>
        <v/>
      </c>
      <c r="AG68" s="70">
        <v>0</v>
      </c>
      <c r="AH68" s="71" t="str">
        <f t="shared" si="6"/>
        <v/>
      </c>
      <c r="AI68" s="16" t="str">
        <f t="shared" ref="AI68" si="399">IFERROR(IF((IFERROR(IF(AG68&gt;1,(AF68-AH68)/AF68,""),(($G68*0.9)-AH68)/($G68*0.9)))&gt;1%,IFERROR(IF(AG68&gt;1,(AF68-AH68)/AF68,""),(($G68*0.9)-AH68)/($G68*0.9)),""),"")</f>
        <v/>
      </c>
      <c r="AJ68" s="72">
        <v>0</v>
      </c>
      <c r="AK68" s="73" t="str">
        <f t="shared" ref="AK68" si="400">IFERROR(IF(AJ68&gt;1,AJ68*0.9,""),"")</f>
        <v/>
      </c>
      <c r="AL68" s="73">
        <v>0</v>
      </c>
      <c r="AM68" s="74" t="str">
        <f t="shared" si="8"/>
        <v/>
      </c>
      <c r="AN68" s="18" t="str">
        <f t="shared" ref="AN68" si="401">IFERROR(IF((IFERROR(IF(AL68&gt;1,(AK68-AM68)/AK68,""),(($G68*0.9)-AM68)/($G68*0.9)))&gt;1%,IFERROR(IF(AL68&gt;1,(AK68-AM68)/AK68,""),(($G68*0.9)-AM68)/($G68*0.9)),""),"")</f>
        <v/>
      </c>
      <c r="AO68" s="69" t="s">
        <v>148</v>
      </c>
      <c r="AP68" s="70" t="str">
        <f t="shared" ref="AP68" si="402">IFERROR(IF(AO68&gt;1,AO68*0.9,""),"")</f>
        <v/>
      </c>
      <c r="AQ68" s="70">
        <v>0</v>
      </c>
      <c r="AR68" s="71" t="str">
        <f t="shared" si="10"/>
        <v/>
      </c>
      <c r="AS68" s="16" t="str">
        <f t="shared" ref="AS68" si="403">IFERROR(IF((IFERROR(IF(AQ68&gt;1,(AP68-AR68)/AP68,""),(($G68*0.9)-AR68)/($G68*0.9)))&gt;1%,IFERROR(IF(AQ68&gt;1,(AP68-AR68)/AP68,""),(($G68*0.9)-AR68)/($G68*0.9)),""),"")</f>
        <v/>
      </c>
      <c r="AT68" s="72">
        <v>0</v>
      </c>
      <c r="AU68" s="73" t="str">
        <f t="shared" ref="AU68" si="404">IFERROR(IF(AT68&gt;1,AT68*0.9,""),"")</f>
        <v/>
      </c>
      <c r="AV68" s="73">
        <v>0</v>
      </c>
      <c r="AW68" s="74" t="str">
        <f t="shared" si="12"/>
        <v/>
      </c>
      <c r="AX68" s="18" t="str">
        <f t="shared" ref="AX68" si="405">IFERROR(IF((IFERROR(IF(AV68&gt;1,(AU68-AW68)/AU68,""),(($G68*0.9)-AW68)/($G68*0.9)))&gt;1%,IFERROR(IF(AV68&gt;1,(AU68-AW68)/AU68,""),(($G68*0.9)-AW68)/($G68*0.9)),""),"")</f>
        <v/>
      </c>
      <c r="AY68" s="69">
        <v>0</v>
      </c>
      <c r="AZ68" s="70" t="str">
        <f t="shared" ref="AZ68" si="406">IFERROR(IF(AY68&gt;1,AY68*0.9,""),"")</f>
        <v/>
      </c>
      <c r="BA68" s="70">
        <v>0</v>
      </c>
      <c r="BB68" s="71" t="str">
        <f t="shared" si="14"/>
        <v/>
      </c>
      <c r="BC68" s="16" t="str">
        <f t="shared" ref="BC68" si="407">IFERROR(IF((IFERROR(IF(BA68&gt;1,(AZ68-BB68)/AZ68,""),(($G68*0.9)-BB68)/($G68*0.9)))&gt;1%,IFERROR(IF(BA68&gt;1,(AZ68-BB68)/AZ68,""),(($G68*0.9)-BB68)/($G68*0.9)),""),"")</f>
        <v/>
      </c>
      <c r="BD68" s="72">
        <v>2221</v>
      </c>
      <c r="BE68" s="73">
        <f t="shared" ref="BE68" si="408">IFERROR(IF(BD68&gt;1,BD68*0.9,""),"")</f>
        <v>1998.9</v>
      </c>
      <c r="BF68" s="73">
        <v>57</v>
      </c>
      <c r="BG68" s="74">
        <f t="shared" si="16"/>
        <v>1704</v>
      </c>
      <c r="BH68" s="18">
        <f t="shared" ref="BH68" si="409">IFERROR(IF((IFERROR(IF(BF68&gt;1,(BE68-BG68)/BE68,""),(($G68*0.9)-BG68)/($G68*0.9)))&gt;1%,IFERROR(IF(BF68&gt;1,(BE68-BG68)/BE68,""),(($G68*0.9)-BG68)/($G68*0.9)),""),"")</f>
        <v>0.14753114212817053</v>
      </c>
      <c r="BI68" s="69">
        <v>0</v>
      </c>
      <c r="BJ68" s="70" t="str">
        <f t="shared" ref="BJ68" si="410">IFERROR(IF(BI68&gt;1,BI68*0.9,""),"")</f>
        <v/>
      </c>
      <c r="BK68" s="70">
        <v>0</v>
      </c>
      <c r="BL68" s="71" t="str">
        <f t="shared" si="18"/>
        <v/>
      </c>
      <c r="BM68" s="16" t="str">
        <f t="shared" ref="BM68" si="411">IFERROR(IF((IFERROR(IF(BK68&gt;1,(BJ68-BL68)/BJ68,""),(($G68*0.9)-BL68)/($G68*0.9)))&gt;1%,IFERROR(IF(BK68&gt;1,(BJ68-BL68)/BJ68,""),(($G68*0.9)-BL68)/($G68*0.9)),""),"")</f>
        <v/>
      </c>
      <c r="BN68" s="72">
        <v>2221</v>
      </c>
      <c r="BO68" s="73">
        <f t="shared" ref="BO68" si="412">IFERROR(IF(BN68&gt;1,BN68*0.9,""),"")</f>
        <v>1998.9</v>
      </c>
      <c r="BP68" s="73">
        <v>57</v>
      </c>
      <c r="BQ68" s="74">
        <f t="shared" si="20"/>
        <v>1704</v>
      </c>
      <c r="BR68" s="18">
        <f t="shared" ref="BR68" si="413">IFERROR(IF((IFERROR(IF(BP68&gt;1,(BO68-BQ68)/BO68,""),(($G68*0.9)-BQ68)/($G68*0.9)))&gt;1%,IFERROR(IF(BP68&gt;1,(BO68-BQ68)/BO68,""),(($G68*0.9)-BQ68)/($G68*0.9)),""),"")</f>
        <v>0.14753114212817053</v>
      </c>
    </row>
    <row r="69" spans="1:70" s="5" customFormat="1" ht="12.75" customHeight="1">
      <c r="A69" s="42" t="s">
        <v>482</v>
      </c>
      <c r="B69" s="39" t="s">
        <v>156</v>
      </c>
      <c r="C69" s="4" t="s">
        <v>508</v>
      </c>
      <c r="D69" s="49" t="s">
        <v>550</v>
      </c>
      <c r="E69" s="40" t="s">
        <v>510</v>
      </c>
      <c r="F69" s="82">
        <v>4289</v>
      </c>
      <c r="G69" s="82">
        <v>3899</v>
      </c>
      <c r="H69" s="173">
        <v>2974</v>
      </c>
      <c r="I69" s="173">
        <v>0</v>
      </c>
      <c r="J69" s="95">
        <f t="shared" ref="J69:J70" si="414">IFERROR(H69-I69,H69)</f>
        <v>2974</v>
      </c>
      <c r="K69" s="69">
        <v>0</v>
      </c>
      <c r="L69" s="70" t="str">
        <f t="shared" ref="L69:L70" si="415">IFERROR(IF(K69&gt;1,K69*0.9,""),"")</f>
        <v/>
      </c>
      <c r="M69" s="70">
        <v>0</v>
      </c>
      <c r="N69" s="71" t="str">
        <f t="shared" si="0"/>
        <v/>
      </c>
      <c r="O69" s="16" t="str">
        <f t="shared" ref="O69:O70" si="416">IFERROR(IF((IFERROR(IF(M69&gt;1,(L69-N69)/L69,""),(($G69*0.9)-N69)/($G69*0.9)))&gt;1%,IFERROR(IF(M69&gt;1,(L69-N69)/L69,""),(($G69*0.9)-N69)/($G69*0.9)),""),"")</f>
        <v/>
      </c>
      <c r="P69" s="72">
        <v>0</v>
      </c>
      <c r="Q69" s="73" t="str">
        <f t="shared" ref="Q69:Q70" si="417">IFERROR(IF(P69&gt;1,P69*0.9,""),"")</f>
        <v/>
      </c>
      <c r="R69" s="73">
        <v>0</v>
      </c>
      <c r="S69" s="74" t="str">
        <f t="shared" si="1"/>
        <v/>
      </c>
      <c r="T69" s="18" t="str">
        <f t="shared" ref="T69:T70" si="418">IFERROR(IF((IFERROR(IF(R69&gt;1,(Q69-S69)/Q69,""),(($G69*0.9)-S69)/($G69*0.9)))&gt;1%,IFERROR(IF(R69&gt;1,(Q69-S69)/Q69,""),(($G69*0.9)-S69)/($G69*0.9)),""),"")</f>
        <v/>
      </c>
      <c r="U69" s="69">
        <v>0</v>
      </c>
      <c r="V69" s="70" t="str">
        <f t="shared" ref="V69:V70" si="419">IFERROR(IF(U69&gt;1,U69*0.9,""),"")</f>
        <v/>
      </c>
      <c r="W69" s="70">
        <v>0</v>
      </c>
      <c r="X69" s="71" t="str">
        <f t="shared" si="2"/>
        <v/>
      </c>
      <c r="Y69" s="16" t="str">
        <f t="shared" ref="Y69:Y70" si="420">IFERROR(IF((IFERROR(IF(W69&gt;1,(V69-X69)/V69,""),(($G69*0.9)-X69)/($G69*0.9)))&gt;1%,IFERROR(IF(W69&gt;1,(V69-X69)/V69,""),(($G69*0.9)-X69)/($G69*0.9)),""),"")</f>
        <v/>
      </c>
      <c r="Z69" s="72">
        <v>0</v>
      </c>
      <c r="AA69" s="73" t="str">
        <f t="shared" ref="AA69:AA70" si="421">IFERROR(IF(Z69&gt;1,Z69*0.9,""),"")</f>
        <v/>
      </c>
      <c r="AB69" s="73">
        <v>0</v>
      </c>
      <c r="AC69" s="74" t="str">
        <f t="shared" si="4"/>
        <v/>
      </c>
      <c r="AD69" s="18" t="str">
        <f t="shared" ref="AD69:AD70" si="422">IFERROR(IF((IFERROR(IF(AB69&gt;1,(AA69-AC69)/AA69,""),(($G69*0.9)-AC69)/($G69*0.9)))&gt;1%,IFERROR(IF(AB69&gt;1,(AA69-AC69)/AA69,""),(($G69*0.9)-AC69)/($G69*0.9)),""),"")</f>
        <v/>
      </c>
      <c r="AE69" s="69">
        <v>0</v>
      </c>
      <c r="AF69" s="70" t="str">
        <f t="shared" ref="AF69:AF70" si="423">IFERROR(IF(AE69&gt;1,AE69*0.9,""),"")</f>
        <v/>
      </c>
      <c r="AG69" s="70">
        <v>0</v>
      </c>
      <c r="AH69" s="71" t="str">
        <f t="shared" si="6"/>
        <v/>
      </c>
      <c r="AI69" s="16" t="str">
        <f t="shared" ref="AI69:AI70" si="424">IFERROR(IF((IFERROR(IF(AG69&gt;1,(AF69-AH69)/AF69,""),(($G69*0.9)-AH69)/($G69*0.9)))&gt;1%,IFERROR(IF(AG69&gt;1,(AF69-AH69)/AF69,""),(($G69*0.9)-AH69)/($G69*0.9)),""),"")</f>
        <v/>
      </c>
      <c r="AJ69" s="72">
        <v>0</v>
      </c>
      <c r="AK69" s="73" t="str">
        <f t="shared" ref="AK69:AK70" si="425">IFERROR(IF(AJ69&gt;1,AJ69*0.9,""),"")</f>
        <v/>
      </c>
      <c r="AL69" s="73">
        <v>0</v>
      </c>
      <c r="AM69" s="74" t="str">
        <f t="shared" si="8"/>
        <v/>
      </c>
      <c r="AN69" s="18" t="str">
        <f t="shared" ref="AN69:AN70" si="426">IFERROR(IF((IFERROR(IF(AL69&gt;1,(AK69-AM69)/AK69,""),(($G69*0.9)-AM69)/($G69*0.9)))&gt;1%,IFERROR(IF(AL69&gt;1,(AK69-AM69)/AK69,""),(($G69*0.9)-AM69)/($G69*0.9)),""),"")</f>
        <v/>
      </c>
      <c r="AO69" s="69">
        <v>0</v>
      </c>
      <c r="AP69" s="70" t="str">
        <f t="shared" ref="AP69:AP70" si="427">IFERROR(IF(AO69&gt;1,AO69*0.9,""),"")</f>
        <v/>
      </c>
      <c r="AQ69" s="70">
        <v>0</v>
      </c>
      <c r="AR69" s="71" t="str">
        <f t="shared" si="10"/>
        <v/>
      </c>
      <c r="AS69" s="16" t="str">
        <f t="shared" ref="AS69:AS70" si="428">IFERROR(IF((IFERROR(IF(AQ69&gt;1,(AP69-AR69)/AP69,""),(($G69*0.9)-AR69)/($G69*0.9)))&gt;1%,IFERROR(IF(AQ69&gt;1,(AP69-AR69)/AP69,""),(($G69*0.9)-AR69)/($G69*0.9)),""),"")</f>
        <v/>
      </c>
      <c r="AT69" s="72">
        <v>0</v>
      </c>
      <c r="AU69" s="73" t="str">
        <f t="shared" ref="AU69:AU70" si="429">IFERROR(IF(AT69&gt;1,AT69*0.9,""),"")</f>
        <v/>
      </c>
      <c r="AV69" s="73">
        <v>0</v>
      </c>
      <c r="AW69" s="74" t="str">
        <f t="shared" si="12"/>
        <v/>
      </c>
      <c r="AX69" s="18" t="str">
        <f t="shared" ref="AX69:AX70" si="430">IFERROR(IF((IFERROR(IF(AV69&gt;1,(AU69-AW69)/AU69,""),(($G69*0.9)-AW69)/($G69*0.9)))&gt;1%,IFERROR(IF(AV69&gt;1,(AU69-AW69)/AU69,""),(($G69*0.9)-AW69)/($G69*0.9)),""),"")</f>
        <v/>
      </c>
      <c r="AY69" s="69">
        <v>0</v>
      </c>
      <c r="AZ69" s="70" t="str">
        <f t="shared" ref="AZ69:AZ70" si="431">IFERROR(IF(AY69&gt;1,AY69*0.9,""),"")</f>
        <v/>
      </c>
      <c r="BA69" s="70">
        <v>0</v>
      </c>
      <c r="BB69" s="71" t="str">
        <f t="shared" si="14"/>
        <v/>
      </c>
      <c r="BC69" s="16" t="str">
        <f t="shared" ref="BC69:BC70" si="432">IFERROR(IF((IFERROR(IF(BA69&gt;1,(AZ69-BB69)/AZ69,""),(($G69*0.9)-BB69)/($G69*0.9)))&gt;1%,IFERROR(IF(BA69&gt;1,(AZ69-BB69)/AZ69,""),(($G69*0.9)-BB69)/($G69*0.9)),""),"")</f>
        <v/>
      </c>
      <c r="BD69" s="72">
        <v>0</v>
      </c>
      <c r="BE69" s="73" t="str">
        <f t="shared" ref="BE69:BE70" si="433">IFERROR(IF(BD69&gt;1,BD69*0.9,""),"")</f>
        <v/>
      </c>
      <c r="BF69" s="73">
        <v>0</v>
      </c>
      <c r="BG69" s="74" t="str">
        <f t="shared" si="16"/>
        <v/>
      </c>
      <c r="BH69" s="18" t="str">
        <f t="shared" ref="BH69:BH70" si="434">IFERROR(IF((IFERROR(IF(BF69&gt;1,(BE69-BG69)/BE69,""),(($G69*0.9)-BG69)/($G69*0.9)))&gt;1%,IFERROR(IF(BF69&gt;1,(BE69-BG69)/BE69,""),(($G69*0.9)-BG69)/($G69*0.9)),""),"")</f>
        <v/>
      </c>
      <c r="BI69" s="69">
        <v>0</v>
      </c>
      <c r="BJ69" s="70" t="str">
        <f t="shared" ref="BJ69:BJ70" si="435">IFERROR(IF(BI69&gt;1,BI69*0.9,""),"")</f>
        <v/>
      </c>
      <c r="BK69" s="70">
        <v>0</v>
      </c>
      <c r="BL69" s="71" t="str">
        <f t="shared" si="18"/>
        <v/>
      </c>
      <c r="BM69" s="16" t="str">
        <f t="shared" ref="BM69:BM70" si="436">IFERROR(IF((IFERROR(IF(BK69&gt;1,(BJ69-BL69)/BJ69,""),(($G69*0.9)-BL69)/($G69*0.9)))&gt;1%,IFERROR(IF(BK69&gt;1,(BJ69-BL69)/BJ69,""),(($G69*0.9)-BL69)/($G69*0.9)),""),"")</f>
        <v/>
      </c>
      <c r="BN69" s="72">
        <v>0</v>
      </c>
      <c r="BO69" s="73" t="str">
        <f t="shared" ref="BO69:BO70" si="437">IFERROR(IF(BN69&gt;1,BN69*0.9,""),"")</f>
        <v/>
      </c>
      <c r="BP69" s="73">
        <v>0</v>
      </c>
      <c r="BQ69" s="74" t="str">
        <f t="shared" si="20"/>
        <v/>
      </c>
      <c r="BR69" s="18" t="str">
        <f t="shared" ref="BR69:BR70" si="438">IFERROR(IF((IFERROR(IF(BP69&gt;1,(BO69-BQ69)/BO69,""),(($G69*0.9)-BQ69)/($G69*0.9)))&gt;1%,IFERROR(IF(BP69&gt;1,(BO69-BQ69)/BO69,""),(($G69*0.9)-BQ69)/($G69*0.9)),""),"")</f>
        <v/>
      </c>
    </row>
    <row r="70" spans="1:70" s="5" customFormat="1" ht="12.75" customHeight="1">
      <c r="A70" s="42" t="s">
        <v>481</v>
      </c>
      <c r="B70" s="39" t="s">
        <v>156</v>
      </c>
      <c r="C70" s="4" t="s">
        <v>508</v>
      </c>
      <c r="D70" s="49" t="s">
        <v>550</v>
      </c>
      <c r="E70" s="40" t="s">
        <v>510</v>
      </c>
      <c r="F70" s="82">
        <v>4179</v>
      </c>
      <c r="G70" s="82">
        <v>3799</v>
      </c>
      <c r="H70" s="173">
        <v>2898</v>
      </c>
      <c r="I70" s="173">
        <v>0</v>
      </c>
      <c r="J70" s="95">
        <f t="shared" si="414"/>
        <v>2898</v>
      </c>
      <c r="K70" s="69">
        <v>0</v>
      </c>
      <c r="L70" s="70" t="str">
        <f t="shared" si="415"/>
        <v/>
      </c>
      <c r="M70" s="70">
        <v>0</v>
      </c>
      <c r="N70" s="71" t="str">
        <f t="shared" si="0"/>
        <v/>
      </c>
      <c r="O70" s="16" t="str">
        <f t="shared" si="416"/>
        <v/>
      </c>
      <c r="P70" s="72">
        <v>0</v>
      </c>
      <c r="Q70" s="73" t="str">
        <f t="shared" si="417"/>
        <v/>
      </c>
      <c r="R70" s="73">
        <v>0</v>
      </c>
      <c r="S70" s="74" t="str">
        <f t="shared" si="1"/>
        <v/>
      </c>
      <c r="T70" s="18" t="str">
        <f t="shared" si="418"/>
        <v/>
      </c>
      <c r="U70" s="69">
        <v>0</v>
      </c>
      <c r="V70" s="70" t="str">
        <f t="shared" si="419"/>
        <v/>
      </c>
      <c r="W70" s="70">
        <v>0</v>
      </c>
      <c r="X70" s="71" t="str">
        <f t="shared" si="2"/>
        <v/>
      </c>
      <c r="Y70" s="16" t="str">
        <f t="shared" si="420"/>
        <v/>
      </c>
      <c r="Z70" s="72">
        <v>0</v>
      </c>
      <c r="AA70" s="73" t="str">
        <f t="shared" si="421"/>
        <v/>
      </c>
      <c r="AB70" s="73">
        <v>0</v>
      </c>
      <c r="AC70" s="74" t="str">
        <f t="shared" si="4"/>
        <v/>
      </c>
      <c r="AD70" s="18" t="str">
        <f t="shared" si="422"/>
        <v/>
      </c>
      <c r="AE70" s="69">
        <v>0</v>
      </c>
      <c r="AF70" s="70" t="str">
        <f t="shared" si="423"/>
        <v/>
      </c>
      <c r="AG70" s="70">
        <v>0</v>
      </c>
      <c r="AH70" s="71" t="str">
        <f t="shared" si="6"/>
        <v/>
      </c>
      <c r="AI70" s="16" t="str">
        <f t="shared" si="424"/>
        <v/>
      </c>
      <c r="AJ70" s="72">
        <v>0</v>
      </c>
      <c r="AK70" s="73" t="str">
        <f t="shared" si="425"/>
        <v/>
      </c>
      <c r="AL70" s="73">
        <v>0</v>
      </c>
      <c r="AM70" s="74" t="str">
        <f t="shared" si="8"/>
        <v/>
      </c>
      <c r="AN70" s="18" t="str">
        <f t="shared" si="426"/>
        <v/>
      </c>
      <c r="AO70" s="69">
        <v>0</v>
      </c>
      <c r="AP70" s="70" t="str">
        <f t="shared" si="427"/>
        <v/>
      </c>
      <c r="AQ70" s="70">
        <v>0</v>
      </c>
      <c r="AR70" s="71" t="str">
        <f t="shared" si="10"/>
        <v/>
      </c>
      <c r="AS70" s="16" t="str">
        <f t="shared" si="428"/>
        <v/>
      </c>
      <c r="AT70" s="72">
        <v>0</v>
      </c>
      <c r="AU70" s="73" t="str">
        <f t="shared" si="429"/>
        <v/>
      </c>
      <c r="AV70" s="73">
        <v>0</v>
      </c>
      <c r="AW70" s="74" t="str">
        <f t="shared" si="12"/>
        <v/>
      </c>
      <c r="AX70" s="18" t="str">
        <f t="shared" si="430"/>
        <v/>
      </c>
      <c r="AY70" s="69">
        <v>0</v>
      </c>
      <c r="AZ70" s="70" t="str">
        <f t="shared" si="431"/>
        <v/>
      </c>
      <c r="BA70" s="70">
        <v>0</v>
      </c>
      <c r="BB70" s="71" t="str">
        <f t="shared" si="14"/>
        <v/>
      </c>
      <c r="BC70" s="16" t="str">
        <f t="shared" si="432"/>
        <v/>
      </c>
      <c r="BD70" s="72">
        <v>0</v>
      </c>
      <c r="BE70" s="73" t="str">
        <f t="shared" si="433"/>
        <v/>
      </c>
      <c r="BF70" s="73">
        <v>0</v>
      </c>
      <c r="BG70" s="74" t="str">
        <f t="shared" si="16"/>
        <v/>
      </c>
      <c r="BH70" s="18" t="str">
        <f t="shared" si="434"/>
        <v/>
      </c>
      <c r="BI70" s="69">
        <v>0</v>
      </c>
      <c r="BJ70" s="70" t="str">
        <f t="shared" si="435"/>
        <v/>
      </c>
      <c r="BK70" s="70">
        <v>0</v>
      </c>
      <c r="BL70" s="71" t="str">
        <f t="shared" si="18"/>
        <v/>
      </c>
      <c r="BM70" s="16" t="str">
        <f t="shared" si="436"/>
        <v/>
      </c>
      <c r="BN70" s="72">
        <v>0</v>
      </c>
      <c r="BO70" s="73" t="str">
        <f t="shared" si="437"/>
        <v/>
      </c>
      <c r="BP70" s="73">
        <v>0</v>
      </c>
      <c r="BQ70" s="74" t="str">
        <f t="shared" si="20"/>
        <v/>
      </c>
      <c r="BR70" s="18" t="str">
        <f t="shared" si="438"/>
        <v/>
      </c>
    </row>
    <row r="71" spans="1:70" s="5" customFormat="1" ht="12.75" customHeight="1">
      <c r="A71" s="42" t="s">
        <v>487</v>
      </c>
      <c r="B71" s="39" t="s">
        <v>156</v>
      </c>
      <c r="C71" s="4" t="s">
        <v>508</v>
      </c>
      <c r="D71" s="49" t="s">
        <v>550</v>
      </c>
      <c r="E71" s="40" t="s">
        <v>513</v>
      </c>
      <c r="F71" s="82">
        <v>4509</v>
      </c>
      <c r="G71" s="82">
        <v>4099</v>
      </c>
      <c r="H71" s="173">
        <v>3126</v>
      </c>
      <c r="I71" s="173">
        <v>0</v>
      </c>
      <c r="J71" s="95">
        <f t="shared" ref="J71:J72" si="439">IFERROR(H71-I71,H71)</f>
        <v>3126</v>
      </c>
      <c r="K71" s="69">
        <v>0</v>
      </c>
      <c r="L71" s="70" t="str">
        <f t="shared" ref="L71:L72" si="440">IFERROR(IF(K71&gt;1,K71*0.9,""),"")</f>
        <v/>
      </c>
      <c r="M71" s="70">
        <v>0</v>
      </c>
      <c r="N71" s="71" t="str">
        <f t="shared" si="0"/>
        <v/>
      </c>
      <c r="O71" s="16" t="str">
        <f t="shared" ref="O71:O72" si="441">IFERROR(IF((IFERROR(IF(M71&gt;1,(L71-N71)/L71,""),(($G71*0.9)-N71)/($G71*0.9)))&gt;1%,IFERROR(IF(M71&gt;1,(L71-N71)/L71,""),(($G71*0.9)-N71)/($G71*0.9)),""),"")</f>
        <v/>
      </c>
      <c r="P71" s="72">
        <v>0</v>
      </c>
      <c r="Q71" s="73" t="str">
        <f t="shared" ref="Q71:Q72" si="442">IFERROR(IF(P71&gt;1,P71*0.9,""),"")</f>
        <v/>
      </c>
      <c r="R71" s="73">
        <v>0</v>
      </c>
      <c r="S71" s="74" t="str">
        <f t="shared" si="1"/>
        <v/>
      </c>
      <c r="T71" s="18" t="str">
        <f t="shared" ref="T71:T72" si="443">IFERROR(IF((IFERROR(IF(R71&gt;1,(Q71-S71)/Q71,""),(($G71*0.9)-S71)/($G71*0.9)))&gt;1%,IFERROR(IF(R71&gt;1,(Q71-S71)/Q71,""),(($G71*0.9)-S71)/($G71*0.9)),""),"")</f>
        <v/>
      </c>
      <c r="U71" s="69">
        <v>0</v>
      </c>
      <c r="V71" s="70" t="str">
        <f t="shared" ref="V71:V72" si="444">IFERROR(IF(U71&gt;1,U71*0.9,""),"")</f>
        <v/>
      </c>
      <c r="W71" s="70">
        <v>0</v>
      </c>
      <c r="X71" s="71" t="str">
        <f t="shared" si="2"/>
        <v/>
      </c>
      <c r="Y71" s="16" t="str">
        <f t="shared" ref="Y71:Y72" si="445">IFERROR(IF((IFERROR(IF(W71&gt;1,(V71-X71)/V71,""),(($G71*0.9)-X71)/($G71*0.9)))&gt;1%,IFERROR(IF(W71&gt;1,(V71-X71)/V71,""),(($G71*0.9)-X71)/($G71*0.9)),""),"")</f>
        <v/>
      </c>
      <c r="Z71" s="72">
        <v>0</v>
      </c>
      <c r="AA71" s="73" t="str">
        <f t="shared" ref="AA71:AA72" si="446">IFERROR(IF(Z71&gt;1,Z71*0.9,""),"")</f>
        <v/>
      </c>
      <c r="AB71" s="73">
        <v>0</v>
      </c>
      <c r="AC71" s="74" t="str">
        <f t="shared" si="4"/>
        <v/>
      </c>
      <c r="AD71" s="18" t="str">
        <f t="shared" ref="AD71:AD72" si="447">IFERROR(IF((IFERROR(IF(AB71&gt;1,(AA71-AC71)/AA71,""),(($G71*0.9)-AC71)/($G71*0.9)))&gt;1%,IFERROR(IF(AB71&gt;1,(AA71-AC71)/AA71,""),(($G71*0.9)-AC71)/($G71*0.9)),""),"")</f>
        <v/>
      </c>
      <c r="AE71" s="69">
        <v>0</v>
      </c>
      <c r="AF71" s="70" t="str">
        <f t="shared" ref="AF71:AF72" si="448">IFERROR(IF(AE71&gt;1,AE71*0.9,""),"")</f>
        <v/>
      </c>
      <c r="AG71" s="70">
        <v>0</v>
      </c>
      <c r="AH71" s="71" t="str">
        <f t="shared" si="6"/>
        <v/>
      </c>
      <c r="AI71" s="16" t="str">
        <f t="shared" ref="AI71:AI72" si="449">IFERROR(IF((IFERROR(IF(AG71&gt;1,(AF71-AH71)/AF71,""),(($G71*0.9)-AH71)/($G71*0.9)))&gt;1%,IFERROR(IF(AG71&gt;1,(AF71-AH71)/AF71,""),(($G71*0.9)-AH71)/($G71*0.9)),""),"")</f>
        <v/>
      </c>
      <c r="AJ71" s="72">
        <v>0</v>
      </c>
      <c r="AK71" s="73" t="str">
        <f t="shared" ref="AK71:AK72" si="450">IFERROR(IF(AJ71&gt;1,AJ71*0.9,""),"")</f>
        <v/>
      </c>
      <c r="AL71" s="73">
        <v>0</v>
      </c>
      <c r="AM71" s="74" t="str">
        <f t="shared" si="8"/>
        <v/>
      </c>
      <c r="AN71" s="18" t="str">
        <f t="shared" ref="AN71:AN72" si="451">IFERROR(IF((IFERROR(IF(AL71&gt;1,(AK71-AM71)/AK71,""),(($G71*0.9)-AM71)/($G71*0.9)))&gt;1%,IFERROR(IF(AL71&gt;1,(AK71-AM71)/AK71,""),(($G71*0.9)-AM71)/($G71*0.9)),""),"")</f>
        <v/>
      </c>
      <c r="AO71" s="69">
        <v>0</v>
      </c>
      <c r="AP71" s="70" t="str">
        <f t="shared" ref="AP71:AP72" si="452">IFERROR(IF(AO71&gt;1,AO71*0.9,""),"")</f>
        <v/>
      </c>
      <c r="AQ71" s="70">
        <v>0</v>
      </c>
      <c r="AR71" s="71" t="str">
        <f t="shared" si="10"/>
        <v/>
      </c>
      <c r="AS71" s="16" t="str">
        <f t="shared" ref="AS71:AS72" si="453">IFERROR(IF((IFERROR(IF(AQ71&gt;1,(AP71-AR71)/AP71,""),(($G71*0.9)-AR71)/($G71*0.9)))&gt;1%,IFERROR(IF(AQ71&gt;1,(AP71-AR71)/AP71,""),(($G71*0.9)-AR71)/($G71*0.9)),""),"")</f>
        <v/>
      </c>
      <c r="AT71" s="72">
        <v>0</v>
      </c>
      <c r="AU71" s="73" t="str">
        <f t="shared" ref="AU71:AU72" si="454">IFERROR(IF(AT71&gt;1,AT71*0.9,""),"")</f>
        <v/>
      </c>
      <c r="AV71" s="73">
        <v>0</v>
      </c>
      <c r="AW71" s="74" t="str">
        <f t="shared" si="12"/>
        <v/>
      </c>
      <c r="AX71" s="18" t="str">
        <f t="shared" ref="AX71:AX72" si="455">IFERROR(IF((IFERROR(IF(AV71&gt;1,(AU71-AW71)/AU71,""),(($G71*0.9)-AW71)/($G71*0.9)))&gt;1%,IFERROR(IF(AV71&gt;1,(AU71-AW71)/AU71,""),(($G71*0.9)-AW71)/($G71*0.9)),""),"")</f>
        <v/>
      </c>
      <c r="AY71" s="69">
        <v>0</v>
      </c>
      <c r="AZ71" s="70" t="str">
        <f t="shared" ref="AZ71:AZ72" si="456">IFERROR(IF(AY71&gt;1,AY71*0.9,""),"")</f>
        <v/>
      </c>
      <c r="BA71" s="70">
        <v>0</v>
      </c>
      <c r="BB71" s="71" t="str">
        <f t="shared" si="14"/>
        <v/>
      </c>
      <c r="BC71" s="16" t="str">
        <f t="shared" ref="BC71:BC72" si="457">IFERROR(IF((IFERROR(IF(BA71&gt;1,(AZ71-BB71)/AZ71,""),(($G71*0.9)-BB71)/($G71*0.9)))&gt;1%,IFERROR(IF(BA71&gt;1,(AZ71-BB71)/AZ71,""),(($G71*0.9)-BB71)/($G71*0.9)),""),"")</f>
        <v/>
      </c>
      <c r="BD71" s="72">
        <v>0</v>
      </c>
      <c r="BE71" s="73" t="str">
        <f t="shared" ref="BE71:BE72" si="458">IFERROR(IF(BD71&gt;1,BD71*0.9,""),"")</f>
        <v/>
      </c>
      <c r="BF71" s="73">
        <v>0</v>
      </c>
      <c r="BG71" s="74" t="str">
        <f t="shared" si="16"/>
        <v/>
      </c>
      <c r="BH71" s="18" t="str">
        <f t="shared" ref="BH71:BH72" si="459">IFERROR(IF((IFERROR(IF(BF71&gt;1,(BE71-BG71)/BE71,""),(($G71*0.9)-BG71)/($G71*0.9)))&gt;1%,IFERROR(IF(BF71&gt;1,(BE71-BG71)/BE71,""),(($G71*0.9)-BG71)/($G71*0.9)),""),"")</f>
        <v/>
      </c>
      <c r="BI71" s="69">
        <v>0</v>
      </c>
      <c r="BJ71" s="70" t="str">
        <f t="shared" ref="BJ71:BJ72" si="460">IFERROR(IF(BI71&gt;1,BI71*0.9,""),"")</f>
        <v/>
      </c>
      <c r="BK71" s="70">
        <v>0</v>
      </c>
      <c r="BL71" s="71" t="str">
        <f t="shared" si="18"/>
        <v/>
      </c>
      <c r="BM71" s="16" t="str">
        <f t="shared" ref="BM71:BM72" si="461">IFERROR(IF((IFERROR(IF(BK71&gt;1,(BJ71-BL71)/BJ71,""),(($G71*0.9)-BL71)/($G71*0.9)))&gt;1%,IFERROR(IF(BK71&gt;1,(BJ71-BL71)/BJ71,""),(($G71*0.9)-BL71)/($G71*0.9)),""),"")</f>
        <v/>
      </c>
      <c r="BN71" s="72">
        <v>0</v>
      </c>
      <c r="BO71" s="73" t="str">
        <f t="shared" ref="BO71:BO72" si="462">IFERROR(IF(BN71&gt;1,BN71*0.9,""),"")</f>
        <v/>
      </c>
      <c r="BP71" s="73">
        <v>0</v>
      </c>
      <c r="BQ71" s="74" t="str">
        <f t="shared" si="20"/>
        <v/>
      </c>
      <c r="BR71" s="18" t="str">
        <f t="shared" ref="BR71:BR72" si="463">IFERROR(IF((IFERROR(IF(BP71&gt;1,(BO71-BQ71)/BO71,""),(($G71*0.9)-BQ71)/($G71*0.9)))&gt;1%,IFERROR(IF(BP71&gt;1,(BO71-BQ71)/BO71,""),(($G71*0.9)-BQ71)/($G71*0.9)),""),"")</f>
        <v/>
      </c>
    </row>
    <row r="72" spans="1:70" s="5" customFormat="1" ht="12.75" customHeight="1">
      <c r="A72" s="42" t="s">
        <v>486</v>
      </c>
      <c r="B72" s="39" t="s">
        <v>156</v>
      </c>
      <c r="C72" s="4" t="s">
        <v>508</v>
      </c>
      <c r="D72" s="49" t="s">
        <v>550</v>
      </c>
      <c r="E72" s="40" t="s">
        <v>513</v>
      </c>
      <c r="F72" s="82">
        <v>4399</v>
      </c>
      <c r="G72" s="82">
        <v>3999</v>
      </c>
      <c r="H72" s="173">
        <v>3050</v>
      </c>
      <c r="I72" s="173">
        <v>0</v>
      </c>
      <c r="J72" s="95">
        <f t="shared" si="439"/>
        <v>3050</v>
      </c>
      <c r="K72" s="69">
        <v>0</v>
      </c>
      <c r="L72" s="70" t="str">
        <f t="shared" si="440"/>
        <v/>
      </c>
      <c r="M72" s="70">
        <v>0</v>
      </c>
      <c r="N72" s="71" t="str">
        <f t="shared" ref="N72:N135" si="464">IFERROR(IF(M72&gt;1,($J72-M72),""),"")</f>
        <v/>
      </c>
      <c r="O72" s="16" t="str">
        <f t="shared" si="441"/>
        <v/>
      </c>
      <c r="P72" s="72">
        <v>0</v>
      </c>
      <c r="Q72" s="73" t="str">
        <f t="shared" si="442"/>
        <v/>
      </c>
      <c r="R72" s="73">
        <v>0</v>
      </c>
      <c r="S72" s="74" t="str">
        <f t="shared" ref="S72:S135" si="465">IFERROR(IF(R72&gt;1,($J72-R72),""),"")</f>
        <v/>
      </c>
      <c r="T72" s="18" t="str">
        <f t="shared" si="443"/>
        <v/>
      </c>
      <c r="U72" s="69">
        <v>0</v>
      </c>
      <c r="V72" s="70" t="str">
        <f t="shared" si="444"/>
        <v/>
      </c>
      <c r="W72" s="70">
        <v>0</v>
      </c>
      <c r="X72" s="71" t="str">
        <f t="shared" ref="X72:X135" si="466">IFERROR(IF(W72&gt;1,($J72-W72),""),"")</f>
        <v/>
      </c>
      <c r="Y72" s="16" t="str">
        <f t="shared" si="445"/>
        <v/>
      </c>
      <c r="Z72" s="72">
        <v>0</v>
      </c>
      <c r="AA72" s="73" t="str">
        <f t="shared" si="446"/>
        <v/>
      </c>
      <c r="AB72" s="73">
        <v>0</v>
      </c>
      <c r="AC72" s="74" t="str">
        <f t="shared" ref="AC72:AC135" si="467">IFERROR(IF(AB72&gt;1,($J72-AB72),""),"")</f>
        <v/>
      </c>
      <c r="AD72" s="18" t="str">
        <f t="shared" si="447"/>
        <v/>
      </c>
      <c r="AE72" s="69">
        <v>0</v>
      </c>
      <c r="AF72" s="70" t="str">
        <f t="shared" si="448"/>
        <v/>
      </c>
      <c r="AG72" s="70">
        <v>0</v>
      </c>
      <c r="AH72" s="71" t="str">
        <f t="shared" ref="AH72:AH135" si="468">IFERROR(IF(AG72&gt;1,($J72-AG72),""),"")</f>
        <v/>
      </c>
      <c r="AI72" s="16" t="str">
        <f t="shared" si="449"/>
        <v/>
      </c>
      <c r="AJ72" s="72">
        <v>0</v>
      </c>
      <c r="AK72" s="73" t="str">
        <f t="shared" si="450"/>
        <v/>
      </c>
      <c r="AL72" s="73">
        <v>0</v>
      </c>
      <c r="AM72" s="74" t="str">
        <f t="shared" ref="AM72:AM135" si="469">IFERROR(IF(AL72&gt;1,($J72-AL72),""),"")</f>
        <v/>
      </c>
      <c r="AN72" s="18" t="str">
        <f t="shared" si="451"/>
        <v/>
      </c>
      <c r="AO72" s="69">
        <v>0</v>
      </c>
      <c r="AP72" s="70" t="str">
        <f t="shared" si="452"/>
        <v/>
      </c>
      <c r="AQ72" s="70">
        <v>0</v>
      </c>
      <c r="AR72" s="71" t="str">
        <f t="shared" ref="AR72:AR135" si="470">IFERROR(IF(AQ72&gt;1,($J72-AQ72),""),"")</f>
        <v/>
      </c>
      <c r="AS72" s="16" t="str">
        <f t="shared" si="453"/>
        <v/>
      </c>
      <c r="AT72" s="72">
        <v>0</v>
      </c>
      <c r="AU72" s="73" t="str">
        <f t="shared" si="454"/>
        <v/>
      </c>
      <c r="AV72" s="73">
        <v>0</v>
      </c>
      <c r="AW72" s="74" t="str">
        <f t="shared" ref="AW72:AW135" si="471">IFERROR(IF(AV72&gt;1,($J72-AV72),""),"")</f>
        <v/>
      </c>
      <c r="AX72" s="18" t="str">
        <f t="shared" si="455"/>
        <v/>
      </c>
      <c r="AY72" s="69">
        <v>0</v>
      </c>
      <c r="AZ72" s="70" t="str">
        <f t="shared" si="456"/>
        <v/>
      </c>
      <c r="BA72" s="70">
        <v>0</v>
      </c>
      <c r="BB72" s="71" t="str">
        <f t="shared" ref="BB72:BB135" si="472">IFERROR(IF(BA72&gt;1,($J72-BA72),""),"")</f>
        <v/>
      </c>
      <c r="BC72" s="16" t="str">
        <f t="shared" si="457"/>
        <v/>
      </c>
      <c r="BD72" s="72">
        <v>0</v>
      </c>
      <c r="BE72" s="73" t="str">
        <f t="shared" si="458"/>
        <v/>
      </c>
      <c r="BF72" s="73">
        <v>0</v>
      </c>
      <c r="BG72" s="74" t="str">
        <f t="shared" ref="BG72:BG135" si="473">IFERROR(IF(BF72&gt;1,($J72-BF72),""),"")</f>
        <v/>
      </c>
      <c r="BH72" s="18" t="str">
        <f t="shared" si="459"/>
        <v/>
      </c>
      <c r="BI72" s="69">
        <v>0</v>
      </c>
      <c r="BJ72" s="70" t="str">
        <f t="shared" si="460"/>
        <v/>
      </c>
      <c r="BK72" s="70">
        <v>0</v>
      </c>
      <c r="BL72" s="71" t="str">
        <f t="shared" ref="BL72:BL135" si="474">IFERROR(IF(BK72&gt;1,($J72-BK72),""),"")</f>
        <v/>
      </c>
      <c r="BM72" s="16" t="str">
        <f t="shared" si="461"/>
        <v/>
      </c>
      <c r="BN72" s="72">
        <v>0</v>
      </c>
      <c r="BO72" s="73" t="str">
        <f t="shared" si="462"/>
        <v/>
      </c>
      <c r="BP72" s="73">
        <v>0</v>
      </c>
      <c r="BQ72" s="74" t="str">
        <f t="shared" ref="BQ72:BQ135" si="475">IFERROR(IF(BP72&gt;1,($J72-BP72),""),"")</f>
        <v/>
      </c>
      <c r="BR72" s="18" t="str">
        <f t="shared" si="463"/>
        <v/>
      </c>
    </row>
    <row r="73" spans="1:70" s="5" customFormat="1" ht="12.75" customHeight="1">
      <c r="A73" s="42" t="s">
        <v>419</v>
      </c>
      <c r="B73" s="39" t="s">
        <v>156</v>
      </c>
      <c r="C73" s="4" t="s">
        <v>417</v>
      </c>
      <c r="D73" s="49" t="s">
        <v>550</v>
      </c>
      <c r="E73" s="40" t="s">
        <v>420</v>
      </c>
      <c r="F73" s="82">
        <v>2419</v>
      </c>
      <c r="G73" s="82">
        <v>2199</v>
      </c>
      <c r="H73" s="173">
        <v>1785</v>
      </c>
      <c r="I73" s="173">
        <v>0</v>
      </c>
      <c r="J73" s="95">
        <f t="shared" ref="J73" si="476">IFERROR(H73-I73,H73)</f>
        <v>1785</v>
      </c>
      <c r="K73" s="69">
        <v>0</v>
      </c>
      <c r="L73" s="70" t="str">
        <f t="shared" ref="L73" si="477">IFERROR(IF(K73&gt;1,K73*0.9,""),"")</f>
        <v/>
      </c>
      <c r="M73" s="70">
        <v>0</v>
      </c>
      <c r="N73" s="71" t="str">
        <f t="shared" si="464"/>
        <v/>
      </c>
      <c r="O73" s="16" t="str">
        <f t="shared" ref="O73" si="478">IFERROR(IF((IFERROR(IF(M73&gt;1,(L73-N73)/L73,""),(($G73*0.9)-N73)/($G73*0.9)))&gt;1%,IFERROR(IF(M73&gt;1,(L73-N73)/L73,""),(($G73*0.9)-N73)/($G73*0.9)),""),"")</f>
        <v/>
      </c>
      <c r="P73" s="72">
        <v>0</v>
      </c>
      <c r="Q73" s="73" t="str">
        <f t="shared" ref="Q73" si="479">IFERROR(IF(P73&gt;1,P73*0.9,""),"")</f>
        <v/>
      </c>
      <c r="R73" s="73">
        <v>0</v>
      </c>
      <c r="S73" s="74" t="str">
        <f t="shared" si="465"/>
        <v/>
      </c>
      <c r="T73" s="18" t="str">
        <f t="shared" ref="T73" si="480">IFERROR(IF((IFERROR(IF(R73&gt;1,(Q73-S73)/Q73,""),(($G73*0.9)-S73)/($G73*0.9)))&gt;1%,IFERROR(IF(R73&gt;1,(Q73-S73)/Q73,""),(($G73*0.9)-S73)/($G73*0.9)),""),"")</f>
        <v/>
      </c>
      <c r="U73" s="69">
        <v>0</v>
      </c>
      <c r="V73" s="70" t="str">
        <f t="shared" ref="V73" si="481">IFERROR(IF(U73&gt;1,U73*0.9,""),"")</f>
        <v/>
      </c>
      <c r="W73" s="70">
        <v>0</v>
      </c>
      <c r="X73" s="71" t="str">
        <f t="shared" si="466"/>
        <v/>
      </c>
      <c r="Y73" s="16" t="str">
        <f t="shared" ref="Y73" si="482">IFERROR(IF((IFERROR(IF(W73&gt;1,(V73-X73)/V73,""),(($G73*0.9)-X73)/($G73*0.9)))&gt;1%,IFERROR(IF(W73&gt;1,(V73-X73)/V73,""),(($G73*0.9)-X73)/($G73*0.9)),""),"")</f>
        <v/>
      </c>
      <c r="Z73" s="72">
        <v>0</v>
      </c>
      <c r="AA73" s="73" t="str">
        <f t="shared" ref="AA73" si="483">IFERROR(IF(Z73&gt;1,Z73*0.9,""),"")</f>
        <v/>
      </c>
      <c r="AB73" s="73">
        <v>0</v>
      </c>
      <c r="AC73" s="74" t="str">
        <f t="shared" si="467"/>
        <v/>
      </c>
      <c r="AD73" s="18" t="str">
        <f t="shared" ref="AD73" si="484">IFERROR(IF((IFERROR(IF(AB73&gt;1,(AA73-AC73)/AA73,""),(($G73*0.9)-AC73)/($G73*0.9)))&gt;1%,IFERROR(IF(AB73&gt;1,(AA73-AC73)/AA73,""),(($G73*0.9)-AC73)/($G73*0.9)),""),"")</f>
        <v/>
      </c>
      <c r="AE73" s="69">
        <v>0</v>
      </c>
      <c r="AF73" s="70" t="str">
        <f t="shared" ref="AF73" si="485">IFERROR(IF(AE73&gt;1,AE73*0.9,""),"")</f>
        <v/>
      </c>
      <c r="AG73" s="70">
        <v>0</v>
      </c>
      <c r="AH73" s="71" t="str">
        <f t="shared" si="468"/>
        <v/>
      </c>
      <c r="AI73" s="16" t="str">
        <f t="shared" ref="AI73" si="486">IFERROR(IF((IFERROR(IF(AG73&gt;1,(AF73-AH73)/AF73,""),(($G73*0.9)-AH73)/($G73*0.9)))&gt;1%,IFERROR(IF(AG73&gt;1,(AF73-AH73)/AF73,""),(($G73*0.9)-AH73)/($G73*0.9)),""),"")</f>
        <v/>
      </c>
      <c r="AJ73" s="72">
        <v>0</v>
      </c>
      <c r="AK73" s="73" t="str">
        <f t="shared" ref="AK73" si="487">IFERROR(IF(AJ73&gt;1,AJ73*0.9,""),"")</f>
        <v/>
      </c>
      <c r="AL73" s="73">
        <v>0</v>
      </c>
      <c r="AM73" s="74" t="str">
        <f t="shared" si="469"/>
        <v/>
      </c>
      <c r="AN73" s="18" t="str">
        <f t="shared" ref="AN73" si="488">IFERROR(IF((IFERROR(IF(AL73&gt;1,(AK73-AM73)/AK73,""),(($G73*0.9)-AM73)/($G73*0.9)))&gt;1%,IFERROR(IF(AL73&gt;1,(AK73-AM73)/AK73,""),(($G73*0.9)-AM73)/($G73*0.9)),""),"")</f>
        <v/>
      </c>
      <c r="AO73" s="69">
        <v>1999</v>
      </c>
      <c r="AP73" s="70">
        <f t="shared" ref="AP73" si="489">IFERROR(IF(AO73&gt;1,AO73*0.9,""),"")</f>
        <v>1799.1000000000001</v>
      </c>
      <c r="AQ73" s="70">
        <v>160</v>
      </c>
      <c r="AR73" s="71">
        <f t="shared" si="470"/>
        <v>1625</v>
      </c>
      <c r="AS73" s="16">
        <f t="shared" ref="AS73" si="490">IFERROR(IF((IFERROR(IF(AQ73&gt;1,(AP73-AR73)/AP73,""),(($G73*0.9)-AR73)/($G73*0.9)))&gt;1%,IFERROR(IF(AQ73&gt;1,(AP73-AR73)/AP73,""),(($G73*0.9)-AR73)/($G73*0.9)),""),"")</f>
        <v>9.6770607525985278E-2</v>
      </c>
      <c r="AT73" s="72">
        <v>0</v>
      </c>
      <c r="AU73" s="73" t="str">
        <f t="shared" ref="AU73" si="491">IFERROR(IF(AT73&gt;1,AT73*0.9,""),"")</f>
        <v/>
      </c>
      <c r="AV73" s="73">
        <v>0</v>
      </c>
      <c r="AW73" s="74" t="str">
        <f t="shared" si="471"/>
        <v/>
      </c>
      <c r="AX73" s="18" t="str">
        <f t="shared" ref="AX73" si="492">IFERROR(IF((IFERROR(IF(AV73&gt;1,(AU73-AW73)/AU73,""),(($G73*0.9)-AW73)/($G73*0.9)))&gt;1%,IFERROR(IF(AV73&gt;1,(AU73-AW73)/AU73,""),(($G73*0.9)-AW73)/($G73*0.9)),""),"")</f>
        <v/>
      </c>
      <c r="AY73" s="69">
        <v>0</v>
      </c>
      <c r="AZ73" s="70" t="str">
        <f t="shared" ref="AZ73" si="493">IFERROR(IF(AY73&gt;1,AY73*0.9,""),"")</f>
        <v/>
      </c>
      <c r="BA73" s="70">
        <v>0</v>
      </c>
      <c r="BB73" s="71" t="str">
        <f t="shared" si="472"/>
        <v/>
      </c>
      <c r="BC73" s="16" t="str">
        <f t="shared" ref="BC73" si="494">IFERROR(IF((IFERROR(IF(BA73&gt;1,(AZ73-BB73)/AZ73,""),(($G73*0.9)-BB73)/($G73*0.9)))&gt;1%,IFERROR(IF(BA73&gt;1,(AZ73-BB73)/AZ73,""),(($G73*0.9)-BB73)/($G73*0.9)),""),"")</f>
        <v/>
      </c>
      <c r="BD73" s="72">
        <v>2110</v>
      </c>
      <c r="BE73" s="73">
        <f t="shared" ref="BE73" si="495">IFERROR(IF(BD73&gt;1,BD73*0.9,""),"")</f>
        <v>1899</v>
      </c>
      <c r="BF73" s="73">
        <v>70</v>
      </c>
      <c r="BG73" s="74">
        <f t="shared" si="473"/>
        <v>1715</v>
      </c>
      <c r="BH73" s="18">
        <f t="shared" ref="BH73" si="496">IFERROR(IF((IFERROR(IF(BF73&gt;1,(BE73-BG73)/BE73,""),(($G73*0.9)-BG73)/($G73*0.9)))&gt;1%,IFERROR(IF(BF73&gt;1,(BE73-BG73)/BE73,""),(($G73*0.9)-BG73)/($G73*0.9)),""),"")</f>
        <v>9.6893101632438125E-2</v>
      </c>
      <c r="BI73" s="69">
        <v>0</v>
      </c>
      <c r="BJ73" s="70" t="str">
        <f t="shared" ref="BJ73" si="497">IFERROR(IF(BI73&gt;1,BI73*0.9,""),"")</f>
        <v/>
      </c>
      <c r="BK73" s="70">
        <v>0</v>
      </c>
      <c r="BL73" s="71" t="str">
        <f t="shared" si="474"/>
        <v/>
      </c>
      <c r="BM73" s="16" t="str">
        <f t="shared" ref="BM73" si="498">IFERROR(IF((IFERROR(IF(BK73&gt;1,(BJ73-BL73)/BJ73,""),(($G73*0.9)-BL73)/($G73*0.9)))&gt;1%,IFERROR(IF(BK73&gt;1,(BJ73-BL73)/BJ73,""),(($G73*0.9)-BL73)/($G73*0.9)),""),"")</f>
        <v/>
      </c>
      <c r="BN73" s="72">
        <v>0</v>
      </c>
      <c r="BO73" s="73" t="str">
        <f t="shared" ref="BO73" si="499">IFERROR(IF(BN73&gt;1,BN73*0.9,""),"")</f>
        <v/>
      </c>
      <c r="BP73" s="73">
        <v>0</v>
      </c>
      <c r="BQ73" s="74" t="str">
        <f t="shared" si="475"/>
        <v/>
      </c>
      <c r="BR73" s="18" t="str">
        <f t="shared" ref="BR73" si="500">IFERROR(IF((IFERROR(IF(BP73&gt;1,(BO73-BQ73)/BO73,""),(($G73*0.9)-BQ73)/($G73*0.9)))&gt;1%,IFERROR(IF(BP73&gt;1,(BO73-BQ73)/BO73,""),(($G73*0.9)-BQ73)/($G73*0.9)),""),"")</f>
        <v/>
      </c>
    </row>
    <row r="74" spans="1:70" s="5" customFormat="1" ht="12.75" customHeight="1">
      <c r="A74" s="42" t="s">
        <v>149</v>
      </c>
      <c r="B74" s="39" t="s">
        <v>156</v>
      </c>
      <c r="C74" s="4"/>
      <c r="D74" s="49">
        <v>4.16</v>
      </c>
      <c r="E74" s="40" t="s">
        <v>446</v>
      </c>
      <c r="F74" s="82">
        <v>3409</v>
      </c>
      <c r="G74" s="82">
        <v>3099</v>
      </c>
      <c r="H74" s="173">
        <v>2334</v>
      </c>
      <c r="I74" s="173">
        <v>84</v>
      </c>
      <c r="J74" s="95">
        <f t="shared" ref="J74:J99" si="501">IFERROR(H74-I74,H74)</f>
        <v>2250</v>
      </c>
      <c r="K74" s="69">
        <v>0</v>
      </c>
      <c r="L74" s="70" t="str">
        <f t="shared" si="315"/>
        <v/>
      </c>
      <c r="M74" s="70">
        <v>0</v>
      </c>
      <c r="N74" s="71" t="str">
        <f t="shared" si="464"/>
        <v/>
      </c>
      <c r="O74" s="16" t="str">
        <f t="shared" si="316"/>
        <v/>
      </c>
      <c r="P74" s="72">
        <v>0</v>
      </c>
      <c r="Q74" s="73" t="str">
        <f t="shared" si="317"/>
        <v/>
      </c>
      <c r="R74" s="73">
        <v>0</v>
      </c>
      <c r="S74" s="74" t="str">
        <f t="shared" si="465"/>
        <v/>
      </c>
      <c r="T74" s="18" t="str">
        <f t="shared" si="318"/>
        <v/>
      </c>
      <c r="U74" s="69">
        <v>0</v>
      </c>
      <c r="V74" s="70" t="str">
        <f t="shared" si="319"/>
        <v/>
      </c>
      <c r="W74" s="70">
        <v>0</v>
      </c>
      <c r="X74" s="71" t="str">
        <f t="shared" si="466"/>
        <v/>
      </c>
      <c r="Y74" s="16" t="str">
        <f t="shared" si="320"/>
        <v/>
      </c>
      <c r="Z74" s="72">
        <v>0</v>
      </c>
      <c r="AA74" s="73" t="str">
        <f t="shared" si="321"/>
        <v/>
      </c>
      <c r="AB74" s="73">
        <v>0</v>
      </c>
      <c r="AC74" s="74" t="str">
        <f t="shared" si="467"/>
        <v/>
      </c>
      <c r="AD74" s="18" t="str">
        <f t="shared" si="322"/>
        <v/>
      </c>
      <c r="AE74" s="69">
        <v>2332</v>
      </c>
      <c r="AF74" s="70">
        <f t="shared" si="323"/>
        <v>2098.8000000000002</v>
      </c>
      <c r="AG74" s="70">
        <v>553</v>
      </c>
      <c r="AH74" s="71">
        <f t="shared" si="468"/>
        <v>1697</v>
      </c>
      <c r="AI74" s="16">
        <f t="shared" si="324"/>
        <v>0.1914427291785783</v>
      </c>
      <c r="AJ74" s="72">
        <v>2332</v>
      </c>
      <c r="AK74" s="73">
        <f t="shared" si="325"/>
        <v>2098.8000000000002</v>
      </c>
      <c r="AL74" s="73">
        <v>553</v>
      </c>
      <c r="AM74" s="74">
        <f t="shared" si="469"/>
        <v>1697</v>
      </c>
      <c r="AN74" s="18">
        <f t="shared" si="326"/>
        <v>0.1914427291785783</v>
      </c>
      <c r="AO74" s="69">
        <v>2221</v>
      </c>
      <c r="AP74" s="70">
        <f t="shared" si="327"/>
        <v>1998.9</v>
      </c>
      <c r="AQ74" s="70">
        <v>634</v>
      </c>
      <c r="AR74" s="71">
        <f t="shared" si="470"/>
        <v>1616</v>
      </c>
      <c r="AS74" s="16">
        <f t="shared" si="328"/>
        <v>0.19155535544549507</v>
      </c>
      <c r="AT74" s="72">
        <v>0</v>
      </c>
      <c r="AU74" s="73" t="str">
        <f t="shared" si="329"/>
        <v/>
      </c>
      <c r="AV74" s="73">
        <v>0</v>
      </c>
      <c r="AW74" s="74" t="str">
        <f t="shared" si="471"/>
        <v/>
      </c>
      <c r="AX74" s="18" t="str">
        <f t="shared" si="330"/>
        <v/>
      </c>
      <c r="AY74" s="69">
        <v>0</v>
      </c>
      <c r="AZ74" s="70" t="str">
        <f t="shared" si="331"/>
        <v/>
      </c>
      <c r="BA74" s="70">
        <v>0</v>
      </c>
      <c r="BB74" s="71" t="str">
        <f t="shared" si="472"/>
        <v/>
      </c>
      <c r="BC74" s="16" t="str">
        <f t="shared" si="332"/>
        <v/>
      </c>
      <c r="BD74" s="72">
        <v>2554</v>
      </c>
      <c r="BE74" s="73">
        <f t="shared" si="333"/>
        <v>2298.6</v>
      </c>
      <c r="BF74" s="73">
        <v>391</v>
      </c>
      <c r="BG74" s="74">
        <f t="shared" si="473"/>
        <v>1859</v>
      </c>
      <c r="BH74" s="18">
        <f t="shared" si="334"/>
        <v>0.19124684590620375</v>
      </c>
      <c r="BI74" s="69">
        <v>0</v>
      </c>
      <c r="BJ74" s="70" t="str">
        <f t="shared" si="335"/>
        <v/>
      </c>
      <c r="BK74" s="70">
        <v>0</v>
      </c>
      <c r="BL74" s="71" t="str">
        <f t="shared" si="474"/>
        <v/>
      </c>
      <c r="BM74" s="16" t="str">
        <f t="shared" si="336"/>
        <v/>
      </c>
      <c r="BN74" s="72">
        <v>0</v>
      </c>
      <c r="BO74" s="73" t="str">
        <f t="shared" si="337"/>
        <v/>
      </c>
      <c r="BP74" s="73">
        <v>0</v>
      </c>
      <c r="BQ74" s="74" t="str">
        <f t="shared" si="475"/>
        <v/>
      </c>
      <c r="BR74" s="18" t="str">
        <f t="shared" si="338"/>
        <v/>
      </c>
    </row>
    <row r="75" spans="1:70" s="5" customFormat="1" ht="12.75" customHeight="1">
      <c r="A75" s="42" t="s">
        <v>150</v>
      </c>
      <c r="B75" s="39" t="s">
        <v>156</v>
      </c>
      <c r="C75" s="4"/>
      <c r="D75" s="49">
        <v>4.16</v>
      </c>
      <c r="E75" s="40" t="s">
        <v>446</v>
      </c>
      <c r="F75" s="82">
        <v>3189</v>
      </c>
      <c r="G75" s="82">
        <v>2899</v>
      </c>
      <c r="H75" s="173">
        <v>2185</v>
      </c>
      <c r="I75" s="173">
        <v>79</v>
      </c>
      <c r="J75" s="95">
        <f t="shared" si="501"/>
        <v>2106</v>
      </c>
      <c r="K75" s="69">
        <v>0</v>
      </c>
      <c r="L75" s="70" t="str">
        <f t="shared" si="315"/>
        <v/>
      </c>
      <c r="M75" s="70">
        <v>0</v>
      </c>
      <c r="N75" s="71" t="str">
        <f t="shared" si="464"/>
        <v/>
      </c>
      <c r="O75" s="16" t="str">
        <f t="shared" si="316"/>
        <v/>
      </c>
      <c r="P75" s="72">
        <v>0</v>
      </c>
      <c r="Q75" s="73" t="str">
        <f t="shared" si="317"/>
        <v/>
      </c>
      <c r="R75" s="73">
        <v>0</v>
      </c>
      <c r="S75" s="74" t="str">
        <f t="shared" si="465"/>
        <v/>
      </c>
      <c r="T75" s="18" t="str">
        <f t="shared" si="318"/>
        <v/>
      </c>
      <c r="U75" s="69">
        <v>0</v>
      </c>
      <c r="V75" s="70" t="str">
        <f t="shared" si="319"/>
        <v/>
      </c>
      <c r="W75" s="70">
        <v>0</v>
      </c>
      <c r="X75" s="71" t="str">
        <f t="shared" si="466"/>
        <v/>
      </c>
      <c r="Y75" s="16" t="str">
        <f t="shared" si="320"/>
        <v/>
      </c>
      <c r="Z75" s="72">
        <v>0</v>
      </c>
      <c r="AA75" s="73" t="str">
        <f t="shared" si="321"/>
        <v/>
      </c>
      <c r="AB75" s="73">
        <v>0</v>
      </c>
      <c r="AC75" s="74" t="str">
        <f t="shared" si="467"/>
        <v/>
      </c>
      <c r="AD75" s="18" t="str">
        <f t="shared" si="322"/>
        <v/>
      </c>
      <c r="AE75" s="69">
        <v>2221</v>
      </c>
      <c r="AF75" s="70">
        <f t="shared" si="323"/>
        <v>1998.9</v>
      </c>
      <c r="AG75" s="70">
        <v>489</v>
      </c>
      <c r="AH75" s="71">
        <f t="shared" si="468"/>
        <v>1617</v>
      </c>
      <c r="AI75" s="16">
        <f t="shared" si="324"/>
        <v>0.19105508029416182</v>
      </c>
      <c r="AJ75" s="72">
        <v>2221</v>
      </c>
      <c r="AK75" s="73">
        <f t="shared" si="325"/>
        <v>1998.9</v>
      </c>
      <c r="AL75" s="73">
        <v>489</v>
      </c>
      <c r="AM75" s="74">
        <f t="shared" si="469"/>
        <v>1617</v>
      </c>
      <c r="AN75" s="18">
        <f t="shared" si="326"/>
        <v>0.19105508029416182</v>
      </c>
      <c r="AO75" s="69">
        <v>2221</v>
      </c>
      <c r="AP75" s="70">
        <f t="shared" si="327"/>
        <v>1998.9</v>
      </c>
      <c r="AQ75" s="70">
        <v>489</v>
      </c>
      <c r="AR75" s="71">
        <f t="shared" si="470"/>
        <v>1617</v>
      </c>
      <c r="AS75" s="16">
        <f t="shared" si="328"/>
        <v>0.19105508029416182</v>
      </c>
      <c r="AT75" s="72">
        <v>0</v>
      </c>
      <c r="AU75" s="73" t="str">
        <f t="shared" si="329"/>
        <v/>
      </c>
      <c r="AV75" s="73">
        <v>0</v>
      </c>
      <c r="AW75" s="74" t="str">
        <f t="shared" si="471"/>
        <v/>
      </c>
      <c r="AX75" s="18" t="str">
        <f t="shared" si="330"/>
        <v/>
      </c>
      <c r="AY75" s="69">
        <v>0</v>
      </c>
      <c r="AZ75" s="70" t="str">
        <f t="shared" si="331"/>
        <v/>
      </c>
      <c r="BA75" s="70">
        <v>0</v>
      </c>
      <c r="BB75" s="71" t="str">
        <f t="shared" si="472"/>
        <v/>
      </c>
      <c r="BC75" s="16" t="str">
        <f t="shared" si="332"/>
        <v/>
      </c>
      <c r="BD75" s="72">
        <v>2443</v>
      </c>
      <c r="BE75" s="73">
        <f t="shared" si="333"/>
        <v>2198.7000000000003</v>
      </c>
      <c r="BF75" s="73">
        <v>327</v>
      </c>
      <c r="BG75" s="74">
        <f t="shared" si="473"/>
        <v>1779</v>
      </c>
      <c r="BH75" s="18">
        <f t="shared" si="334"/>
        <v>0.19088552326374686</v>
      </c>
      <c r="BI75" s="69">
        <v>0</v>
      </c>
      <c r="BJ75" s="70" t="str">
        <f t="shared" si="335"/>
        <v/>
      </c>
      <c r="BK75" s="70">
        <v>0</v>
      </c>
      <c r="BL75" s="71" t="str">
        <f t="shared" si="474"/>
        <v/>
      </c>
      <c r="BM75" s="16" t="str">
        <f t="shared" si="336"/>
        <v/>
      </c>
      <c r="BN75" s="72">
        <v>0</v>
      </c>
      <c r="BO75" s="73" t="str">
        <f t="shared" si="337"/>
        <v/>
      </c>
      <c r="BP75" s="73">
        <v>0</v>
      </c>
      <c r="BQ75" s="74" t="str">
        <f t="shared" si="475"/>
        <v/>
      </c>
      <c r="BR75" s="18" t="str">
        <f t="shared" si="338"/>
        <v/>
      </c>
    </row>
    <row r="76" spans="1:70" s="5" customFormat="1" ht="12.75" customHeight="1">
      <c r="A76" s="42" t="s">
        <v>354</v>
      </c>
      <c r="B76" s="39" t="s">
        <v>156</v>
      </c>
      <c r="C76" s="4"/>
      <c r="D76" s="49">
        <v>4.16</v>
      </c>
      <c r="E76" s="40" t="s">
        <v>373</v>
      </c>
      <c r="F76" s="82">
        <v>4069</v>
      </c>
      <c r="G76" s="82">
        <v>3699</v>
      </c>
      <c r="H76" s="173">
        <v>2819</v>
      </c>
      <c r="I76" s="173">
        <v>56</v>
      </c>
      <c r="J76" s="95">
        <f t="shared" si="501"/>
        <v>2763</v>
      </c>
      <c r="K76" s="69">
        <v>0</v>
      </c>
      <c r="L76" s="70" t="str">
        <f>IFERROR(IF(K76&gt;1,K76*0.9,""),"")</f>
        <v/>
      </c>
      <c r="M76" s="70">
        <v>0</v>
      </c>
      <c r="N76" s="71" t="str">
        <f t="shared" si="464"/>
        <v/>
      </c>
      <c r="O76" s="16" t="str">
        <f>IFERROR(IF((IFERROR(IF(M76&gt;1,(L76-N76)/L76,""),(($G76*0.9)-N76)/($G76*0.9)))&gt;1%,IFERROR(IF(M76&gt;1,(L76-N76)/L76,""),(($G76*0.9)-N76)/($G76*0.9)),""),"")</f>
        <v/>
      </c>
      <c r="P76" s="72">
        <v>0</v>
      </c>
      <c r="Q76" s="73" t="str">
        <f>IFERROR(IF(P76&gt;1,P76*0.9,""),"")</f>
        <v/>
      </c>
      <c r="R76" s="73">
        <v>0</v>
      </c>
      <c r="S76" s="74" t="str">
        <f t="shared" si="465"/>
        <v/>
      </c>
      <c r="T76" s="18" t="str">
        <f>IFERROR(IF((IFERROR(IF(R76&gt;1,(Q76-S76)/Q76,""),(($G76*0.9)-S76)/($G76*0.9)))&gt;1%,IFERROR(IF(R76&gt;1,(Q76-S76)/Q76,""),(($G76*0.9)-S76)/($G76*0.9)),""),"")</f>
        <v/>
      </c>
      <c r="U76" s="69">
        <v>0</v>
      </c>
      <c r="V76" s="70" t="str">
        <f>IFERROR(IF(U76&gt;1,U76*0.9,""),"")</f>
        <v/>
      </c>
      <c r="W76" s="70">
        <v>0</v>
      </c>
      <c r="X76" s="71" t="str">
        <f t="shared" si="466"/>
        <v/>
      </c>
      <c r="Y76" s="16" t="str">
        <f>IFERROR(IF((IFERROR(IF(W76&gt;1,(V76-X76)/V76,""),(($G76*0.9)-X76)/($G76*0.9)))&gt;1%,IFERROR(IF(W76&gt;1,(V76-X76)/V76,""),(($G76*0.9)-X76)/($G76*0.9)),""),"")</f>
        <v/>
      </c>
      <c r="Z76" s="72">
        <v>0</v>
      </c>
      <c r="AA76" s="73" t="str">
        <f>IFERROR(IF(Z76&gt;1,Z76*0.9,""),"")</f>
        <v/>
      </c>
      <c r="AB76" s="73">
        <v>0</v>
      </c>
      <c r="AC76" s="74" t="str">
        <f t="shared" si="467"/>
        <v/>
      </c>
      <c r="AD76" s="18" t="str">
        <f>IFERROR(IF((IFERROR(IF(AB76&gt;1,(AA76-AC76)/AA76,""),(($G76*0.9)-AC76)/($G76*0.9)))&gt;1%,IFERROR(IF(AB76&gt;1,(AA76-AC76)/AA76,""),(($G76*0.9)-AC76)/($G76*0.9)),""),"")</f>
        <v/>
      </c>
      <c r="AE76" s="69">
        <v>3221</v>
      </c>
      <c r="AF76" s="70">
        <f>IFERROR(IF(AE76&gt;1,AE76*0.9,""),"")</f>
        <v>2898.9</v>
      </c>
      <c r="AG76" s="70">
        <v>352</v>
      </c>
      <c r="AH76" s="71">
        <f t="shared" si="468"/>
        <v>2411</v>
      </c>
      <c r="AI76" s="16">
        <f>IFERROR(IF((IFERROR(IF(AG76&gt;1,(AF76-AH76)/AF76,""),(($G76*0.9)-AH76)/($G76*0.9)))&gt;1%,IFERROR(IF(AG76&gt;1,(AF76-AH76)/AF76,""),(($G76*0.9)-AH76)/($G76*0.9)),""),"")</f>
        <v>0.16830521922108388</v>
      </c>
      <c r="AJ76" s="72">
        <v>0</v>
      </c>
      <c r="AK76" s="73" t="str">
        <f>IFERROR(IF(AJ76&gt;1,AJ76*0.9,""),"")</f>
        <v/>
      </c>
      <c r="AL76" s="73">
        <v>0</v>
      </c>
      <c r="AM76" s="74" t="str">
        <f t="shared" si="469"/>
        <v/>
      </c>
      <c r="AN76" s="18" t="str">
        <f>IFERROR(IF((IFERROR(IF(AL76&gt;1,(AK76-AM76)/AK76,""),(($G76*0.9)-AM76)/($G76*0.9)))&gt;1%,IFERROR(IF(AL76&gt;1,(AK76-AM76)/AK76,""),(($G76*0.9)-AM76)/($G76*0.9)),""),"")</f>
        <v/>
      </c>
      <c r="AO76" s="69">
        <v>2777</v>
      </c>
      <c r="AP76" s="70">
        <f>IFERROR(IF(AO76&gt;1,AO76*0.9,""),"")</f>
        <v>2499.3000000000002</v>
      </c>
      <c r="AQ76" s="70">
        <v>680</v>
      </c>
      <c r="AR76" s="71">
        <f t="shared" si="470"/>
        <v>2083</v>
      </c>
      <c r="AS76" s="16">
        <f>IFERROR(IF((IFERROR(IF(AQ76&gt;1,(AP76-AR76)/AP76,""),(($G76*0.9)-AR76)/($G76*0.9)))&gt;1%,IFERROR(IF(AQ76&gt;1,(AP76-AR76)/AP76,""),(($G76*0.9)-AR76)/($G76*0.9)),""),"")</f>
        <v>0.16656663865882454</v>
      </c>
      <c r="AT76" s="72">
        <v>0</v>
      </c>
      <c r="AU76" s="73" t="str">
        <f>IFERROR(IF(AT76&gt;1,AT76*0.9,""),"")</f>
        <v/>
      </c>
      <c r="AV76" s="73">
        <v>0</v>
      </c>
      <c r="AW76" s="74" t="str">
        <f t="shared" si="471"/>
        <v/>
      </c>
      <c r="AX76" s="18" t="str">
        <f t="shared" si="330"/>
        <v/>
      </c>
      <c r="AY76" s="69">
        <v>0</v>
      </c>
      <c r="AZ76" s="70" t="str">
        <f>IFERROR(IF(AY76&gt;1,AY76*0.9,""),"")</f>
        <v/>
      </c>
      <c r="BA76" s="70">
        <v>0</v>
      </c>
      <c r="BB76" s="71" t="str">
        <f t="shared" si="472"/>
        <v/>
      </c>
      <c r="BC76" s="16" t="str">
        <f>IFERROR(IF((IFERROR(IF(BA76&gt;1,(AZ76-BB76)/AZ76,""),(($G76*0.9)-BB76)/($G76*0.9)))&gt;1%,IFERROR(IF(BA76&gt;1,(AZ76-BB76)/AZ76,""),(($G76*0.9)-BB76)/($G76*0.9)),""),"")</f>
        <v/>
      </c>
      <c r="BD76" s="72">
        <v>3221</v>
      </c>
      <c r="BE76" s="73">
        <f>IFERROR(IF(BD76&gt;1,BD76*0.9,""),"")</f>
        <v>2898.9</v>
      </c>
      <c r="BF76" s="73">
        <v>352</v>
      </c>
      <c r="BG76" s="74">
        <f t="shared" si="473"/>
        <v>2411</v>
      </c>
      <c r="BH76" s="18">
        <f>IFERROR(IF((IFERROR(IF(BF76&gt;1,(BE76-BG76)/BE76,""),(($G76*0.9)-BG76)/($G76*0.9)))&gt;1%,IFERROR(IF(BF76&gt;1,(BE76-BG76)/BE76,""),(($G76*0.9)-BG76)/($G76*0.9)),""),"")</f>
        <v>0.16830521922108388</v>
      </c>
      <c r="BI76" s="69">
        <v>0</v>
      </c>
      <c r="BJ76" s="70" t="str">
        <f>IFERROR(IF(BI76&gt;1,BI76*0.9,""),"")</f>
        <v/>
      </c>
      <c r="BK76" s="70">
        <v>0</v>
      </c>
      <c r="BL76" s="71" t="str">
        <f t="shared" si="474"/>
        <v/>
      </c>
      <c r="BM76" s="16" t="str">
        <f>IFERROR(IF((IFERROR(IF(BK76&gt;1,(BJ76-BL76)/BJ76,""),(($G76*0.9)-BL76)/($G76*0.9)))&gt;1%,IFERROR(IF(BK76&gt;1,(BJ76-BL76)/BJ76,""),(($G76*0.9)-BL76)/($G76*0.9)),""),"")</f>
        <v/>
      </c>
      <c r="BN76" s="72">
        <v>0</v>
      </c>
      <c r="BO76" s="73" t="str">
        <f>IFERROR(IF(BN76&gt;1,BN76*0.9,""),"")</f>
        <v/>
      </c>
      <c r="BP76" s="73">
        <v>0</v>
      </c>
      <c r="BQ76" s="74" t="str">
        <f t="shared" si="475"/>
        <v/>
      </c>
      <c r="BR76" s="18" t="str">
        <f>IFERROR(IF((IFERROR(IF(BP76&gt;1,(BO76-BQ76)/BO76,""),(($G76*0.9)-BQ76)/($G76*0.9)))&gt;1%,IFERROR(IF(BP76&gt;1,(BO76-BQ76)/BO76,""),(($G76*0.9)-BQ76)/($G76*0.9)),""),"")</f>
        <v/>
      </c>
    </row>
    <row r="77" spans="1:70" s="5" customFormat="1" ht="12.75" customHeight="1">
      <c r="A77" s="42" t="s">
        <v>355</v>
      </c>
      <c r="B77" s="39" t="s">
        <v>156</v>
      </c>
      <c r="C77" s="4"/>
      <c r="D77" s="49">
        <v>4.16</v>
      </c>
      <c r="E77" s="40" t="s">
        <v>373</v>
      </c>
      <c r="F77" s="82">
        <v>3849</v>
      </c>
      <c r="G77" s="82">
        <v>3499</v>
      </c>
      <c r="H77" s="173">
        <v>2668</v>
      </c>
      <c r="I77" s="173">
        <v>54</v>
      </c>
      <c r="J77" s="95">
        <f t="shared" si="501"/>
        <v>2614</v>
      </c>
      <c r="K77" s="69">
        <v>0</v>
      </c>
      <c r="L77" s="70" t="str">
        <f>IFERROR(IF(K77&gt;1,K77*0.9,""),"")</f>
        <v/>
      </c>
      <c r="M77" s="70">
        <v>0</v>
      </c>
      <c r="N77" s="71" t="str">
        <f t="shared" si="464"/>
        <v/>
      </c>
      <c r="O77" s="16" t="str">
        <f>IFERROR(IF((IFERROR(IF(M77&gt;1,(L77-N77)/L77,""),(($G77*0.9)-N77)/($G77*0.9)))&gt;1%,IFERROR(IF(M77&gt;1,(L77-N77)/L77,""),(($G77*0.9)-N77)/($G77*0.9)),""),"")</f>
        <v/>
      </c>
      <c r="P77" s="72">
        <v>0</v>
      </c>
      <c r="Q77" s="73" t="str">
        <f>IFERROR(IF(P77&gt;1,P77*0.9,""),"")</f>
        <v/>
      </c>
      <c r="R77" s="73">
        <v>0</v>
      </c>
      <c r="S77" s="74" t="str">
        <f t="shared" si="465"/>
        <v/>
      </c>
      <c r="T77" s="18" t="str">
        <f>IFERROR(IF((IFERROR(IF(R77&gt;1,(Q77-S77)/Q77,""),(($G77*0.9)-S77)/($G77*0.9)))&gt;1%,IFERROR(IF(R77&gt;1,(Q77-S77)/Q77,""),(($G77*0.9)-S77)/($G77*0.9)),""),"")</f>
        <v/>
      </c>
      <c r="U77" s="69">
        <v>0</v>
      </c>
      <c r="V77" s="70" t="str">
        <f>IFERROR(IF(U77&gt;1,U77*0.9,""),"")</f>
        <v/>
      </c>
      <c r="W77" s="70">
        <v>0</v>
      </c>
      <c r="X77" s="71" t="str">
        <f t="shared" si="466"/>
        <v/>
      </c>
      <c r="Y77" s="16" t="str">
        <f>IFERROR(IF((IFERROR(IF(W77&gt;1,(V77-X77)/V77,""),(($G77*0.9)-X77)/($G77*0.9)))&gt;1%,IFERROR(IF(W77&gt;1,(V77-X77)/V77,""),(($G77*0.9)-X77)/($G77*0.9)),""),"")</f>
        <v/>
      </c>
      <c r="Z77" s="72">
        <v>0</v>
      </c>
      <c r="AA77" s="73" t="str">
        <f>IFERROR(IF(Z77&gt;1,Z77*0.9,""),"")</f>
        <v/>
      </c>
      <c r="AB77" s="73">
        <v>0</v>
      </c>
      <c r="AC77" s="74" t="str">
        <f t="shared" si="467"/>
        <v/>
      </c>
      <c r="AD77" s="18" t="str">
        <f>IFERROR(IF((IFERROR(IF(AB77&gt;1,(AA77-AC77)/AA77,""),(($G77*0.9)-AC77)/($G77*0.9)))&gt;1%,IFERROR(IF(AB77&gt;1,(AA77-AC77)/AA77,""),(($G77*0.9)-AC77)/($G77*0.9)),""),"")</f>
        <v/>
      </c>
      <c r="AE77" s="69">
        <v>3110</v>
      </c>
      <c r="AF77" s="70">
        <f>IFERROR(IF(AE77&gt;1,AE77*0.9,""),"")</f>
        <v>2799</v>
      </c>
      <c r="AG77" s="70">
        <v>286</v>
      </c>
      <c r="AH77" s="71">
        <f t="shared" si="468"/>
        <v>2328</v>
      </c>
      <c r="AI77" s="16">
        <f>IFERROR(IF((IFERROR(IF(AG77&gt;1,(AF77-AH77)/AF77,""),(($G77*0.9)-AH77)/($G77*0.9)))&gt;1%,IFERROR(IF(AG77&gt;1,(AF77-AH77)/AF77,""),(($G77*0.9)-AH77)/($G77*0.9)),""),"")</f>
        <v>0.16827438370846731</v>
      </c>
      <c r="AJ77" s="72">
        <v>0</v>
      </c>
      <c r="AK77" s="73" t="str">
        <f>IFERROR(IF(AJ77&gt;1,AJ77*0.9,""),"")</f>
        <v/>
      </c>
      <c r="AL77" s="73">
        <v>0</v>
      </c>
      <c r="AM77" s="74" t="str">
        <f t="shared" si="469"/>
        <v/>
      </c>
      <c r="AN77" s="18" t="str">
        <f>IFERROR(IF((IFERROR(IF(AL77&gt;1,(AK77-AM77)/AK77,""),(($G77*0.9)-AM77)/($G77*0.9)))&gt;1%,IFERROR(IF(AL77&gt;1,(AK77-AM77)/AK77,""),(($G77*0.9)-AM77)/($G77*0.9)),""),"")</f>
        <v/>
      </c>
      <c r="AO77" s="69">
        <v>2777</v>
      </c>
      <c r="AP77" s="70">
        <f>IFERROR(IF(AO77&gt;1,AO77*0.9,""),"")</f>
        <v>2499.3000000000002</v>
      </c>
      <c r="AQ77" s="70">
        <v>535</v>
      </c>
      <c r="AR77" s="71">
        <f t="shared" si="470"/>
        <v>2079</v>
      </c>
      <c r="AS77" s="16">
        <f>IFERROR(IF((IFERROR(IF(AQ77&gt;1,(AP77-AR77)/AP77,""),(($G77*0.9)-AR77)/($G77*0.9)))&gt;1%,IFERROR(IF(AQ77&gt;1,(AP77-AR77)/AP77,""),(($G77*0.9)-AR77)/($G77*0.9)),""),"")</f>
        <v>0.16816708678429967</v>
      </c>
      <c r="AT77" s="72">
        <v>0</v>
      </c>
      <c r="AU77" s="73" t="str">
        <f>IFERROR(IF(AT77&gt;1,AT77*0.9,""),"")</f>
        <v/>
      </c>
      <c r="AV77" s="73">
        <v>0</v>
      </c>
      <c r="AW77" s="74" t="str">
        <f t="shared" si="471"/>
        <v/>
      </c>
      <c r="AX77" s="18" t="str">
        <f t="shared" si="330"/>
        <v/>
      </c>
      <c r="AY77" s="69">
        <v>0</v>
      </c>
      <c r="AZ77" s="70" t="str">
        <f>IFERROR(IF(AY77&gt;1,AY77*0.9,""),"")</f>
        <v/>
      </c>
      <c r="BA77" s="70">
        <v>0</v>
      </c>
      <c r="BB77" s="71" t="str">
        <f t="shared" si="472"/>
        <v/>
      </c>
      <c r="BC77" s="16" t="str">
        <f>IFERROR(IF((IFERROR(IF(BA77&gt;1,(AZ77-BB77)/AZ77,""),(($G77*0.9)-BB77)/($G77*0.9)))&gt;1%,IFERROR(IF(BA77&gt;1,(AZ77-BB77)/AZ77,""),(($G77*0.9)-BB77)/($G77*0.9)),""),"")</f>
        <v/>
      </c>
      <c r="BD77" s="72">
        <v>3110</v>
      </c>
      <c r="BE77" s="73">
        <f>IFERROR(IF(BD77&gt;1,BD77*0.9,""),"")</f>
        <v>2799</v>
      </c>
      <c r="BF77" s="73">
        <v>286</v>
      </c>
      <c r="BG77" s="74">
        <f t="shared" si="473"/>
        <v>2328</v>
      </c>
      <c r="BH77" s="18">
        <f>IFERROR(IF((IFERROR(IF(BF77&gt;1,(BE77-BG77)/BE77,""),(($G77*0.9)-BG77)/($G77*0.9)))&gt;1%,IFERROR(IF(BF77&gt;1,(BE77-BG77)/BE77,""),(($G77*0.9)-BG77)/($G77*0.9)),""),"")</f>
        <v>0.16827438370846731</v>
      </c>
      <c r="BI77" s="69">
        <v>0</v>
      </c>
      <c r="BJ77" s="70" t="str">
        <f>IFERROR(IF(BI77&gt;1,BI77*0.9,""),"")</f>
        <v/>
      </c>
      <c r="BK77" s="70">
        <v>0</v>
      </c>
      <c r="BL77" s="71" t="str">
        <f t="shared" si="474"/>
        <v/>
      </c>
      <c r="BM77" s="16" t="str">
        <f>IFERROR(IF((IFERROR(IF(BK77&gt;1,(BJ77-BL77)/BJ77,""),(($G77*0.9)-BL77)/($G77*0.9)))&gt;1%,IFERROR(IF(BK77&gt;1,(BJ77-BL77)/BJ77,""),(($G77*0.9)-BL77)/($G77*0.9)),""),"")</f>
        <v/>
      </c>
      <c r="BN77" s="72">
        <v>0</v>
      </c>
      <c r="BO77" s="73" t="str">
        <f>IFERROR(IF(BN77&gt;1,BN77*0.9,""),"")</f>
        <v/>
      </c>
      <c r="BP77" s="73">
        <v>0</v>
      </c>
      <c r="BQ77" s="74" t="str">
        <f t="shared" si="475"/>
        <v/>
      </c>
      <c r="BR77" s="18" t="str">
        <f>IFERROR(IF((IFERROR(IF(BP77&gt;1,(BO77-BQ77)/BO77,""),(($G77*0.9)-BQ77)/($G77*0.9)))&gt;1%,IFERROR(IF(BP77&gt;1,(BO77-BQ77)/BO77,""),(($G77*0.9)-BQ77)/($G77*0.9)),""),"")</f>
        <v/>
      </c>
    </row>
    <row r="78" spans="1:70" s="5" customFormat="1" ht="12.75" customHeight="1">
      <c r="A78" s="42" t="s">
        <v>21</v>
      </c>
      <c r="B78" s="39" t="s">
        <v>156</v>
      </c>
      <c r="C78" s="4" t="s">
        <v>395</v>
      </c>
      <c r="D78" s="49">
        <v>4.54</v>
      </c>
      <c r="E78" s="40" t="s">
        <v>447</v>
      </c>
      <c r="F78" s="82">
        <v>4619</v>
      </c>
      <c r="G78" s="82">
        <v>4199</v>
      </c>
      <c r="H78" s="173">
        <v>3170</v>
      </c>
      <c r="I78" s="173">
        <v>117</v>
      </c>
      <c r="J78" s="95">
        <f t="shared" si="501"/>
        <v>3053</v>
      </c>
      <c r="K78" s="69">
        <v>0</v>
      </c>
      <c r="L78" s="70" t="str">
        <f t="shared" si="315"/>
        <v/>
      </c>
      <c r="M78" s="70">
        <v>0</v>
      </c>
      <c r="N78" s="71" t="str">
        <f t="shared" si="464"/>
        <v/>
      </c>
      <c r="O78" s="16" t="str">
        <f t="shared" si="316"/>
        <v/>
      </c>
      <c r="P78" s="72">
        <v>0</v>
      </c>
      <c r="Q78" s="73" t="str">
        <f t="shared" si="317"/>
        <v/>
      </c>
      <c r="R78" s="73">
        <v>0</v>
      </c>
      <c r="S78" s="74" t="str">
        <f t="shared" si="465"/>
        <v/>
      </c>
      <c r="T78" s="18" t="str">
        <f t="shared" si="318"/>
        <v/>
      </c>
      <c r="U78" s="69">
        <v>0</v>
      </c>
      <c r="V78" s="70" t="str">
        <f t="shared" si="319"/>
        <v/>
      </c>
      <c r="W78" s="70">
        <v>0</v>
      </c>
      <c r="X78" s="71" t="str">
        <f t="shared" si="466"/>
        <v/>
      </c>
      <c r="Y78" s="16" t="str">
        <f t="shared" si="320"/>
        <v/>
      </c>
      <c r="Z78" s="72">
        <v>3554</v>
      </c>
      <c r="AA78" s="73">
        <f t="shared" si="321"/>
        <v>3198.6</v>
      </c>
      <c r="AB78" s="73">
        <v>463</v>
      </c>
      <c r="AC78" s="74">
        <f t="shared" si="467"/>
        <v>2590</v>
      </c>
      <c r="AD78" s="18">
        <f t="shared" si="322"/>
        <v>0.19027074345025946</v>
      </c>
      <c r="AE78" s="69">
        <v>2777</v>
      </c>
      <c r="AF78" s="70">
        <f t="shared" si="323"/>
        <v>2499.3000000000002</v>
      </c>
      <c r="AG78" s="70">
        <v>1029</v>
      </c>
      <c r="AH78" s="71">
        <f t="shared" si="468"/>
        <v>2024</v>
      </c>
      <c r="AI78" s="16">
        <f t="shared" si="324"/>
        <v>0.19017324850958275</v>
      </c>
      <c r="AJ78" s="72">
        <v>2777</v>
      </c>
      <c r="AK78" s="73">
        <f t="shared" si="325"/>
        <v>2499.3000000000002</v>
      </c>
      <c r="AL78" s="73">
        <v>1029</v>
      </c>
      <c r="AM78" s="74">
        <f t="shared" si="469"/>
        <v>2024</v>
      </c>
      <c r="AN78" s="18">
        <f t="shared" si="326"/>
        <v>0.19017324850958275</v>
      </c>
      <c r="AO78" s="69">
        <v>2777</v>
      </c>
      <c r="AP78" s="70">
        <f t="shared" si="327"/>
        <v>2499.3000000000002</v>
      </c>
      <c r="AQ78" s="70">
        <v>1029</v>
      </c>
      <c r="AR78" s="71">
        <f t="shared" si="470"/>
        <v>2024</v>
      </c>
      <c r="AS78" s="16">
        <f t="shared" si="328"/>
        <v>0.19017324850958275</v>
      </c>
      <c r="AT78" s="72">
        <v>0</v>
      </c>
      <c r="AU78" s="73" t="str">
        <f t="shared" si="329"/>
        <v/>
      </c>
      <c r="AV78" s="73">
        <v>0</v>
      </c>
      <c r="AW78" s="74" t="str">
        <f t="shared" si="471"/>
        <v/>
      </c>
      <c r="AX78" s="18" t="str">
        <f t="shared" si="330"/>
        <v/>
      </c>
      <c r="AY78" s="69">
        <v>0</v>
      </c>
      <c r="AZ78" s="70" t="str">
        <f t="shared" si="331"/>
        <v/>
      </c>
      <c r="BA78" s="70">
        <v>0</v>
      </c>
      <c r="BB78" s="71" t="str">
        <f t="shared" si="472"/>
        <v/>
      </c>
      <c r="BC78" s="16" t="str">
        <f t="shared" si="332"/>
        <v/>
      </c>
      <c r="BD78" s="72">
        <v>3110</v>
      </c>
      <c r="BE78" s="73">
        <f t="shared" si="333"/>
        <v>2799</v>
      </c>
      <c r="BF78" s="73">
        <v>787</v>
      </c>
      <c r="BG78" s="74">
        <f t="shared" si="473"/>
        <v>2266</v>
      </c>
      <c r="BH78" s="18">
        <f t="shared" si="334"/>
        <v>0.19042515183994282</v>
      </c>
      <c r="BI78" s="69">
        <v>0</v>
      </c>
      <c r="BJ78" s="70" t="str">
        <f t="shared" si="335"/>
        <v/>
      </c>
      <c r="BK78" s="70">
        <v>0</v>
      </c>
      <c r="BL78" s="71" t="str">
        <f t="shared" si="474"/>
        <v/>
      </c>
      <c r="BM78" s="16" t="str">
        <f t="shared" si="336"/>
        <v/>
      </c>
      <c r="BN78" s="72">
        <v>0</v>
      </c>
      <c r="BO78" s="73" t="str">
        <f t="shared" si="337"/>
        <v/>
      </c>
      <c r="BP78" s="73">
        <v>0</v>
      </c>
      <c r="BQ78" s="74" t="str">
        <f t="shared" si="475"/>
        <v/>
      </c>
      <c r="BR78" s="18" t="str">
        <f t="shared" si="338"/>
        <v/>
      </c>
    </row>
    <row r="79" spans="1:70" s="5" customFormat="1" ht="12.75" customHeight="1">
      <c r="A79" s="42" t="s">
        <v>491</v>
      </c>
      <c r="B79" s="39" t="s">
        <v>156</v>
      </c>
      <c r="C79" s="4" t="s">
        <v>508</v>
      </c>
      <c r="D79" s="49">
        <v>4.54</v>
      </c>
      <c r="E79" s="40" t="s">
        <v>514</v>
      </c>
      <c r="F79" s="82">
        <v>4509</v>
      </c>
      <c r="G79" s="82">
        <v>4099</v>
      </c>
      <c r="H79" s="173">
        <v>3126</v>
      </c>
      <c r="I79" s="173">
        <v>0</v>
      </c>
      <c r="J79" s="95">
        <f t="shared" ref="J79:J85" si="502">IFERROR(H79-I79,H79)</f>
        <v>3126</v>
      </c>
      <c r="K79" s="69">
        <v>0</v>
      </c>
      <c r="L79" s="70" t="str">
        <f t="shared" ref="L79:L85" si="503">IFERROR(IF(K79&gt;1,K79*0.9,""),"")</f>
        <v/>
      </c>
      <c r="M79" s="70">
        <v>0</v>
      </c>
      <c r="N79" s="71" t="str">
        <f t="shared" si="464"/>
        <v/>
      </c>
      <c r="O79" s="16" t="str">
        <f t="shared" ref="O79:O85" si="504">IFERROR(IF((IFERROR(IF(M79&gt;1,(L79-N79)/L79,""),(($G79*0.9)-N79)/($G79*0.9)))&gt;1%,IFERROR(IF(M79&gt;1,(L79-N79)/L79,""),(($G79*0.9)-N79)/($G79*0.9)),""),"")</f>
        <v/>
      </c>
      <c r="P79" s="72">
        <v>0</v>
      </c>
      <c r="Q79" s="73" t="str">
        <f t="shared" ref="Q79:Q85" si="505">IFERROR(IF(P79&gt;1,P79*0.9,""),"")</f>
        <v/>
      </c>
      <c r="R79" s="73">
        <v>0</v>
      </c>
      <c r="S79" s="74" t="str">
        <f t="shared" si="465"/>
        <v/>
      </c>
      <c r="T79" s="18" t="str">
        <f t="shared" ref="T79:T85" si="506">IFERROR(IF((IFERROR(IF(R79&gt;1,(Q79-S79)/Q79,""),(($G79*0.9)-S79)/($G79*0.9)))&gt;1%,IFERROR(IF(R79&gt;1,(Q79-S79)/Q79,""),(($G79*0.9)-S79)/($G79*0.9)),""),"")</f>
        <v/>
      </c>
      <c r="U79" s="69">
        <v>0</v>
      </c>
      <c r="V79" s="70" t="str">
        <f t="shared" ref="V79:V85" si="507">IFERROR(IF(U79&gt;1,U79*0.9,""),"")</f>
        <v/>
      </c>
      <c r="W79" s="70">
        <v>0</v>
      </c>
      <c r="X79" s="71" t="str">
        <f t="shared" si="466"/>
        <v/>
      </c>
      <c r="Y79" s="16" t="str">
        <f t="shared" ref="Y79:Y85" si="508">IFERROR(IF((IFERROR(IF(W79&gt;1,(V79-X79)/V79,""),(($G79*0.9)-X79)/($G79*0.9)))&gt;1%,IFERROR(IF(W79&gt;1,(V79-X79)/V79,""),(($G79*0.9)-X79)/($G79*0.9)),""),"")</f>
        <v/>
      </c>
      <c r="Z79" s="72">
        <v>0</v>
      </c>
      <c r="AA79" s="73" t="str">
        <f t="shared" ref="AA79:AA85" si="509">IFERROR(IF(Z79&gt;1,Z79*0.9,""),"")</f>
        <v/>
      </c>
      <c r="AB79" s="73">
        <v>0</v>
      </c>
      <c r="AC79" s="74" t="str">
        <f t="shared" si="467"/>
        <v/>
      </c>
      <c r="AD79" s="18" t="str">
        <f t="shared" ref="AD79:AD85" si="510">IFERROR(IF((IFERROR(IF(AB79&gt;1,(AA79-AC79)/AA79,""),(($G79*0.9)-AC79)/($G79*0.9)))&gt;1%,IFERROR(IF(AB79&gt;1,(AA79-AC79)/AA79,""),(($G79*0.9)-AC79)/($G79*0.9)),""),"")</f>
        <v/>
      </c>
      <c r="AE79" s="69">
        <v>0</v>
      </c>
      <c r="AF79" s="70" t="str">
        <f t="shared" ref="AF79:AF85" si="511">IFERROR(IF(AE79&gt;1,AE79*0.9,""),"")</f>
        <v/>
      </c>
      <c r="AG79" s="70">
        <v>0</v>
      </c>
      <c r="AH79" s="71" t="str">
        <f t="shared" si="468"/>
        <v/>
      </c>
      <c r="AI79" s="16" t="str">
        <f t="shared" ref="AI79:AI85" si="512">IFERROR(IF((IFERROR(IF(AG79&gt;1,(AF79-AH79)/AF79,""),(($G79*0.9)-AH79)/($G79*0.9)))&gt;1%,IFERROR(IF(AG79&gt;1,(AF79-AH79)/AF79,""),(($G79*0.9)-AH79)/($G79*0.9)),""),"")</f>
        <v/>
      </c>
      <c r="AJ79" s="72">
        <v>0</v>
      </c>
      <c r="AK79" s="73" t="str">
        <f t="shared" ref="AK79:AK85" si="513">IFERROR(IF(AJ79&gt;1,AJ79*0.9,""),"")</f>
        <v/>
      </c>
      <c r="AL79" s="73">
        <v>0</v>
      </c>
      <c r="AM79" s="74" t="str">
        <f t="shared" si="469"/>
        <v/>
      </c>
      <c r="AN79" s="18" t="str">
        <f t="shared" ref="AN79:AN85" si="514">IFERROR(IF((IFERROR(IF(AL79&gt;1,(AK79-AM79)/AK79,""),(($G79*0.9)-AM79)/($G79*0.9)))&gt;1%,IFERROR(IF(AL79&gt;1,(AK79-AM79)/AK79,""),(($G79*0.9)-AM79)/($G79*0.9)),""),"")</f>
        <v/>
      </c>
      <c r="AO79" s="69">
        <v>0</v>
      </c>
      <c r="AP79" s="70" t="str">
        <f t="shared" ref="AP79:AP85" si="515">IFERROR(IF(AO79&gt;1,AO79*0.9,""),"")</f>
        <v/>
      </c>
      <c r="AQ79" s="70">
        <v>0</v>
      </c>
      <c r="AR79" s="71" t="str">
        <f t="shared" si="470"/>
        <v/>
      </c>
      <c r="AS79" s="16" t="str">
        <f t="shared" ref="AS79:AS85" si="516">IFERROR(IF((IFERROR(IF(AQ79&gt;1,(AP79-AR79)/AP79,""),(($G79*0.9)-AR79)/($G79*0.9)))&gt;1%,IFERROR(IF(AQ79&gt;1,(AP79-AR79)/AP79,""),(($G79*0.9)-AR79)/($G79*0.9)),""),"")</f>
        <v/>
      </c>
      <c r="AT79" s="72">
        <v>0</v>
      </c>
      <c r="AU79" s="73" t="str">
        <f t="shared" ref="AU79:AU85" si="517">IFERROR(IF(AT79&gt;1,AT79*0.9,""),"")</f>
        <v/>
      </c>
      <c r="AV79" s="73">
        <v>0</v>
      </c>
      <c r="AW79" s="74" t="str">
        <f t="shared" si="471"/>
        <v/>
      </c>
      <c r="AX79" s="18" t="str">
        <f t="shared" ref="AX79:AX85" si="518">IFERROR(IF((IFERROR(IF(AV79&gt;1,(AU79-AW79)/AU79,""),(($G79*0.9)-AW79)/($G79*0.9)))&gt;1%,IFERROR(IF(AV79&gt;1,(AU79-AW79)/AU79,""),(($G79*0.9)-AW79)/($G79*0.9)),""),"")</f>
        <v/>
      </c>
      <c r="AY79" s="69">
        <v>0</v>
      </c>
      <c r="AZ79" s="70" t="str">
        <f t="shared" ref="AZ79:AZ85" si="519">IFERROR(IF(AY79&gt;1,AY79*0.9,""),"")</f>
        <v/>
      </c>
      <c r="BA79" s="70">
        <v>0</v>
      </c>
      <c r="BB79" s="71" t="str">
        <f t="shared" si="472"/>
        <v/>
      </c>
      <c r="BC79" s="16" t="str">
        <f t="shared" ref="BC79:BC85" si="520">IFERROR(IF((IFERROR(IF(BA79&gt;1,(AZ79-BB79)/AZ79,""),(($G79*0.9)-BB79)/($G79*0.9)))&gt;1%,IFERROR(IF(BA79&gt;1,(AZ79-BB79)/AZ79,""),(($G79*0.9)-BB79)/($G79*0.9)),""),"")</f>
        <v/>
      </c>
      <c r="BD79" s="72">
        <v>0</v>
      </c>
      <c r="BE79" s="73" t="str">
        <f t="shared" ref="BE79:BE85" si="521">IFERROR(IF(BD79&gt;1,BD79*0.9,""),"")</f>
        <v/>
      </c>
      <c r="BF79" s="73">
        <v>0</v>
      </c>
      <c r="BG79" s="74" t="str">
        <f t="shared" si="473"/>
        <v/>
      </c>
      <c r="BH79" s="18" t="str">
        <f t="shared" ref="BH79:BH85" si="522">IFERROR(IF((IFERROR(IF(BF79&gt;1,(BE79-BG79)/BE79,""),(($G79*0.9)-BG79)/($G79*0.9)))&gt;1%,IFERROR(IF(BF79&gt;1,(BE79-BG79)/BE79,""),(($G79*0.9)-BG79)/($G79*0.9)),""),"")</f>
        <v/>
      </c>
      <c r="BI79" s="69">
        <v>0</v>
      </c>
      <c r="BJ79" s="70" t="str">
        <f t="shared" ref="BJ79:BJ85" si="523">IFERROR(IF(BI79&gt;1,BI79*0.9,""),"")</f>
        <v/>
      </c>
      <c r="BK79" s="70">
        <v>0</v>
      </c>
      <c r="BL79" s="71" t="str">
        <f t="shared" si="474"/>
        <v/>
      </c>
      <c r="BM79" s="16" t="str">
        <f t="shared" ref="BM79:BM85" si="524">IFERROR(IF((IFERROR(IF(BK79&gt;1,(BJ79-BL79)/BJ79,""),(($G79*0.9)-BL79)/($G79*0.9)))&gt;1%,IFERROR(IF(BK79&gt;1,(BJ79-BL79)/BJ79,""),(($G79*0.9)-BL79)/($G79*0.9)),""),"")</f>
        <v/>
      </c>
      <c r="BN79" s="72">
        <v>0</v>
      </c>
      <c r="BO79" s="73" t="str">
        <f t="shared" ref="BO79:BO85" si="525">IFERROR(IF(BN79&gt;1,BN79*0.9,""),"")</f>
        <v/>
      </c>
      <c r="BP79" s="73">
        <v>0</v>
      </c>
      <c r="BQ79" s="74" t="str">
        <f t="shared" si="475"/>
        <v/>
      </c>
      <c r="BR79" s="18" t="str">
        <f t="shared" ref="BR79:BR85" si="526">IFERROR(IF((IFERROR(IF(BP79&gt;1,(BO79-BQ79)/BO79,""),(($G79*0.9)-BQ79)/($G79*0.9)))&gt;1%,IFERROR(IF(BP79&gt;1,(BO79-BQ79)/BO79,""),(($G79*0.9)-BQ79)/($G79*0.9)),""),"")</f>
        <v/>
      </c>
    </row>
    <row r="80" spans="1:70" s="5" customFormat="1" ht="12.75" customHeight="1">
      <c r="A80" s="42" t="s">
        <v>20</v>
      </c>
      <c r="B80" s="39" t="s">
        <v>156</v>
      </c>
      <c r="C80" s="4" t="s">
        <v>395</v>
      </c>
      <c r="D80" s="49">
        <v>4.54</v>
      </c>
      <c r="E80" s="40" t="s">
        <v>447</v>
      </c>
      <c r="F80" s="82">
        <v>4399</v>
      </c>
      <c r="G80" s="82">
        <v>3999</v>
      </c>
      <c r="H80" s="173">
        <v>3017</v>
      </c>
      <c r="I80" s="173">
        <v>110</v>
      </c>
      <c r="J80" s="95">
        <f t="shared" si="502"/>
        <v>2907</v>
      </c>
      <c r="K80" s="69">
        <v>0</v>
      </c>
      <c r="L80" s="70" t="str">
        <f t="shared" si="503"/>
        <v/>
      </c>
      <c r="M80" s="70">
        <v>0</v>
      </c>
      <c r="N80" s="71" t="str">
        <f t="shared" si="464"/>
        <v/>
      </c>
      <c r="O80" s="16" t="str">
        <f t="shared" si="504"/>
        <v/>
      </c>
      <c r="P80" s="72">
        <v>0</v>
      </c>
      <c r="Q80" s="73" t="str">
        <f t="shared" si="505"/>
        <v/>
      </c>
      <c r="R80" s="73">
        <v>0</v>
      </c>
      <c r="S80" s="74" t="str">
        <f t="shared" si="465"/>
        <v/>
      </c>
      <c r="T80" s="18" t="str">
        <f t="shared" si="506"/>
        <v/>
      </c>
      <c r="U80" s="69">
        <v>0</v>
      </c>
      <c r="V80" s="70" t="str">
        <f t="shared" si="507"/>
        <v/>
      </c>
      <c r="W80" s="70">
        <v>0</v>
      </c>
      <c r="X80" s="71" t="str">
        <f t="shared" si="466"/>
        <v/>
      </c>
      <c r="Y80" s="16" t="str">
        <f t="shared" si="508"/>
        <v/>
      </c>
      <c r="Z80" s="72">
        <v>3443</v>
      </c>
      <c r="AA80" s="73">
        <f t="shared" si="509"/>
        <v>3098.7000000000003</v>
      </c>
      <c r="AB80" s="73">
        <v>399</v>
      </c>
      <c r="AC80" s="74">
        <f t="shared" si="467"/>
        <v>2508</v>
      </c>
      <c r="AD80" s="18">
        <f t="shared" si="510"/>
        <v>0.19062832800851978</v>
      </c>
      <c r="AE80" s="69">
        <v>2777</v>
      </c>
      <c r="AF80" s="70">
        <f t="shared" si="511"/>
        <v>2499.3000000000002</v>
      </c>
      <c r="AG80" s="70">
        <v>884</v>
      </c>
      <c r="AH80" s="71">
        <f t="shared" si="468"/>
        <v>2023</v>
      </c>
      <c r="AI80" s="16">
        <f t="shared" si="512"/>
        <v>0.19057336054095153</v>
      </c>
      <c r="AJ80" s="72">
        <v>2777</v>
      </c>
      <c r="AK80" s="73">
        <f t="shared" si="513"/>
        <v>2499.3000000000002</v>
      </c>
      <c r="AL80" s="73">
        <v>884</v>
      </c>
      <c r="AM80" s="74">
        <f t="shared" si="469"/>
        <v>2023</v>
      </c>
      <c r="AN80" s="18">
        <f t="shared" si="514"/>
        <v>0.19057336054095153</v>
      </c>
      <c r="AO80" s="69">
        <v>2777</v>
      </c>
      <c r="AP80" s="70">
        <f t="shared" si="515"/>
        <v>2499.3000000000002</v>
      </c>
      <c r="AQ80" s="70">
        <v>884</v>
      </c>
      <c r="AR80" s="71">
        <f t="shared" si="470"/>
        <v>2023</v>
      </c>
      <c r="AS80" s="16">
        <f t="shared" si="516"/>
        <v>0.19057336054095153</v>
      </c>
      <c r="AT80" s="72">
        <v>0</v>
      </c>
      <c r="AU80" s="73" t="str">
        <f t="shared" si="517"/>
        <v/>
      </c>
      <c r="AV80" s="73">
        <v>0</v>
      </c>
      <c r="AW80" s="74" t="str">
        <f t="shared" si="471"/>
        <v/>
      </c>
      <c r="AX80" s="18" t="str">
        <f t="shared" si="518"/>
        <v/>
      </c>
      <c r="AY80" s="69">
        <v>0</v>
      </c>
      <c r="AZ80" s="70" t="str">
        <f t="shared" si="519"/>
        <v/>
      </c>
      <c r="BA80" s="70">
        <v>0</v>
      </c>
      <c r="BB80" s="71" t="str">
        <f t="shared" si="472"/>
        <v/>
      </c>
      <c r="BC80" s="16" t="str">
        <f t="shared" si="520"/>
        <v/>
      </c>
      <c r="BD80" s="72">
        <v>2999</v>
      </c>
      <c r="BE80" s="73">
        <f t="shared" si="521"/>
        <v>2699.1</v>
      </c>
      <c r="BF80" s="73">
        <v>722</v>
      </c>
      <c r="BG80" s="74">
        <f t="shared" si="473"/>
        <v>2185</v>
      </c>
      <c r="BH80" s="18">
        <f t="shared" si="522"/>
        <v>0.19047089770664294</v>
      </c>
      <c r="BI80" s="69">
        <v>0</v>
      </c>
      <c r="BJ80" s="70" t="str">
        <f t="shared" si="523"/>
        <v/>
      </c>
      <c r="BK80" s="70">
        <v>0</v>
      </c>
      <c r="BL80" s="71" t="str">
        <f t="shared" si="474"/>
        <v/>
      </c>
      <c r="BM80" s="16" t="str">
        <f t="shared" si="524"/>
        <v/>
      </c>
      <c r="BN80" s="72">
        <v>0</v>
      </c>
      <c r="BO80" s="73" t="str">
        <f t="shared" si="525"/>
        <v/>
      </c>
      <c r="BP80" s="73">
        <v>0</v>
      </c>
      <c r="BQ80" s="74" t="str">
        <f t="shared" si="475"/>
        <v/>
      </c>
      <c r="BR80" s="18" t="str">
        <f t="shared" si="526"/>
        <v/>
      </c>
    </row>
    <row r="81" spans="1:70" s="5" customFormat="1" ht="12.75" customHeight="1">
      <c r="A81" s="42" t="s">
        <v>490</v>
      </c>
      <c r="B81" s="39" t="s">
        <v>156</v>
      </c>
      <c r="C81" s="4" t="s">
        <v>508</v>
      </c>
      <c r="D81" s="49">
        <v>4.54</v>
      </c>
      <c r="E81" s="40" t="s">
        <v>514</v>
      </c>
      <c r="F81" s="82">
        <v>4399</v>
      </c>
      <c r="G81" s="82">
        <v>3999</v>
      </c>
      <c r="H81" s="173">
        <v>3050</v>
      </c>
      <c r="I81" s="173">
        <v>0</v>
      </c>
      <c r="J81" s="95">
        <f t="shared" si="502"/>
        <v>3050</v>
      </c>
      <c r="K81" s="69">
        <v>0</v>
      </c>
      <c r="L81" s="70" t="str">
        <f t="shared" si="503"/>
        <v/>
      </c>
      <c r="M81" s="70">
        <v>0</v>
      </c>
      <c r="N81" s="71" t="str">
        <f t="shared" si="464"/>
        <v/>
      </c>
      <c r="O81" s="16" t="str">
        <f t="shared" si="504"/>
        <v/>
      </c>
      <c r="P81" s="72">
        <v>0</v>
      </c>
      <c r="Q81" s="73" t="str">
        <f t="shared" si="505"/>
        <v/>
      </c>
      <c r="R81" s="73">
        <v>0</v>
      </c>
      <c r="S81" s="74" t="str">
        <f t="shared" si="465"/>
        <v/>
      </c>
      <c r="T81" s="18" t="str">
        <f t="shared" si="506"/>
        <v/>
      </c>
      <c r="U81" s="69">
        <v>0</v>
      </c>
      <c r="V81" s="70" t="str">
        <f t="shared" si="507"/>
        <v/>
      </c>
      <c r="W81" s="70">
        <v>0</v>
      </c>
      <c r="X81" s="71" t="str">
        <f t="shared" si="466"/>
        <v/>
      </c>
      <c r="Y81" s="16" t="str">
        <f t="shared" si="508"/>
        <v/>
      </c>
      <c r="Z81" s="72">
        <v>0</v>
      </c>
      <c r="AA81" s="73" t="str">
        <f t="shared" si="509"/>
        <v/>
      </c>
      <c r="AB81" s="73">
        <v>0</v>
      </c>
      <c r="AC81" s="74" t="str">
        <f t="shared" si="467"/>
        <v/>
      </c>
      <c r="AD81" s="18" t="str">
        <f t="shared" si="510"/>
        <v/>
      </c>
      <c r="AE81" s="69">
        <v>0</v>
      </c>
      <c r="AF81" s="70" t="str">
        <f t="shared" si="511"/>
        <v/>
      </c>
      <c r="AG81" s="70">
        <v>0</v>
      </c>
      <c r="AH81" s="71" t="str">
        <f t="shared" si="468"/>
        <v/>
      </c>
      <c r="AI81" s="16" t="str">
        <f t="shared" si="512"/>
        <v/>
      </c>
      <c r="AJ81" s="72">
        <v>0</v>
      </c>
      <c r="AK81" s="73" t="str">
        <f t="shared" si="513"/>
        <v/>
      </c>
      <c r="AL81" s="73">
        <v>0</v>
      </c>
      <c r="AM81" s="74" t="str">
        <f t="shared" si="469"/>
        <v/>
      </c>
      <c r="AN81" s="18" t="str">
        <f t="shared" si="514"/>
        <v/>
      </c>
      <c r="AO81" s="69">
        <v>0</v>
      </c>
      <c r="AP81" s="70" t="str">
        <f t="shared" si="515"/>
        <v/>
      </c>
      <c r="AQ81" s="70">
        <v>0</v>
      </c>
      <c r="AR81" s="71" t="str">
        <f t="shared" si="470"/>
        <v/>
      </c>
      <c r="AS81" s="16" t="str">
        <f t="shared" si="516"/>
        <v/>
      </c>
      <c r="AT81" s="72">
        <v>0</v>
      </c>
      <c r="AU81" s="73" t="str">
        <f t="shared" si="517"/>
        <v/>
      </c>
      <c r="AV81" s="73">
        <v>0</v>
      </c>
      <c r="AW81" s="74" t="str">
        <f t="shared" si="471"/>
        <v/>
      </c>
      <c r="AX81" s="18" t="str">
        <f t="shared" si="518"/>
        <v/>
      </c>
      <c r="AY81" s="69">
        <v>0</v>
      </c>
      <c r="AZ81" s="70" t="str">
        <f t="shared" si="519"/>
        <v/>
      </c>
      <c r="BA81" s="70">
        <v>0</v>
      </c>
      <c r="BB81" s="71" t="str">
        <f t="shared" si="472"/>
        <v/>
      </c>
      <c r="BC81" s="16" t="str">
        <f t="shared" si="520"/>
        <v/>
      </c>
      <c r="BD81" s="72">
        <v>0</v>
      </c>
      <c r="BE81" s="73" t="str">
        <f t="shared" si="521"/>
        <v/>
      </c>
      <c r="BF81" s="73">
        <v>0</v>
      </c>
      <c r="BG81" s="74" t="str">
        <f t="shared" si="473"/>
        <v/>
      </c>
      <c r="BH81" s="18" t="str">
        <f t="shared" si="522"/>
        <v/>
      </c>
      <c r="BI81" s="69">
        <v>0</v>
      </c>
      <c r="BJ81" s="70" t="str">
        <f t="shared" si="523"/>
        <v/>
      </c>
      <c r="BK81" s="70">
        <v>0</v>
      </c>
      <c r="BL81" s="71" t="str">
        <f t="shared" si="474"/>
        <v/>
      </c>
      <c r="BM81" s="16" t="str">
        <f t="shared" si="524"/>
        <v/>
      </c>
      <c r="BN81" s="72">
        <v>0</v>
      </c>
      <c r="BO81" s="73" t="str">
        <f t="shared" si="525"/>
        <v/>
      </c>
      <c r="BP81" s="73">
        <v>0</v>
      </c>
      <c r="BQ81" s="74" t="str">
        <f t="shared" si="475"/>
        <v/>
      </c>
      <c r="BR81" s="18" t="str">
        <f t="shared" si="526"/>
        <v/>
      </c>
    </row>
    <row r="82" spans="1:70" s="5" customFormat="1" ht="12.75" customHeight="1">
      <c r="A82" s="42" t="s">
        <v>24</v>
      </c>
      <c r="B82" s="39" t="s">
        <v>156</v>
      </c>
      <c r="C82" s="4" t="s">
        <v>395</v>
      </c>
      <c r="D82" s="49">
        <v>4.54</v>
      </c>
      <c r="E82" s="40" t="s">
        <v>448</v>
      </c>
      <c r="F82" s="82">
        <v>4839</v>
      </c>
      <c r="G82" s="82">
        <v>4399</v>
      </c>
      <c r="H82" s="173">
        <v>3320</v>
      </c>
      <c r="I82" s="173">
        <v>0</v>
      </c>
      <c r="J82" s="95">
        <f t="shared" si="502"/>
        <v>3320</v>
      </c>
      <c r="K82" s="69">
        <v>3554</v>
      </c>
      <c r="L82" s="70">
        <f t="shared" si="503"/>
        <v>3198.6</v>
      </c>
      <c r="M82" s="70">
        <v>633</v>
      </c>
      <c r="N82" s="71">
        <f t="shared" si="464"/>
        <v>2687</v>
      </c>
      <c r="O82" s="16">
        <f t="shared" si="504"/>
        <v>0.15994497592696802</v>
      </c>
      <c r="P82" s="72">
        <v>0</v>
      </c>
      <c r="Q82" s="73" t="str">
        <f t="shared" si="505"/>
        <v/>
      </c>
      <c r="R82" s="73">
        <v>0</v>
      </c>
      <c r="S82" s="74" t="str">
        <f t="shared" si="465"/>
        <v/>
      </c>
      <c r="T82" s="18" t="str">
        <f t="shared" si="506"/>
        <v/>
      </c>
      <c r="U82" s="69">
        <v>0</v>
      </c>
      <c r="V82" s="70" t="str">
        <f t="shared" si="507"/>
        <v/>
      </c>
      <c r="W82" s="70">
        <v>0</v>
      </c>
      <c r="X82" s="71" t="str">
        <f t="shared" si="466"/>
        <v/>
      </c>
      <c r="Y82" s="16" t="str">
        <f t="shared" si="508"/>
        <v/>
      </c>
      <c r="Z82" s="72">
        <v>3888</v>
      </c>
      <c r="AA82" s="73">
        <f t="shared" si="509"/>
        <v>3499.2000000000003</v>
      </c>
      <c r="AB82" s="73">
        <v>380</v>
      </c>
      <c r="AC82" s="74">
        <f t="shared" si="467"/>
        <v>2940</v>
      </c>
      <c r="AD82" s="18">
        <f t="shared" si="510"/>
        <v>0.15980795610425247</v>
      </c>
      <c r="AE82" s="69">
        <v>3666</v>
      </c>
      <c r="AF82" s="70">
        <f t="shared" si="511"/>
        <v>3299.4</v>
      </c>
      <c r="AG82" s="70">
        <v>548</v>
      </c>
      <c r="AH82" s="71">
        <f t="shared" si="468"/>
        <v>2772</v>
      </c>
      <c r="AI82" s="16">
        <f t="shared" si="512"/>
        <v>0.15984724495362795</v>
      </c>
      <c r="AJ82" s="72">
        <v>0</v>
      </c>
      <c r="AK82" s="73" t="str">
        <f t="shared" si="513"/>
        <v/>
      </c>
      <c r="AL82" s="73">
        <v>0</v>
      </c>
      <c r="AM82" s="74" t="str">
        <f t="shared" si="469"/>
        <v/>
      </c>
      <c r="AN82" s="18" t="str">
        <f t="shared" si="514"/>
        <v/>
      </c>
      <c r="AO82" s="69">
        <v>3332</v>
      </c>
      <c r="AP82" s="70">
        <f t="shared" si="515"/>
        <v>2998.8</v>
      </c>
      <c r="AQ82" s="70">
        <v>797</v>
      </c>
      <c r="AR82" s="71">
        <f t="shared" si="470"/>
        <v>2523</v>
      </c>
      <c r="AS82" s="16">
        <f t="shared" si="516"/>
        <v>0.1586634653861545</v>
      </c>
      <c r="AT82" s="72">
        <v>0</v>
      </c>
      <c r="AU82" s="73" t="str">
        <f t="shared" si="517"/>
        <v/>
      </c>
      <c r="AV82" s="73">
        <v>0</v>
      </c>
      <c r="AW82" s="74" t="str">
        <f t="shared" si="471"/>
        <v/>
      </c>
      <c r="AX82" s="18" t="str">
        <f t="shared" si="518"/>
        <v/>
      </c>
      <c r="AY82" s="69">
        <v>0</v>
      </c>
      <c r="AZ82" s="70" t="str">
        <f t="shared" si="519"/>
        <v/>
      </c>
      <c r="BA82" s="70">
        <v>0</v>
      </c>
      <c r="BB82" s="71" t="str">
        <f t="shared" si="472"/>
        <v/>
      </c>
      <c r="BC82" s="16" t="str">
        <f t="shared" si="520"/>
        <v/>
      </c>
      <c r="BD82" s="72">
        <v>3666</v>
      </c>
      <c r="BE82" s="73">
        <f t="shared" si="521"/>
        <v>3299.4</v>
      </c>
      <c r="BF82" s="73">
        <v>548</v>
      </c>
      <c r="BG82" s="74">
        <f t="shared" si="473"/>
        <v>2772</v>
      </c>
      <c r="BH82" s="18">
        <f t="shared" si="522"/>
        <v>0.15984724495362795</v>
      </c>
      <c r="BI82" s="69">
        <v>0</v>
      </c>
      <c r="BJ82" s="70" t="str">
        <f t="shared" si="523"/>
        <v/>
      </c>
      <c r="BK82" s="70">
        <v>0</v>
      </c>
      <c r="BL82" s="71" t="str">
        <f t="shared" si="474"/>
        <v/>
      </c>
      <c r="BM82" s="16" t="str">
        <f t="shared" si="524"/>
        <v/>
      </c>
      <c r="BN82" s="72">
        <v>0</v>
      </c>
      <c r="BO82" s="73" t="str">
        <f t="shared" si="525"/>
        <v/>
      </c>
      <c r="BP82" s="73">
        <v>0</v>
      </c>
      <c r="BQ82" s="74" t="str">
        <f t="shared" si="475"/>
        <v/>
      </c>
      <c r="BR82" s="18" t="str">
        <f t="shared" si="526"/>
        <v/>
      </c>
    </row>
    <row r="83" spans="1:70" s="5" customFormat="1" ht="12.75" customHeight="1">
      <c r="A83" s="42" t="s">
        <v>493</v>
      </c>
      <c r="B83" s="39" t="s">
        <v>156</v>
      </c>
      <c r="C83" s="4" t="s">
        <v>508</v>
      </c>
      <c r="D83" s="49" t="s">
        <v>550</v>
      </c>
      <c r="E83" s="40" t="s">
        <v>448</v>
      </c>
      <c r="F83" s="82">
        <v>4729</v>
      </c>
      <c r="G83" s="82">
        <v>4299</v>
      </c>
      <c r="H83" s="173">
        <v>3279</v>
      </c>
      <c r="I83" s="173">
        <v>0</v>
      </c>
      <c r="J83" s="95">
        <f t="shared" si="502"/>
        <v>3279</v>
      </c>
      <c r="K83" s="69">
        <v>0</v>
      </c>
      <c r="L83" s="70" t="str">
        <f t="shared" si="503"/>
        <v/>
      </c>
      <c r="M83" s="70">
        <v>0</v>
      </c>
      <c r="N83" s="71" t="str">
        <f t="shared" si="464"/>
        <v/>
      </c>
      <c r="O83" s="16" t="str">
        <f t="shared" si="504"/>
        <v/>
      </c>
      <c r="P83" s="72">
        <v>0</v>
      </c>
      <c r="Q83" s="73" t="str">
        <f t="shared" si="505"/>
        <v/>
      </c>
      <c r="R83" s="73">
        <v>0</v>
      </c>
      <c r="S83" s="74" t="str">
        <f t="shared" si="465"/>
        <v/>
      </c>
      <c r="T83" s="18" t="str">
        <f t="shared" si="506"/>
        <v/>
      </c>
      <c r="U83" s="69">
        <v>0</v>
      </c>
      <c r="V83" s="70" t="str">
        <f t="shared" si="507"/>
        <v/>
      </c>
      <c r="W83" s="70">
        <v>0</v>
      </c>
      <c r="X83" s="71" t="str">
        <f t="shared" si="466"/>
        <v/>
      </c>
      <c r="Y83" s="16" t="str">
        <f t="shared" si="508"/>
        <v/>
      </c>
      <c r="Z83" s="72">
        <v>0</v>
      </c>
      <c r="AA83" s="73" t="str">
        <f t="shared" si="509"/>
        <v/>
      </c>
      <c r="AB83" s="73">
        <v>0</v>
      </c>
      <c r="AC83" s="74" t="str">
        <f t="shared" si="467"/>
        <v/>
      </c>
      <c r="AD83" s="18" t="str">
        <f t="shared" si="510"/>
        <v/>
      </c>
      <c r="AE83" s="69">
        <v>0</v>
      </c>
      <c r="AF83" s="70" t="str">
        <f t="shared" si="511"/>
        <v/>
      </c>
      <c r="AG83" s="70">
        <v>0</v>
      </c>
      <c r="AH83" s="71" t="str">
        <f t="shared" si="468"/>
        <v/>
      </c>
      <c r="AI83" s="16" t="str">
        <f t="shared" si="512"/>
        <v/>
      </c>
      <c r="AJ83" s="72">
        <v>0</v>
      </c>
      <c r="AK83" s="73" t="str">
        <f t="shared" si="513"/>
        <v/>
      </c>
      <c r="AL83" s="73">
        <v>0</v>
      </c>
      <c r="AM83" s="74" t="str">
        <f t="shared" si="469"/>
        <v/>
      </c>
      <c r="AN83" s="18" t="str">
        <f t="shared" si="514"/>
        <v/>
      </c>
      <c r="AO83" s="69">
        <v>0</v>
      </c>
      <c r="AP83" s="70" t="str">
        <f t="shared" si="515"/>
        <v/>
      </c>
      <c r="AQ83" s="70">
        <v>0</v>
      </c>
      <c r="AR83" s="71" t="str">
        <f t="shared" si="470"/>
        <v/>
      </c>
      <c r="AS83" s="16" t="str">
        <f t="shared" si="516"/>
        <v/>
      </c>
      <c r="AT83" s="72">
        <v>0</v>
      </c>
      <c r="AU83" s="73" t="str">
        <f t="shared" si="517"/>
        <v/>
      </c>
      <c r="AV83" s="73">
        <v>0</v>
      </c>
      <c r="AW83" s="74" t="str">
        <f t="shared" si="471"/>
        <v/>
      </c>
      <c r="AX83" s="18" t="str">
        <f t="shared" si="518"/>
        <v/>
      </c>
      <c r="AY83" s="69">
        <v>0</v>
      </c>
      <c r="AZ83" s="70" t="str">
        <f t="shared" si="519"/>
        <v/>
      </c>
      <c r="BA83" s="70">
        <v>0</v>
      </c>
      <c r="BB83" s="71" t="str">
        <f t="shared" si="472"/>
        <v/>
      </c>
      <c r="BC83" s="16" t="str">
        <f t="shared" si="520"/>
        <v/>
      </c>
      <c r="BD83" s="72">
        <v>0</v>
      </c>
      <c r="BE83" s="73" t="str">
        <f t="shared" si="521"/>
        <v/>
      </c>
      <c r="BF83" s="73">
        <v>0</v>
      </c>
      <c r="BG83" s="74" t="str">
        <f t="shared" si="473"/>
        <v/>
      </c>
      <c r="BH83" s="18" t="str">
        <f t="shared" si="522"/>
        <v/>
      </c>
      <c r="BI83" s="69">
        <v>0</v>
      </c>
      <c r="BJ83" s="70" t="str">
        <f t="shared" si="523"/>
        <v/>
      </c>
      <c r="BK83" s="70">
        <v>0</v>
      </c>
      <c r="BL83" s="71" t="str">
        <f t="shared" si="474"/>
        <v/>
      </c>
      <c r="BM83" s="16" t="str">
        <f t="shared" si="524"/>
        <v/>
      </c>
      <c r="BN83" s="72">
        <v>0</v>
      </c>
      <c r="BO83" s="73" t="str">
        <f t="shared" si="525"/>
        <v/>
      </c>
      <c r="BP83" s="73">
        <v>0</v>
      </c>
      <c r="BQ83" s="74" t="str">
        <f t="shared" si="475"/>
        <v/>
      </c>
      <c r="BR83" s="18" t="str">
        <f t="shared" si="526"/>
        <v/>
      </c>
    </row>
    <row r="84" spans="1:70" s="5" customFormat="1" ht="12.75" customHeight="1">
      <c r="A84" s="42" t="s">
        <v>22</v>
      </c>
      <c r="B84" s="39" t="s">
        <v>156</v>
      </c>
      <c r="C84" s="4" t="s">
        <v>395</v>
      </c>
      <c r="D84" s="49">
        <v>4.54</v>
      </c>
      <c r="E84" s="40" t="s">
        <v>448</v>
      </c>
      <c r="F84" s="82">
        <v>4619</v>
      </c>
      <c r="G84" s="82">
        <v>4199</v>
      </c>
      <c r="H84" s="173">
        <v>3170</v>
      </c>
      <c r="I84" s="173">
        <v>0</v>
      </c>
      <c r="J84" s="95">
        <f t="shared" si="502"/>
        <v>3170</v>
      </c>
      <c r="K84" s="69">
        <v>3554</v>
      </c>
      <c r="L84" s="70">
        <f t="shared" si="503"/>
        <v>3198.6</v>
      </c>
      <c r="M84" s="70">
        <v>482</v>
      </c>
      <c r="N84" s="71">
        <f t="shared" si="464"/>
        <v>2688</v>
      </c>
      <c r="O84" s="16">
        <f t="shared" si="504"/>
        <v>0.15963233914837738</v>
      </c>
      <c r="P84" s="72">
        <v>0</v>
      </c>
      <c r="Q84" s="73" t="str">
        <f t="shared" si="505"/>
        <v/>
      </c>
      <c r="R84" s="73">
        <v>0</v>
      </c>
      <c r="S84" s="74" t="str">
        <f t="shared" si="465"/>
        <v/>
      </c>
      <c r="T84" s="18" t="str">
        <f t="shared" si="506"/>
        <v/>
      </c>
      <c r="U84" s="69">
        <v>0</v>
      </c>
      <c r="V84" s="70" t="str">
        <f t="shared" si="507"/>
        <v/>
      </c>
      <c r="W84" s="70">
        <v>0</v>
      </c>
      <c r="X84" s="71" t="str">
        <f t="shared" si="466"/>
        <v/>
      </c>
      <c r="Y84" s="16" t="str">
        <f t="shared" si="508"/>
        <v/>
      </c>
      <c r="Z84" s="72">
        <v>3777</v>
      </c>
      <c r="AA84" s="73">
        <f t="shared" si="509"/>
        <v>3399.3</v>
      </c>
      <c r="AB84" s="73">
        <v>313</v>
      </c>
      <c r="AC84" s="74">
        <f t="shared" si="467"/>
        <v>2857</v>
      </c>
      <c r="AD84" s="18">
        <f t="shared" si="510"/>
        <v>0.15953284499749953</v>
      </c>
      <c r="AE84" s="69">
        <v>3666</v>
      </c>
      <c r="AF84" s="70">
        <f t="shared" si="511"/>
        <v>3299.4</v>
      </c>
      <c r="AG84" s="70">
        <v>397</v>
      </c>
      <c r="AH84" s="71">
        <f t="shared" si="468"/>
        <v>2773</v>
      </c>
      <c r="AI84" s="16">
        <f t="shared" si="512"/>
        <v>0.15954415954415957</v>
      </c>
      <c r="AJ84" s="72">
        <v>0</v>
      </c>
      <c r="AK84" s="73" t="str">
        <f t="shared" si="513"/>
        <v/>
      </c>
      <c r="AL84" s="73">
        <v>0</v>
      </c>
      <c r="AM84" s="74" t="str">
        <f t="shared" si="469"/>
        <v/>
      </c>
      <c r="AN84" s="18" t="str">
        <f t="shared" si="514"/>
        <v/>
      </c>
      <c r="AO84" s="69">
        <v>3332</v>
      </c>
      <c r="AP84" s="70">
        <f t="shared" si="515"/>
        <v>2998.8</v>
      </c>
      <c r="AQ84" s="70">
        <v>650</v>
      </c>
      <c r="AR84" s="71">
        <f t="shared" si="470"/>
        <v>2520</v>
      </c>
      <c r="AS84" s="16">
        <f t="shared" si="516"/>
        <v>0.15966386554621853</v>
      </c>
      <c r="AT84" s="72">
        <v>0</v>
      </c>
      <c r="AU84" s="73" t="str">
        <f t="shared" si="517"/>
        <v/>
      </c>
      <c r="AV84" s="73">
        <v>0</v>
      </c>
      <c r="AW84" s="74" t="str">
        <f t="shared" si="471"/>
        <v/>
      </c>
      <c r="AX84" s="18" t="str">
        <f t="shared" si="518"/>
        <v/>
      </c>
      <c r="AY84" s="69">
        <v>0</v>
      </c>
      <c r="AZ84" s="70" t="str">
        <f t="shared" si="519"/>
        <v/>
      </c>
      <c r="BA84" s="70">
        <v>0</v>
      </c>
      <c r="BB84" s="71" t="str">
        <f t="shared" si="472"/>
        <v/>
      </c>
      <c r="BC84" s="16" t="str">
        <f t="shared" si="520"/>
        <v/>
      </c>
      <c r="BD84" s="72">
        <v>3554</v>
      </c>
      <c r="BE84" s="73">
        <f t="shared" si="521"/>
        <v>3198.6</v>
      </c>
      <c r="BF84" s="73">
        <v>482</v>
      </c>
      <c r="BG84" s="74">
        <f t="shared" si="473"/>
        <v>2688</v>
      </c>
      <c r="BH84" s="18">
        <f t="shared" si="522"/>
        <v>0.15963233914837738</v>
      </c>
      <c r="BI84" s="69">
        <v>0</v>
      </c>
      <c r="BJ84" s="70" t="str">
        <f t="shared" si="523"/>
        <v/>
      </c>
      <c r="BK84" s="70">
        <v>0</v>
      </c>
      <c r="BL84" s="71" t="str">
        <f t="shared" si="474"/>
        <v/>
      </c>
      <c r="BM84" s="16" t="str">
        <f t="shared" si="524"/>
        <v/>
      </c>
      <c r="BN84" s="72">
        <v>0</v>
      </c>
      <c r="BO84" s="73" t="str">
        <f t="shared" si="525"/>
        <v/>
      </c>
      <c r="BP84" s="73">
        <v>0</v>
      </c>
      <c r="BQ84" s="74" t="str">
        <f t="shared" si="475"/>
        <v/>
      </c>
      <c r="BR84" s="18" t="str">
        <f t="shared" si="526"/>
        <v/>
      </c>
    </row>
    <row r="85" spans="1:70" s="5" customFormat="1" ht="12.75" customHeight="1">
      <c r="A85" s="42" t="s">
        <v>492</v>
      </c>
      <c r="B85" s="39" t="s">
        <v>156</v>
      </c>
      <c r="C85" s="4" t="s">
        <v>508</v>
      </c>
      <c r="D85" s="49" t="s">
        <v>550</v>
      </c>
      <c r="E85" s="40" t="s">
        <v>448</v>
      </c>
      <c r="F85" s="82">
        <v>4619</v>
      </c>
      <c r="G85" s="82">
        <v>4199</v>
      </c>
      <c r="H85" s="173">
        <v>3202</v>
      </c>
      <c r="I85" s="173">
        <v>0</v>
      </c>
      <c r="J85" s="95">
        <f t="shared" si="502"/>
        <v>3202</v>
      </c>
      <c r="K85" s="69">
        <v>0</v>
      </c>
      <c r="L85" s="70" t="str">
        <f t="shared" si="503"/>
        <v/>
      </c>
      <c r="M85" s="70">
        <v>0</v>
      </c>
      <c r="N85" s="71" t="str">
        <f t="shared" si="464"/>
        <v/>
      </c>
      <c r="O85" s="16" t="str">
        <f t="shared" si="504"/>
        <v/>
      </c>
      <c r="P85" s="72">
        <v>0</v>
      </c>
      <c r="Q85" s="73" t="str">
        <f t="shared" si="505"/>
        <v/>
      </c>
      <c r="R85" s="73">
        <v>0</v>
      </c>
      <c r="S85" s="74" t="str">
        <f t="shared" si="465"/>
        <v/>
      </c>
      <c r="T85" s="18" t="str">
        <f t="shared" si="506"/>
        <v/>
      </c>
      <c r="U85" s="69">
        <v>0</v>
      </c>
      <c r="V85" s="70" t="str">
        <f t="shared" si="507"/>
        <v/>
      </c>
      <c r="W85" s="70">
        <v>0</v>
      </c>
      <c r="X85" s="71" t="str">
        <f t="shared" si="466"/>
        <v/>
      </c>
      <c r="Y85" s="16" t="str">
        <f t="shared" si="508"/>
        <v/>
      </c>
      <c r="Z85" s="72">
        <v>0</v>
      </c>
      <c r="AA85" s="73" t="str">
        <f t="shared" si="509"/>
        <v/>
      </c>
      <c r="AB85" s="73">
        <v>0</v>
      </c>
      <c r="AC85" s="74" t="str">
        <f t="shared" si="467"/>
        <v/>
      </c>
      <c r="AD85" s="18" t="str">
        <f t="shared" si="510"/>
        <v/>
      </c>
      <c r="AE85" s="69">
        <v>0</v>
      </c>
      <c r="AF85" s="70" t="str">
        <f t="shared" si="511"/>
        <v/>
      </c>
      <c r="AG85" s="70">
        <v>0</v>
      </c>
      <c r="AH85" s="71" t="str">
        <f t="shared" si="468"/>
        <v/>
      </c>
      <c r="AI85" s="16" t="str">
        <f t="shared" si="512"/>
        <v/>
      </c>
      <c r="AJ85" s="72">
        <v>0</v>
      </c>
      <c r="AK85" s="73" t="str">
        <f t="shared" si="513"/>
        <v/>
      </c>
      <c r="AL85" s="73">
        <v>0</v>
      </c>
      <c r="AM85" s="74" t="str">
        <f t="shared" si="469"/>
        <v/>
      </c>
      <c r="AN85" s="18" t="str">
        <f t="shared" si="514"/>
        <v/>
      </c>
      <c r="AO85" s="69">
        <v>0</v>
      </c>
      <c r="AP85" s="70" t="str">
        <f t="shared" si="515"/>
        <v/>
      </c>
      <c r="AQ85" s="70">
        <v>0</v>
      </c>
      <c r="AR85" s="71" t="str">
        <f t="shared" si="470"/>
        <v/>
      </c>
      <c r="AS85" s="16" t="str">
        <f t="shared" si="516"/>
        <v/>
      </c>
      <c r="AT85" s="72">
        <v>0</v>
      </c>
      <c r="AU85" s="73" t="str">
        <f t="shared" si="517"/>
        <v/>
      </c>
      <c r="AV85" s="73">
        <v>0</v>
      </c>
      <c r="AW85" s="74" t="str">
        <f t="shared" si="471"/>
        <v/>
      </c>
      <c r="AX85" s="18" t="str">
        <f t="shared" si="518"/>
        <v/>
      </c>
      <c r="AY85" s="69">
        <v>0</v>
      </c>
      <c r="AZ85" s="70" t="str">
        <f t="shared" si="519"/>
        <v/>
      </c>
      <c r="BA85" s="70">
        <v>0</v>
      </c>
      <c r="BB85" s="71" t="str">
        <f t="shared" si="472"/>
        <v/>
      </c>
      <c r="BC85" s="16" t="str">
        <f t="shared" si="520"/>
        <v/>
      </c>
      <c r="BD85" s="72">
        <v>0</v>
      </c>
      <c r="BE85" s="73" t="str">
        <f t="shared" si="521"/>
        <v/>
      </c>
      <c r="BF85" s="73">
        <v>0</v>
      </c>
      <c r="BG85" s="74" t="str">
        <f t="shared" si="473"/>
        <v/>
      </c>
      <c r="BH85" s="18" t="str">
        <f t="shared" si="522"/>
        <v/>
      </c>
      <c r="BI85" s="69">
        <v>0</v>
      </c>
      <c r="BJ85" s="70" t="str">
        <f t="shared" si="523"/>
        <v/>
      </c>
      <c r="BK85" s="70">
        <v>0</v>
      </c>
      <c r="BL85" s="71" t="str">
        <f t="shared" si="474"/>
        <v/>
      </c>
      <c r="BM85" s="16" t="str">
        <f t="shared" si="524"/>
        <v/>
      </c>
      <c r="BN85" s="72">
        <v>0</v>
      </c>
      <c r="BO85" s="73" t="str">
        <f t="shared" si="525"/>
        <v/>
      </c>
      <c r="BP85" s="73">
        <v>0</v>
      </c>
      <c r="BQ85" s="74" t="str">
        <f t="shared" si="475"/>
        <v/>
      </c>
      <c r="BR85" s="18" t="str">
        <f t="shared" si="526"/>
        <v/>
      </c>
    </row>
    <row r="86" spans="1:70" s="5" customFormat="1" ht="12.75" customHeight="1" thickBot="1">
      <c r="A86" s="43" t="s">
        <v>239</v>
      </c>
      <c r="B86" s="38" t="s">
        <v>156</v>
      </c>
      <c r="C86" s="9" t="s">
        <v>5</v>
      </c>
      <c r="D86" s="50">
        <v>4.54</v>
      </c>
      <c r="E86" s="2" t="s">
        <v>448</v>
      </c>
      <c r="F86" s="83">
        <v>7699</v>
      </c>
      <c r="G86" s="83">
        <v>0</v>
      </c>
      <c r="H86" s="75">
        <v>5333</v>
      </c>
      <c r="I86" s="75">
        <v>0</v>
      </c>
      <c r="J86" s="97">
        <f t="shared" si="501"/>
        <v>5333</v>
      </c>
      <c r="K86" s="76">
        <v>0</v>
      </c>
      <c r="L86" s="77" t="str">
        <f t="shared" si="315"/>
        <v/>
      </c>
      <c r="M86" s="77">
        <v>0</v>
      </c>
      <c r="N86" s="78" t="str">
        <f t="shared" si="464"/>
        <v/>
      </c>
      <c r="O86" s="17" t="str">
        <f t="shared" si="316"/>
        <v/>
      </c>
      <c r="P86" s="79">
        <v>0</v>
      </c>
      <c r="Q86" s="80" t="str">
        <f t="shared" si="317"/>
        <v/>
      </c>
      <c r="R86" s="80">
        <v>0</v>
      </c>
      <c r="S86" s="81" t="str">
        <f t="shared" si="465"/>
        <v/>
      </c>
      <c r="T86" s="19" t="str">
        <f t="shared" si="318"/>
        <v/>
      </c>
      <c r="U86" s="76">
        <v>0</v>
      </c>
      <c r="V86" s="77" t="str">
        <f t="shared" si="319"/>
        <v/>
      </c>
      <c r="W86" s="77">
        <v>0</v>
      </c>
      <c r="X86" s="78" t="str">
        <f t="shared" si="466"/>
        <v/>
      </c>
      <c r="Y86" s="17" t="str">
        <f t="shared" si="320"/>
        <v/>
      </c>
      <c r="Z86" s="79">
        <v>0</v>
      </c>
      <c r="AA86" s="80" t="str">
        <f t="shared" si="321"/>
        <v/>
      </c>
      <c r="AB86" s="80">
        <v>0</v>
      </c>
      <c r="AC86" s="81" t="str">
        <f t="shared" si="467"/>
        <v/>
      </c>
      <c r="AD86" s="19" t="str">
        <f t="shared" si="322"/>
        <v/>
      </c>
      <c r="AE86" s="76">
        <v>0</v>
      </c>
      <c r="AF86" s="77" t="str">
        <f t="shared" si="323"/>
        <v/>
      </c>
      <c r="AG86" s="77">
        <v>0</v>
      </c>
      <c r="AH86" s="78" t="str">
        <f t="shared" si="468"/>
        <v/>
      </c>
      <c r="AI86" s="17" t="str">
        <f t="shared" si="324"/>
        <v/>
      </c>
      <c r="AJ86" s="79">
        <v>0</v>
      </c>
      <c r="AK86" s="80" t="str">
        <f t="shared" si="325"/>
        <v/>
      </c>
      <c r="AL86" s="80">
        <v>0</v>
      </c>
      <c r="AM86" s="81" t="str">
        <f t="shared" si="469"/>
        <v/>
      </c>
      <c r="AN86" s="19" t="str">
        <f t="shared" si="326"/>
        <v/>
      </c>
      <c r="AO86" s="76">
        <v>0</v>
      </c>
      <c r="AP86" s="77" t="str">
        <f t="shared" si="327"/>
        <v/>
      </c>
      <c r="AQ86" s="77">
        <v>0</v>
      </c>
      <c r="AR86" s="78" t="str">
        <f t="shared" si="470"/>
        <v/>
      </c>
      <c r="AS86" s="17" t="str">
        <f t="shared" si="328"/>
        <v/>
      </c>
      <c r="AT86" s="79">
        <v>0</v>
      </c>
      <c r="AU86" s="80" t="str">
        <f t="shared" si="329"/>
        <v/>
      </c>
      <c r="AV86" s="80">
        <v>0</v>
      </c>
      <c r="AW86" s="81" t="str">
        <f t="shared" si="471"/>
        <v/>
      </c>
      <c r="AX86" s="19" t="str">
        <f t="shared" si="330"/>
        <v/>
      </c>
      <c r="AY86" s="76">
        <v>0</v>
      </c>
      <c r="AZ86" s="77" t="str">
        <f t="shared" si="331"/>
        <v/>
      </c>
      <c r="BA86" s="77">
        <v>0</v>
      </c>
      <c r="BB86" s="78" t="str">
        <f t="shared" si="472"/>
        <v/>
      </c>
      <c r="BC86" s="17" t="str">
        <f t="shared" si="332"/>
        <v/>
      </c>
      <c r="BD86" s="79">
        <v>0</v>
      </c>
      <c r="BE86" s="80" t="str">
        <f t="shared" si="333"/>
        <v/>
      </c>
      <c r="BF86" s="80">
        <v>0</v>
      </c>
      <c r="BG86" s="81" t="str">
        <f t="shared" si="473"/>
        <v/>
      </c>
      <c r="BH86" s="19" t="str">
        <f t="shared" si="334"/>
        <v/>
      </c>
      <c r="BI86" s="76">
        <v>0</v>
      </c>
      <c r="BJ86" s="77" t="str">
        <f t="shared" si="335"/>
        <v/>
      </c>
      <c r="BK86" s="77">
        <v>0</v>
      </c>
      <c r="BL86" s="78" t="str">
        <f t="shared" si="474"/>
        <v/>
      </c>
      <c r="BM86" s="17" t="str">
        <f t="shared" si="336"/>
        <v/>
      </c>
      <c r="BN86" s="79">
        <v>0</v>
      </c>
      <c r="BO86" s="80" t="str">
        <f t="shared" si="337"/>
        <v/>
      </c>
      <c r="BP86" s="80">
        <v>0</v>
      </c>
      <c r="BQ86" s="81" t="str">
        <f t="shared" si="475"/>
        <v/>
      </c>
      <c r="BR86" s="19" t="str">
        <f t="shared" si="338"/>
        <v/>
      </c>
    </row>
    <row r="87" spans="1:70" s="5" customFormat="1" ht="12.75" customHeight="1">
      <c r="A87" s="44" t="s">
        <v>166</v>
      </c>
      <c r="B87" s="36" t="s">
        <v>156</v>
      </c>
      <c r="C87" s="6"/>
      <c r="D87" s="51">
        <v>2.77</v>
      </c>
      <c r="E87" s="7" t="s">
        <v>449</v>
      </c>
      <c r="F87" s="84">
        <v>2639</v>
      </c>
      <c r="G87" s="84">
        <v>2399</v>
      </c>
      <c r="H87" s="174">
        <v>1838</v>
      </c>
      <c r="I87" s="174">
        <v>3</v>
      </c>
      <c r="J87" s="93">
        <f t="shared" si="501"/>
        <v>1835</v>
      </c>
      <c r="K87" s="106">
        <v>0</v>
      </c>
      <c r="L87" s="107" t="str">
        <f t="shared" si="315"/>
        <v/>
      </c>
      <c r="M87" s="107">
        <v>0</v>
      </c>
      <c r="N87" s="110" t="str">
        <f t="shared" si="464"/>
        <v/>
      </c>
      <c r="O87" s="15" t="str">
        <f t="shared" si="316"/>
        <v/>
      </c>
      <c r="P87" s="108">
        <v>0</v>
      </c>
      <c r="Q87" s="109" t="str">
        <f t="shared" si="317"/>
        <v/>
      </c>
      <c r="R87" s="109">
        <v>0</v>
      </c>
      <c r="S87" s="111" t="str">
        <f t="shared" si="465"/>
        <v/>
      </c>
      <c r="T87" s="20" t="str">
        <f t="shared" si="318"/>
        <v/>
      </c>
      <c r="U87" s="106">
        <v>2221</v>
      </c>
      <c r="V87" s="107">
        <f t="shared" si="319"/>
        <v>1998.9</v>
      </c>
      <c r="W87" s="107">
        <v>133</v>
      </c>
      <c r="X87" s="110">
        <f t="shared" si="466"/>
        <v>1702</v>
      </c>
      <c r="Y87" s="15">
        <f t="shared" si="320"/>
        <v>0.148531692430837</v>
      </c>
      <c r="Z87" s="108">
        <v>0</v>
      </c>
      <c r="AA87" s="109" t="str">
        <f t="shared" si="321"/>
        <v/>
      </c>
      <c r="AB87" s="109">
        <v>0</v>
      </c>
      <c r="AC87" s="111" t="str">
        <f t="shared" si="467"/>
        <v/>
      </c>
      <c r="AD87" s="20" t="str">
        <f t="shared" si="322"/>
        <v/>
      </c>
      <c r="AE87" s="106">
        <v>0</v>
      </c>
      <c r="AF87" s="107" t="str">
        <f t="shared" si="323"/>
        <v/>
      </c>
      <c r="AG87" s="107">
        <v>0</v>
      </c>
      <c r="AH87" s="110" t="str">
        <f t="shared" si="468"/>
        <v/>
      </c>
      <c r="AI87" s="15" t="str">
        <f t="shared" si="324"/>
        <v/>
      </c>
      <c r="AJ87" s="108" t="s">
        <v>148</v>
      </c>
      <c r="AK87" s="109" t="str">
        <f t="shared" si="325"/>
        <v/>
      </c>
      <c r="AL87" s="109">
        <v>0</v>
      </c>
      <c r="AM87" s="111" t="str">
        <f t="shared" si="469"/>
        <v/>
      </c>
      <c r="AN87" s="20" t="str">
        <f t="shared" si="326"/>
        <v/>
      </c>
      <c r="AO87" s="106">
        <v>0</v>
      </c>
      <c r="AP87" s="107" t="str">
        <f t="shared" si="327"/>
        <v/>
      </c>
      <c r="AQ87" s="107">
        <v>0</v>
      </c>
      <c r="AR87" s="110" t="str">
        <f t="shared" si="470"/>
        <v/>
      </c>
      <c r="AS87" s="15" t="str">
        <f t="shared" si="328"/>
        <v/>
      </c>
      <c r="AT87" s="108">
        <v>0</v>
      </c>
      <c r="AU87" s="109" t="str">
        <f t="shared" si="329"/>
        <v/>
      </c>
      <c r="AV87" s="109">
        <v>0</v>
      </c>
      <c r="AW87" s="111" t="str">
        <f t="shared" si="471"/>
        <v/>
      </c>
      <c r="AX87" s="20" t="str">
        <f t="shared" si="330"/>
        <v/>
      </c>
      <c r="AY87" s="106">
        <v>0</v>
      </c>
      <c r="AZ87" s="107" t="str">
        <f t="shared" si="331"/>
        <v/>
      </c>
      <c r="BA87" s="107">
        <v>0</v>
      </c>
      <c r="BB87" s="110" t="str">
        <f t="shared" si="472"/>
        <v/>
      </c>
      <c r="BC87" s="15" t="str">
        <f t="shared" si="332"/>
        <v/>
      </c>
      <c r="BD87" s="108">
        <v>0</v>
      </c>
      <c r="BE87" s="109" t="str">
        <f t="shared" si="333"/>
        <v/>
      </c>
      <c r="BF87" s="109">
        <v>0</v>
      </c>
      <c r="BG87" s="111" t="str">
        <f t="shared" si="473"/>
        <v/>
      </c>
      <c r="BH87" s="20" t="str">
        <f t="shared" si="334"/>
        <v/>
      </c>
      <c r="BI87" s="106">
        <v>0</v>
      </c>
      <c r="BJ87" s="107" t="str">
        <f t="shared" si="335"/>
        <v/>
      </c>
      <c r="BK87" s="107">
        <v>0</v>
      </c>
      <c r="BL87" s="110" t="str">
        <f t="shared" si="474"/>
        <v/>
      </c>
      <c r="BM87" s="15" t="str">
        <f t="shared" si="336"/>
        <v/>
      </c>
      <c r="BN87" s="108">
        <v>0</v>
      </c>
      <c r="BO87" s="109" t="str">
        <f t="shared" si="337"/>
        <v/>
      </c>
      <c r="BP87" s="109">
        <v>0</v>
      </c>
      <c r="BQ87" s="111" t="str">
        <f t="shared" si="475"/>
        <v/>
      </c>
      <c r="BR87" s="20" t="str">
        <f t="shared" si="338"/>
        <v/>
      </c>
    </row>
    <row r="88" spans="1:70" s="5" customFormat="1" ht="12.75" customHeight="1">
      <c r="A88" s="42" t="s">
        <v>34</v>
      </c>
      <c r="B88" s="39" t="s">
        <v>156</v>
      </c>
      <c r="C88" s="4"/>
      <c r="D88" s="49">
        <v>2.77</v>
      </c>
      <c r="E88" s="40" t="s">
        <v>449</v>
      </c>
      <c r="F88" s="82">
        <v>2529</v>
      </c>
      <c r="G88" s="82">
        <v>2299</v>
      </c>
      <c r="H88" s="173">
        <v>1762</v>
      </c>
      <c r="I88" s="173">
        <v>3</v>
      </c>
      <c r="J88" s="95">
        <f t="shared" si="501"/>
        <v>1759</v>
      </c>
      <c r="K88" s="69">
        <v>0</v>
      </c>
      <c r="L88" s="70" t="str">
        <f t="shared" si="315"/>
        <v/>
      </c>
      <c r="M88" s="70">
        <v>0</v>
      </c>
      <c r="N88" s="71" t="str">
        <f t="shared" si="464"/>
        <v/>
      </c>
      <c r="O88" s="16" t="str">
        <f t="shared" si="316"/>
        <v/>
      </c>
      <c r="P88" s="72">
        <v>0</v>
      </c>
      <c r="Q88" s="73" t="str">
        <f t="shared" si="317"/>
        <v/>
      </c>
      <c r="R88" s="73">
        <v>0</v>
      </c>
      <c r="S88" s="74" t="str">
        <f t="shared" si="465"/>
        <v/>
      </c>
      <c r="T88" s="18" t="str">
        <f t="shared" si="318"/>
        <v/>
      </c>
      <c r="U88" s="69">
        <v>2110</v>
      </c>
      <c r="V88" s="70">
        <f t="shared" si="319"/>
        <v>1899</v>
      </c>
      <c r="W88" s="70">
        <v>142</v>
      </c>
      <c r="X88" s="71">
        <f t="shared" si="466"/>
        <v>1617</v>
      </c>
      <c r="Y88" s="16">
        <f t="shared" si="320"/>
        <v>0.14849921011058451</v>
      </c>
      <c r="Z88" s="72">
        <v>0</v>
      </c>
      <c r="AA88" s="73" t="str">
        <f t="shared" si="321"/>
        <v/>
      </c>
      <c r="AB88" s="73">
        <v>0</v>
      </c>
      <c r="AC88" s="74" t="str">
        <f t="shared" si="467"/>
        <v/>
      </c>
      <c r="AD88" s="18" t="str">
        <f t="shared" si="322"/>
        <v/>
      </c>
      <c r="AE88" s="69">
        <v>0</v>
      </c>
      <c r="AF88" s="70" t="str">
        <f t="shared" si="323"/>
        <v/>
      </c>
      <c r="AG88" s="70">
        <v>0</v>
      </c>
      <c r="AH88" s="71" t="str">
        <f t="shared" si="468"/>
        <v/>
      </c>
      <c r="AI88" s="16" t="str">
        <f t="shared" si="324"/>
        <v/>
      </c>
      <c r="AJ88" s="72" t="s">
        <v>148</v>
      </c>
      <c r="AK88" s="73" t="str">
        <f t="shared" si="325"/>
        <v/>
      </c>
      <c r="AL88" s="73">
        <v>0</v>
      </c>
      <c r="AM88" s="74" t="str">
        <f t="shared" si="469"/>
        <v/>
      </c>
      <c r="AN88" s="18" t="str">
        <f t="shared" si="326"/>
        <v/>
      </c>
      <c r="AO88" s="69">
        <v>2110</v>
      </c>
      <c r="AP88" s="70">
        <f t="shared" si="327"/>
        <v>1899</v>
      </c>
      <c r="AQ88" s="70">
        <v>142</v>
      </c>
      <c r="AR88" s="71">
        <f t="shared" si="470"/>
        <v>1617</v>
      </c>
      <c r="AS88" s="16">
        <f t="shared" si="328"/>
        <v>0.14849921011058451</v>
      </c>
      <c r="AT88" s="72">
        <v>0</v>
      </c>
      <c r="AU88" s="73" t="str">
        <f t="shared" si="329"/>
        <v/>
      </c>
      <c r="AV88" s="73">
        <v>0</v>
      </c>
      <c r="AW88" s="74" t="str">
        <f t="shared" si="471"/>
        <v/>
      </c>
      <c r="AX88" s="18" t="str">
        <f t="shared" si="330"/>
        <v/>
      </c>
      <c r="AY88" s="69">
        <v>0</v>
      </c>
      <c r="AZ88" s="70" t="str">
        <f t="shared" si="331"/>
        <v/>
      </c>
      <c r="BA88" s="70">
        <v>0</v>
      </c>
      <c r="BB88" s="71" t="str">
        <f t="shared" si="472"/>
        <v/>
      </c>
      <c r="BC88" s="16" t="str">
        <f t="shared" si="332"/>
        <v/>
      </c>
      <c r="BD88" s="72">
        <v>0</v>
      </c>
      <c r="BE88" s="73" t="str">
        <f t="shared" si="333"/>
        <v/>
      </c>
      <c r="BF88" s="73">
        <v>0</v>
      </c>
      <c r="BG88" s="74" t="str">
        <f t="shared" si="473"/>
        <v/>
      </c>
      <c r="BH88" s="18" t="str">
        <f t="shared" si="334"/>
        <v/>
      </c>
      <c r="BI88" s="69">
        <v>0</v>
      </c>
      <c r="BJ88" s="70" t="str">
        <f t="shared" si="335"/>
        <v/>
      </c>
      <c r="BK88" s="70">
        <v>0</v>
      </c>
      <c r="BL88" s="71" t="str">
        <f t="shared" si="474"/>
        <v/>
      </c>
      <c r="BM88" s="16" t="str">
        <f t="shared" si="336"/>
        <v/>
      </c>
      <c r="BN88" s="72">
        <v>0</v>
      </c>
      <c r="BO88" s="73" t="str">
        <f t="shared" si="337"/>
        <v/>
      </c>
      <c r="BP88" s="73">
        <v>0</v>
      </c>
      <c r="BQ88" s="74" t="str">
        <f t="shared" si="475"/>
        <v/>
      </c>
      <c r="BR88" s="18" t="str">
        <f t="shared" si="338"/>
        <v/>
      </c>
    </row>
    <row r="89" spans="1:70" s="5" customFormat="1" ht="12.75" customHeight="1">
      <c r="A89" s="42" t="s">
        <v>30</v>
      </c>
      <c r="B89" s="39" t="s">
        <v>156</v>
      </c>
      <c r="C89" s="4"/>
      <c r="D89" s="49">
        <v>3.57</v>
      </c>
      <c r="E89" s="40" t="s">
        <v>450</v>
      </c>
      <c r="F89" s="82">
        <v>1869</v>
      </c>
      <c r="G89" s="82">
        <v>1699</v>
      </c>
      <c r="H89" s="173">
        <v>1340</v>
      </c>
      <c r="I89" s="173">
        <v>41</v>
      </c>
      <c r="J89" s="95">
        <f t="shared" si="501"/>
        <v>1299</v>
      </c>
      <c r="K89" s="69">
        <v>0</v>
      </c>
      <c r="L89" s="70" t="str">
        <f t="shared" si="315"/>
        <v/>
      </c>
      <c r="M89" s="70">
        <v>0</v>
      </c>
      <c r="N89" s="71" t="str">
        <f t="shared" si="464"/>
        <v/>
      </c>
      <c r="O89" s="16" t="str">
        <f t="shared" si="316"/>
        <v/>
      </c>
      <c r="P89" s="72">
        <v>0</v>
      </c>
      <c r="Q89" s="73" t="str">
        <f t="shared" si="317"/>
        <v/>
      </c>
      <c r="R89" s="73">
        <v>0</v>
      </c>
      <c r="S89" s="74" t="str">
        <f t="shared" si="465"/>
        <v/>
      </c>
      <c r="T89" s="18" t="str">
        <f t="shared" si="318"/>
        <v/>
      </c>
      <c r="U89" s="69">
        <v>0</v>
      </c>
      <c r="V89" s="70" t="str">
        <f t="shared" si="319"/>
        <v/>
      </c>
      <c r="W89" s="70">
        <v>0</v>
      </c>
      <c r="X89" s="71" t="str">
        <f t="shared" si="466"/>
        <v/>
      </c>
      <c r="Y89" s="16" t="str">
        <f t="shared" si="320"/>
        <v/>
      </c>
      <c r="Z89" s="72">
        <v>1554</v>
      </c>
      <c r="AA89" s="73">
        <f t="shared" si="321"/>
        <v>1398.6000000000001</v>
      </c>
      <c r="AB89" s="73">
        <v>109</v>
      </c>
      <c r="AC89" s="74">
        <f t="shared" si="467"/>
        <v>1190</v>
      </c>
      <c r="AD89" s="18">
        <f t="shared" si="322"/>
        <v>0.14914914914914923</v>
      </c>
      <c r="AE89" s="69">
        <v>1554</v>
      </c>
      <c r="AF89" s="70">
        <f t="shared" si="323"/>
        <v>1398.6000000000001</v>
      </c>
      <c r="AG89" s="70">
        <v>109</v>
      </c>
      <c r="AH89" s="71">
        <f t="shared" si="468"/>
        <v>1190</v>
      </c>
      <c r="AI89" s="16">
        <f t="shared" si="324"/>
        <v>0.14914914914914923</v>
      </c>
      <c r="AJ89" s="72">
        <v>0</v>
      </c>
      <c r="AK89" s="73" t="str">
        <f t="shared" si="325"/>
        <v/>
      </c>
      <c r="AL89" s="73">
        <v>0</v>
      </c>
      <c r="AM89" s="74" t="str">
        <f t="shared" si="469"/>
        <v/>
      </c>
      <c r="AN89" s="18" t="str">
        <f t="shared" si="326"/>
        <v/>
      </c>
      <c r="AO89" s="69">
        <v>1554</v>
      </c>
      <c r="AP89" s="70">
        <f t="shared" si="327"/>
        <v>1398.6000000000001</v>
      </c>
      <c r="AQ89" s="70">
        <v>109</v>
      </c>
      <c r="AR89" s="71">
        <f t="shared" si="470"/>
        <v>1190</v>
      </c>
      <c r="AS89" s="16">
        <f t="shared" si="328"/>
        <v>0.14914914914914923</v>
      </c>
      <c r="AT89" s="72">
        <v>0</v>
      </c>
      <c r="AU89" s="73" t="str">
        <f t="shared" si="329"/>
        <v/>
      </c>
      <c r="AV89" s="73">
        <v>0</v>
      </c>
      <c r="AW89" s="74" t="str">
        <f t="shared" si="471"/>
        <v/>
      </c>
      <c r="AX89" s="18" t="str">
        <f t="shared" si="330"/>
        <v/>
      </c>
      <c r="AY89" s="69">
        <v>0</v>
      </c>
      <c r="AZ89" s="70" t="str">
        <f t="shared" si="331"/>
        <v/>
      </c>
      <c r="BA89" s="70">
        <v>0</v>
      </c>
      <c r="BB89" s="71" t="str">
        <f t="shared" si="472"/>
        <v/>
      </c>
      <c r="BC89" s="16" t="str">
        <f t="shared" si="332"/>
        <v/>
      </c>
      <c r="BD89" s="72">
        <v>1554</v>
      </c>
      <c r="BE89" s="73">
        <f t="shared" si="333"/>
        <v>1398.6000000000001</v>
      </c>
      <c r="BF89" s="73">
        <v>109</v>
      </c>
      <c r="BG89" s="74">
        <f t="shared" si="473"/>
        <v>1190</v>
      </c>
      <c r="BH89" s="18">
        <f t="shared" si="334"/>
        <v>0.14914914914914923</v>
      </c>
      <c r="BI89" s="69">
        <v>0</v>
      </c>
      <c r="BJ89" s="70" t="str">
        <f t="shared" si="335"/>
        <v/>
      </c>
      <c r="BK89" s="70">
        <v>0</v>
      </c>
      <c r="BL89" s="71" t="str">
        <f t="shared" si="474"/>
        <v/>
      </c>
      <c r="BM89" s="16" t="str">
        <f t="shared" si="336"/>
        <v/>
      </c>
      <c r="BN89" s="72">
        <v>0</v>
      </c>
      <c r="BO89" s="73" t="str">
        <f t="shared" si="337"/>
        <v/>
      </c>
      <c r="BP89" s="73">
        <v>0</v>
      </c>
      <c r="BQ89" s="74" t="str">
        <f t="shared" si="475"/>
        <v/>
      </c>
      <c r="BR89" s="18" t="str">
        <f t="shared" si="338"/>
        <v/>
      </c>
    </row>
    <row r="90" spans="1:70" s="5" customFormat="1" ht="12.75" customHeight="1">
      <c r="A90" s="42" t="s">
        <v>32</v>
      </c>
      <c r="B90" s="39" t="s">
        <v>156</v>
      </c>
      <c r="C90" s="4"/>
      <c r="D90" s="49">
        <v>2.77</v>
      </c>
      <c r="E90" s="40" t="s">
        <v>451</v>
      </c>
      <c r="F90" s="82">
        <v>2309</v>
      </c>
      <c r="G90" s="82">
        <v>2099</v>
      </c>
      <c r="H90" s="173">
        <v>1606</v>
      </c>
      <c r="I90" s="173">
        <v>0</v>
      </c>
      <c r="J90" s="95">
        <f t="shared" si="501"/>
        <v>1606</v>
      </c>
      <c r="K90" s="69">
        <v>0</v>
      </c>
      <c r="L90" s="70" t="str">
        <f t="shared" si="315"/>
        <v/>
      </c>
      <c r="M90" s="70">
        <v>0</v>
      </c>
      <c r="N90" s="71" t="str">
        <f t="shared" si="464"/>
        <v/>
      </c>
      <c r="O90" s="16" t="str">
        <f t="shared" si="316"/>
        <v/>
      </c>
      <c r="P90" s="72">
        <v>0</v>
      </c>
      <c r="Q90" s="73" t="str">
        <f t="shared" si="317"/>
        <v/>
      </c>
      <c r="R90" s="73">
        <v>0</v>
      </c>
      <c r="S90" s="74" t="str">
        <f t="shared" si="465"/>
        <v/>
      </c>
      <c r="T90" s="18" t="str">
        <f t="shared" si="318"/>
        <v/>
      </c>
      <c r="U90" s="69">
        <v>2054</v>
      </c>
      <c r="V90" s="70">
        <f t="shared" si="319"/>
        <v>1848.6000000000001</v>
      </c>
      <c r="W90" s="70">
        <v>32</v>
      </c>
      <c r="X90" s="71">
        <f t="shared" si="466"/>
        <v>1574</v>
      </c>
      <c r="Y90" s="16">
        <f t="shared" si="320"/>
        <v>0.14854484474737645</v>
      </c>
      <c r="Z90" s="72">
        <v>0</v>
      </c>
      <c r="AA90" s="73" t="str">
        <f t="shared" si="321"/>
        <v/>
      </c>
      <c r="AB90" s="73">
        <v>0</v>
      </c>
      <c r="AC90" s="74" t="str">
        <f t="shared" si="467"/>
        <v/>
      </c>
      <c r="AD90" s="18" t="str">
        <f t="shared" si="322"/>
        <v/>
      </c>
      <c r="AE90" s="69">
        <v>0</v>
      </c>
      <c r="AF90" s="70" t="str">
        <f t="shared" si="323"/>
        <v/>
      </c>
      <c r="AG90" s="70">
        <v>0</v>
      </c>
      <c r="AH90" s="71" t="str">
        <f t="shared" si="468"/>
        <v/>
      </c>
      <c r="AI90" s="16" t="str">
        <f t="shared" si="324"/>
        <v/>
      </c>
      <c r="AJ90" s="72" t="s">
        <v>148</v>
      </c>
      <c r="AK90" s="73" t="str">
        <f t="shared" si="325"/>
        <v/>
      </c>
      <c r="AL90" s="73">
        <v>0</v>
      </c>
      <c r="AM90" s="74" t="str">
        <f t="shared" si="469"/>
        <v/>
      </c>
      <c r="AN90" s="18" t="str">
        <f t="shared" si="326"/>
        <v/>
      </c>
      <c r="AO90" s="69">
        <v>0</v>
      </c>
      <c r="AP90" s="70" t="str">
        <f t="shared" si="327"/>
        <v/>
      </c>
      <c r="AQ90" s="70">
        <v>0</v>
      </c>
      <c r="AR90" s="71" t="str">
        <f t="shared" si="470"/>
        <v/>
      </c>
      <c r="AS90" s="16" t="str">
        <f t="shared" si="328"/>
        <v/>
      </c>
      <c r="AT90" s="72">
        <v>0</v>
      </c>
      <c r="AU90" s="73" t="str">
        <f t="shared" si="329"/>
        <v/>
      </c>
      <c r="AV90" s="73">
        <v>0</v>
      </c>
      <c r="AW90" s="74" t="str">
        <f t="shared" si="471"/>
        <v/>
      </c>
      <c r="AX90" s="18" t="str">
        <f t="shared" si="330"/>
        <v/>
      </c>
      <c r="AY90" s="69">
        <v>0</v>
      </c>
      <c r="AZ90" s="70" t="str">
        <f t="shared" si="331"/>
        <v/>
      </c>
      <c r="BA90" s="70">
        <v>0</v>
      </c>
      <c r="BB90" s="71" t="str">
        <f t="shared" si="472"/>
        <v/>
      </c>
      <c r="BC90" s="16" t="str">
        <f t="shared" si="332"/>
        <v/>
      </c>
      <c r="BD90" s="72">
        <v>0</v>
      </c>
      <c r="BE90" s="73" t="str">
        <f t="shared" si="333"/>
        <v/>
      </c>
      <c r="BF90" s="73">
        <v>0</v>
      </c>
      <c r="BG90" s="74" t="str">
        <f t="shared" si="473"/>
        <v/>
      </c>
      <c r="BH90" s="18" t="str">
        <f t="shared" si="334"/>
        <v/>
      </c>
      <c r="BI90" s="69">
        <v>0</v>
      </c>
      <c r="BJ90" s="70" t="str">
        <f t="shared" si="335"/>
        <v/>
      </c>
      <c r="BK90" s="70">
        <v>0</v>
      </c>
      <c r="BL90" s="71" t="str">
        <f t="shared" si="474"/>
        <v/>
      </c>
      <c r="BM90" s="16" t="str">
        <f t="shared" si="336"/>
        <v/>
      </c>
      <c r="BN90" s="72">
        <v>0</v>
      </c>
      <c r="BO90" s="73" t="str">
        <f t="shared" si="337"/>
        <v/>
      </c>
      <c r="BP90" s="73">
        <v>0</v>
      </c>
      <c r="BQ90" s="74" t="str">
        <f t="shared" si="475"/>
        <v/>
      </c>
      <c r="BR90" s="18" t="str">
        <f t="shared" si="338"/>
        <v/>
      </c>
    </row>
    <row r="91" spans="1:70" s="5" customFormat="1" ht="12.75" customHeight="1">
      <c r="A91" s="42" t="s">
        <v>31</v>
      </c>
      <c r="B91" s="39" t="s">
        <v>156</v>
      </c>
      <c r="C91" s="4"/>
      <c r="D91" s="49">
        <v>2.77</v>
      </c>
      <c r="E91" s="40" t="s">
        <v>451</v>
      </c>
      <c r="F91" s="82">
        <v>2199</v>
      </c>
      <c r="G91" s="82">
        <v>1999</v>
      </c>
      <c r="H91" s="173">
        <v>1529</v>
      </c>
      <c r="I91" s="173">
        <v>0</v>
      </c>
      <c r="J91" s="95">
        <f t="shared" si="501"/>
        <v>1529</v>
      </c>
      <c r="K91" s="69">
        <v>0</v>
      </c>
      <c r="L91" s="70" t="str">
        <f t="shared" si="315"/>
        <v/>
      </c>
      <c r="M91" s="70">
        <v>0</v>
      </c>
      <c r="N91" s="71" t="str">
        <f t="shared" si="464"/>
        <v/>
      </c>
      <c r="O91" s="16" t="str">
        <f t="shared" si="316"/>
        <v/>
      </c>
      <c r="P91" s="72">
        <v>0</v>
      </c>
      <c r="Q91" s="73" t="str">
        <f t="shared" si="317"/>
        <v/>
      </c>
      <c r="R91" s="73">
        <v>0</v>
      </c>
      <c r="S91" s="74" t="str">
        <f t="shared" si="465"/>
        <v/>
      </c>
      <c r="T91" s="18" t="str">
        <f t="shared" si="318"/>
        <v/>
      </c>
      <c r="U91" s="69">
        <v>1943</v>
      </c>
      <c r="V91" s="70">
        <f t="shared" si="319"/>
        <v>1748.7</v>
      </c>
      <c r="W91" s="70">
        <v>40</v>
      </c>
      <c r="X91" s="71">
        <f t="shared" si="466"/>
        <v>1489</v>
      </c>
      <c r="Y91" s="16">
        <f t="shared" si="320"/>
        <v>0.14851032195345115</v>
      </c>
      <c r="Z91" s="72">
        <v>0</v>
      </c>
      <c r="AA91" s="73" t="str">
        <f t="shared" si="321"/>
        <v/>
      </c>
      <c r="AB91" s="73">
        <v>0</v>
      </c>
      <c r="AC91" s="74" t="str">
        <f t="shared" si="467"/>
        <v/>
      </c>
      <c r="AD91" s="18" t="str">
        <f t="shared" si="322"/>
        <v/>
      </c>
      <c r="AE91" s="69">
        <v>0</v>
      </c>
      <c r="AF91" s="70" t="str">
        <f t="shared" si="323"/>
        <v/>
      </c>
      <c r="AG91" s="70">
        <v>0</v>
      </c>
      <c r="AH91" s="71" t="str">
        <f t="shared" si="468"/>
        <v/>
      </c>
      <c r="AI91" s="16" t="str">
        <f t="shared" si="324"/>
        <v/>
      </c>
      <c r="AJ91" s="72" t="s">
        <v>148</v>
      </c>
      <c r="AK91" s="73" t="str">
        <f t="shared" si="325"/>
        <v/>
      </c>
      <c r="AL91" s="73">
        <v>0</v>
      </c>
      <c r="AM91" s="74" t="str">
        <f t="shared" si="469"/>
        <v/>
      </c>
      <c r="AN91" s="18" t="str">
        <f t="shared" si="326"/>
        <v/>
      </c>
      <c r="AO91" s="69">
        <v>0</v>
      </c>
      <c r="AP91" s="70" t="str">
        <f t="shared" si="327"/>
        <v/>
      </c>
      <c r="AQ91" s="70">
        <v>0</v>
      </c>
      <c r="AR91" s="71" t="str">
        <f t="shared" si="470"/>
        <v/>
      </c>
      <c r="AS91" s="16" t="str">
        <f t="shared" si="328"/>
        <v/>
      </c>
      <c r="AT91" s="72">
        <v>0</v>
      </c>
      <c r="AU91" s="73" t="str">
        <f t="shared" si="329"/>
        <v/>
      </c>
      <c r="AV91" s="73">
        <v>0</v>
      </c>
      <c r="AW91" s="74" t="str">
        <f t="shared" si="471"/>
        <v/>
      </c>
      <c r="AX91" s="18" t="str">
        <f t="shared" si="330"/>
        <v/>
      </c>
      <c r="AY91" s="69">
        <v>0</v>
      </c>
      <c r="AZ91" s="70" t="str">
        <f t="shared" si="331"/>
        <v/>
      </c>
      <c r="BA91" s="70">
        <v>0</v>
      </c>
      <c r="BB91" s="71" t="str">
        <f t="shared" si="472"/>
        <v/>
      </c>
      <c r="BC91" s="16" t="str">
        <f t="shared" si="332"/>
        <v/>
      </c>
      <c r="BD91" s="72">
        <v>0</v>
      </c>
      <c r="BE91" s="73" t="str">
        <f t="shared" si="333"/>
        <v/>
      </c>
      <c r="BF91" s="73">
        <v>0</v>
      </c>
      <c r="BG91" s="74" t="str">
        <f t="shared" si="473"/>
        <v/>
      </c>
      <c r="BH91" s="18" t="str">
        <f t="shared" si="334"/>
        <v/>
      </c>
      <c r="BI91" s="69">
        <v>0</v>
      </c>
      <c r="BJ91" s="70" t="str">
        <f t="shared" si="335"/>
        <v/>
      </c>
      <c r="BK91" s="70">
        <v>0</v>
      </c>
      <c r="BL91" s="71" t="str">
        <f t="shared" si="474"/>
        <v/>
      </c>
      <c r="BM91" s="16" t="str">
        <f t="shared" si="336"/>
        <v/>
      </c>
      <c r="BN91" s="72">
        <v>0</v>
      </c>
      <c r="BO91" s="73" t="str">
        <f t="shared" si="337"/>
        <v/>
      </c>
      <c r="BP91" s="73">
        <v>0</v>
      </c>
      <c r="BQ91" s="74" t="str">
        <f t="shared" si="475"/>
        <v/>
      </c>
      <c r="BR91" s="18" t="str">
        <f t="shared" si="338"/>
        <v/>
      </c>
    </row>
    <row r="92" spans="1:70" s="5" customFormat="1" ht="12.75" customHeight="1">
      <c r="A92" s="42" t="s">
        <v>494</v>
      </c>
      <c r="B92" s="39" t="s">
        <v>156</v>
      </c>
      <c r="C92" s="4" t="s">
        <v>508</v>
      </c>
      <c r="D92" s="49" t="s">
        <v>550</v>
      </c>
      <c r="E92" s="40" t="s">
        <v>515</v>
      </c>
      <c r="F92" s="82">
        <v>1869</v>
      </c>
      <c r="G92" s="82">
        <v>1699</v>
      </c>
      <c r="H92" s="173">
        <v>1379</v>
      </c>
      <c r="I92" s="173">
        <v>0</v>
      </c>
      <c r="J92" s="95">
        <f t="shared" ref="J92" si="527">IFERROR(H92-I92,H92)</f>
        <v>1379</v>
      </c>
      <c r="K92" s="69">
        <v>0</v>
      </c>
      <c r="L92" s="70" t="str">
        <f t="shared" ref="L92" si="528">IFERROR(IF(K92&gt;1,K92*0.9,""),"")</f>
        <v/>
      </c>
      <c r="M92" s="70">
        <v>0</v>
      </c>
      <c r="N92" s="71" t="str">
        <f t="shared" si="464"/>
        <v/>
      </c>
      <c r="O92" s="16" t="str">
        <f t="shared" ref="O92" si="529">IFERROR(IF((IFERROR(IF(M92&gt;1,(L92-N92)/L92,""),(($G92*0.9)-N92)/($G92*0.9)))&gt;1%,IFERROR(IF(M92&gt;1,(L92-N92)/L92,""),(($G92*0.9)-N92)/($G92*0.9)),""),"")</f>
        <v/>
      </c>
      <c r="P92" s="72">
        <v>0</v>
      </c>
      <c r="Q92" s="73" t="str">
        <f t="shared" ref="Q92" si="530">IFERROR(IF(P92&gt;1,P92*0.9,""),"")</f>
        <v/>
      </c>
      <c r="R92" s="73">
        <v>0</v>
      </c>
      <c r="S92" s="74" t="str">
        <f t="shared" si="465"/>
        <v/>
      </c>
      <c r="T92" s="18" t="str">
        <f t="shared" ref="T92" si="531">IFERROR(IF((IFERROR(IF(R92&gt;1,(Q92-S92)/Q92,""),(($G92*0.9)-S92)/($G92*0.9)))&gt;1%,IFERROR(IF(R92&gt;1,(Q92-S92)/Q92,""),(($G92*0.9)-S92)/($G92*0.9)),""),"")</f>
        <v/>
      </c>
      <c r="U92" s="69">
        <v>0</v>
      </c>
      <c r="V92" s="70" t="str">
        <f t="shared" ref="V92" si="532">IFERROR(IF(U92&gt;1,U92*0.9,""),"")</f>
        <v/>
      </c>
      <c r="W92" s="70">
        <v>0</v>
      </c>
      <c r="X92" s="71" t="str">
        <f t="shared" si="466"/>
        <v/>
      </c>
      <c r="Y92" s="16" t="str">
        <f t="shared" ref="Y92" si="533">IFERROR(IF((IFERROR(IF(W92&gt;1,(V92-X92)/V92,""),(($G92*0.9)-X92)/($G92*0.9)))&gt;1%,IFERROR(IF(W92&gt;1,(V92-X92)/V92,""),(($G92*0.9)-X92)/($G92*0.9)),""),"")</f>
        <v/>
      </c>
      <c r="Z92" s="72">
        <v>0</v>
      </c>
      <c r="AA92" s="73" t="str">
        <f t="shared" ref="AA92" si="534">IFERROR(IF(Z92&gt;1,Z92*0.9,""),"")</f>
        <v/>
      </c>
      <c r="AB92" s="73">
        <v>0</v>
      </c>
      <c r="AC92" s="74" t="str">
        <f t="shared" si="467"/>
        <v/>
      </c>
      <c r="AD92" s="18" t="str">
        <f t="shared" ref="AD92" si="535">IFERROR(IF((IFERROR(IF(AB92&gt;1,(AA92-AC92)/AA92,""),(($G92*0.9)-AC92)/($G92*0.9)))&gt;1%,IFERROR(IF(AB92&gt;1,(AA92-AC92)/AA92,""),(($G92*0.9)-AC92)/($G92*0.9)),""),"")</f>
        <v/>
      </c>
      <c r="AE92" s="69">
        <v>0</v>
      </c>
      <c r="AF92" s="70" t="str">
        <f t="shared" ref="AF92" si="536">IFERROR(IF(AE92&gt;1,AE92*0.9,""),"")</f>
        <v/>
      </c>
      <c r="AG92" s="70">
        <v>0</v>
      </c>
      <c r="AH92" s="71" t="str">
        <f t="shared" si="468"/>
        <v/>
      </c>
      <c r="AI92" s="16" t="str">
        <f t="shared" ref="AI92" si="537">IFERROR(IF((IFERROR(IF(AG92&gt;1,(AF92-AH92)/AF92,""),(($G92*0.9)-AH92)/($G92*0.9)))&gt;1%,IFERROR(IF(AG92&gt;1,(AF92-AH92)/AF92,""),(($G92*0.9)-AH92)/($G92*0.9)),""),"")</f>
        <v/>
      </c>
      <c r="AJ92" s="72">
        <v>0</v>
      </c>
      <c r="AK92" s="73" t="str">
        <f t="shared" ref="AK92" si="538">IFERROR(IF(AJ92&gt;1,AJ92*0.9,""),"")</f>
        <v/>
      </c>
      <c r="AL92" s="73">
        <v>0</v>
      </c>
      <c r="AM92" s="74" t="str">
        <f t="shared" si="469"/>
        <v/>
      </c>
      <c r="AN92" s="18" t="str">
        <f t="shared" ref="AN92" si="539">IFERROR(IF((IFERROR(IF(AL92&gt;1,(AK92-AM92)/AK92,""),(($G92*0.9)-AM92)/($G92*0.9)))&gt;1%,IFERROR(IF(AL92&gt;1,(AK92-AM92)/AK92,""),(($G92*0.9)-AM92)/($G92*0.9)),""),"")</f>
        <v/>
      </c>
      <c r="AO92" s="69">
        <v>0</v>
      </c>
      <c r="AP92" s="70" t="str">
        <f t="shared" ref="AP92" si="540">IFERROR(IF(AO92&gt;1,AO92*0.9,""),"")</f>
        <v/>
      </c>
      <c r="AQ92" s="70">
        <v>0</v>
      </c>
      <c r="AR92" s="71" t="str">
        <f t="shared" si="470"/>
        <v/>
      </c>
      <c r="AS92" s="16" t="str">
        <f t="shared" ref="AS92" si="541">IFERROR(IF((IFERROR(IF(AQ92&gt;1,(AP92-AR92)/AP92,""),(($G92*0.9)-AR92)/($G92*0.9)))&gt;1%,IFERROR(IF(AQ92&gt;1,(AP92-AR92)/AP92,""),(($G92*0.9)-AR92)/($G92*0.9)),""),"")</f>
        <v/>
      </c>
      <c r="AT92" s="72">
        <v>0</v>
      </c>
      <c r="AU92" s="73" t="str">
        <f t="shared" ref="AU92" si="542">IFERROR(IF(AT92&gt;1,AT92*0.9,""),"")</f>
        <v/>
      </c>
      <c r="AV92" s="73">
        <v>0</v>
      </c>
      <c r="AW92" s="74" t="str">
        <f t="shared" si="471"/>
        <v/>
      </c>
      <c r="AX92" s="18" t="str">
        <f t="shared" ref="AX92" si="543">IFERROR(IF((IFERROR(IF(AV92&gt;1,(AU92-AW92)/AU92,""),(($G92*0.9)-AW92)/($G92*0.9)))&gt;1%,IFERROR(IF(AV92&gt;1,(AU92-AW92)/AU92,""),(($G92*0.9)-AW92)/($G92*0.9)),""),"")</f>
        <v/>
      </c>
      <c r="AY92" s="69">
        <v>0</v>
      </c>
      <c r="AZ92" s="70" t="str">
        <f t="shared" ref="AZ92" si="544">IFERROR(IF(AY92&gt;1,AY92*0.9,""),"")</f>
        <v/>
      </c>
      <c r="BA92" s="70">
        <v>0</v>
      </c>
      <c r="BB92" s="71" t="str">
        <f t="shared" si="472"/>
        <v/>
      </c>
      <c r="BC92" s="16" t="str">
        <f t="shared" ref="BC92" si="545">IFERROR(IF((IFERROR(IF(BA92&gt;1,(AZ92-BB92)/AZ92,""),(($G92*0.9)-BB92)/($G92*0.9)))&gt;1%,IFERROR(IF(BA92&gt;1,(AZ92-BB92)/AZ92,""),(($G92*0.9)-BB92)/($G92*0.9)),""),"")</f>
        <v/>
      </c>
      <c r="BD92" s="72">
        <v>0</v>
      </c>
      <c r="BE92" s="73" t="str">
        <f t="shared" ref="BE92" si="546">IFERROR(IF(BD92&gt;1,BD92*0.9,""),"")</f>
        <v/>
      </c>
      <c r="BF92" s="73">
        <v>0</v>
      </c>
      <c r="BG92" s="74" t="str">
        <f t="shared" si="473"/>
        <v/>
      </c>
      <c r="BH92" s="18" t="str">
        <f t="shared" ref="BH92" si="547">IFERROR(IF((IFERROR(IF(BF92&gt;1,(BE92-BG92)/BE92,""),(($G92*0.9)-BG92)/($G92*0.9)))&gt;1%,IFERROR(IF(BF92&gt;1,(BE92-BG92)/BE92,""),(($G92*0.9)-BG92)/($G92*0.9)),""),"")</f>
        <v/>
      </c>
      <c r="BI92" s="69">
        <v>0</v>
      </c>
      <c r="BJ92" s="70" t="str">
        <f t="shared" ref="BJ92" si="548">IFERROR(IF(BI92&gt;1,BI92*0.9,""),"")</f>
        <v/>
      </c>
      <c r="BK92" s="70">
        <v>0</v>
      </c>
      <c r="BL92" s="71" t="str">
        <f t="shared" si="474"/>
        <v/>
      </c>
      <c r="BM92" s="16" t="str">
        <f t="shared" ref="BM92" si="549">IFERROR(IF((IFERROR(IF(BK92&gt;1,(BJ92-BL92)/BJ92,""),(($G92*0.9)-BL92)/($G92*0.9)))&gt;1%,IFERROR(IF(BK92&gt;1,(BJ92-BL92)/BJ92,""),(($G92*0.9)-BL92)/($G92*0.9)),""),"")</f>
        <v/>
      </c>
      <c r="BN92" s="72">
        <v>0</v>
      </c>
      <c r="BO92" s="73" t="str">
        <f t="shared" ref="BO92" si="550">IFERROR(IF(BN92&gt;1,BN92*0.9,""),"")</f>
        <v/>
      </c>
      <c r="BP92" s="73">
        <v>0</v>
      </c>
      <c r="BQ92" s="74" t="str">
        <f t="shared" si="475"/>
        <v/>
      </c>
      <c r="BR92" s="18" t="str">
        <f t="shared" ref="BR92" si="551">IFERROR(IF((IFERROR(IF(BP92&gt;1,(BO92-BQ92)/BO92,""),(($G92*0.9)-BQ92)/($G92*0.9)))&gt;1%,IFERROR(IF(BP92&gt;1,(BO92-BQ92)/BO92,""),(($G92*0.9)-BQ92)/($G92*0.9)),""),"")</f>
        <v/>
      </c>
    </row>
    <row r="93" spans="1:70" s="5" customFormat="1" ht="12.75" customHeight="1">
      <c r="A93" s="42" t="s">
        <v>27</v>
      </c>
      <c r="B93" s="39" t="s">
        <v>156</v>
      </c>
      <c r="C93" s="4" t="s">
        <v>523</v>
      </c>
      <c r="D93" s="49">
        <v>2.94</v>
      </c>
      <c r="E93" s="40" t="s">
        <v>452</v>
      </c>
      <c r="F93" s="82">
        <v>1704</v>
      </c>
      <c r="G93" s="82">
        <v>1549</v>
      </c>
      <c r="H93" s="173">
        <v>1207</v>
      </c>
      <c r="I93" s="173">
        <v>20</v>
      </c>
      <c r="J93" s="95">
        <f t="shared" si="501"/>
        <v>1187</v>
      </c>
      <c r="K93" s="69">
        <v>0</v>
      </c>
      <c r="L93" s="70" t="str">
        <f t="shared" ref="L93" si="552">IFERROR(IF(K93&gt;1,K93*0.9,""),"")</f>
        <v/>
      </c>
      <c r="M93" s="70">
        <v>0</v>
      </c>
      <c r="N93" s="71" t="str">
        <f t="shared" si="464"/>
        <v/>
      </c>
      <c r="O93" s="16" t="str">
        <f t="shared" ref="O93" si="553">IFERROR(IF((IFERROR(IF(M93&gt;1,(L93-N93)/L93,""),(($G93*0.9)-N93)/($G93*0.9)))&gt;1%,IFERROR(IF(M93&gt;1,(L93-N93)/L93,""),(($G93*0.9)-N93)/($G93*0.9)),""),"")</f>
        <v/>
      </c>
      <c r="P93" s="72">
        <v>0</v>
      </c>
      <c r="Q93" s="73" t="str">
        <f t="shared" ref="Q93" si="554">IFERROR(IF(P93&gt;1,P93*0.9,""),"")</f>
        <v/>
      </c>
      <c r="R93" s="73">
        <v>0</v>
      </c>
      <c r="S93" s="74" t="str">
        <f t="shared" si="465"/>
        <v/>
      </c>
      <c r="T93" s="18" t="str">
        <f t="shared" ref="T93" si="555">IFERROR(IF((IFERROR(IF(R93&gt;1,(Q93-S93)/Q93,""),(($G93*0.9)-S93)/($G93*0.9)))&gt;1%,IFERROR(IF(R93&gt;1,(Q93-S93)/Q93,""),(($G93*0.9)-S93)/($G93*0.9)),""),"")</f>
        <v/>
      </c>
      <c r="U93" s="69">
        <v>0</v>
      </c>
      <c r="V93" s="70" t="str">
        <f t="shared" ref="V93" si="556">IFERROR(IF(U93&gt;1,U93*0.9,""),"")</f>
        <v/>
      </c>
      <c r="W93" s="70">
        <v>0</v>
      </c>
      <c r="X93" s="71" t="str">
        <f t="shared" si="466"/>
        <v/>
      </c>
      <c r="Y93" s="16" t="str">
        <f t="shared" ref="Y93" si="557">IFERROR(IF((IFERROR(IF(W93&gt;1,(V93-X93)/V93,""),(($G93*0.9)-X93)/($G93*0.9)))&gt;1%,IFERROR(IF(W93&gt;1,(V93-X93)/V93,""),(($G93*0.9)-X93)/($G93*0.9)),""),"")</f>
        <v/>
      </c>
      <c r="Z93" s="72">
        <v>0</v>
      </c>
      <c r="AA93" s="73" t="str">
        <f t="shared" ref="AA93" si="558">IFERROR(IF(Z93&gt;1,Z93*0.9,""),"")</f>
        <v/>
      </c>
      <c r="AB93" s="73">
        <v>0</v>
      </c>
      <c r="AC93" s="74" t="str">
        <f t="shared" si="467"/>
        <v/>
      </c>
      <c r="AD93" s="18" t="str">
        <f t="shared" ref="AD93" si="559">IFERROR(IF((IFERROR(IF(AB93&gt;1,(AA93-AC93)/AA93,""),(($G93*0.9)-AC93)/($G93*0.9)))&gt;1%,IFERROR(IF(AB93&gt;1,(AA93-AC93)/AA93,""),(($G93*0.9)-AC93)/($G93*0.9)),""),"")</f>
        <v/>
      </c>
      <c r="AE93" s="69">
        <v>0</v>
      </c>
      <c r="AF93" s="70" t="str">
        <f t="shared" ref="AF93" si="560">IFERROR(IF(AE93&gt;1,AE93*0.9,""),"")</f>
        <v/>
      </c>
      <c r="AG93" s="70">
        <v>0</v>
      </c>
      <c r="AH93" s="71" t="str">
        <f t="shared" si="468"/>
        <v/>
      </c>
      <c r="AI93" s="16" t="str">
        <f t="shared" ref="AI93" si="561">IFERROR(IF((IFERROR(IF(AG93&gt;1,(AF93-AH93)/AF93,""),(($G93*0.9)-AH93)/($G93*0.9)))&gt;1%,IFERROR(IF(AG93&gt;1,(AF93-AH93)/AF93,""),(($G93*0.9)-AH93)/($G93*0.9)),""),"")</f>
        <v/>
      </c>
      <c r="AJ93" s="72">
        <v>0</v>
      </c>
      <c r="AK93" s="73" t="str">
        <f t="shared" ref="AK93" si="562">IFERROR(IF(AJ93&gt;1,AJ93*0.9,""),"")</f>
        <v/>
      </c>
      <c r="AL93" s="73">
        <v>0</v>
      </c>
      <c r="AM93" s="74" t="str">
        <f t="shared" si="469"/>
        <v/>
      </c>
      <c r="AN93" s="18" t="str">
        <f t="shared" ref="AN93" si="563">IFERROR(IF((IFERROR(IF(AL93&gt;1,(AK93-AM93)/AK93,""),(($G93*0.9)-AM93)/($G93*0.9)))&gt;1%,IFERROR(IF(AL93&gt;1,(AK93-AM93)/AK93,""),(($G93*0.9)-AM93)/($G93*0.9)),""),"")</f>
        <v/>
      </c>
      <c r="AO93" s="69">
        <v>0</v>
      </c>
      <c r="AP93" s="70" t="str">
        <f t="shared" ref="AP93" si="564">IFERROR(IF(AO93&gt;1,AO93*0.9,""),"")</f>
        <v/>
      </c>
      <c r="AQ93" s="70">
        <v>0</v>
      </c>
      <c r="AR93" s="71" t="str">
        <f t="shared" si="470"/>
        <v/>
      </c>
      <c r="AS93" s="16" t="str">
        <f t="shared" ref="AS93" si="565">IFERROR(IF((IFERROR(IF(AQ93&gt;1,(AP93-AR93)/AP93,""),(($G93*0.9)-AR93)/($G93*0.9)))&gt;1%,IFERROR(IF(AQ93&gt;1,(AP93-AR93)/AP93,""),(($G93*0.9)-AR93)/($G93*0.9)),""),"")</f>
        <v/>
      </c>
      <c r="AT93" s="72">
        <v>0</v>
      </c>
      <c r="AU93" s="73" t="str">
        <f t="shared" ref="AU93" si="566">IFERROR(IF(AT93&gt;1,AT93*0.9,""),"")</f>
        <v/>
      </c>
      <c r="AV93" s="73">
        <v>0</v>
      </c>
      <c r="AW93" s="74" t="str">
        <f t="shared" si="471"/>
        <v/>
      </c>
      <c r="AX93" s="18" t="str">
        <f t="shared" ref="AX93" si="567">IFERROR(IF((IFERROR(IF(AV93&gt;1,(AU93-AW93)/AU93,""),(($G93*0.9)-AW93)/($G93*0.9)))&gt;1%,IFERROR(IF(AV93&gt;1,(AU93-AW93)/AU93,""),(($G93*0.9)-AW93)/($G93*0.9)),""),"")</f>
        <v/>
      </c>
      <c r="AY93" s="69">
        <v>0</v>
      </c>
      <c r="AZ93" s="70" t="str">
        <f t="shared" ref="AZ93" si="568">IFERROR(IF(AY93&gt;1,AY93*0.9,""),"")</f>
        <v/>
      </c>
      <c r="BA93" s="70">
        <v>0</v>
      </c>
      <c r="BB93" s="71" t="str">
        <f t="shared" si="472"/>
        <v/>
      </c>
      <c r="BC93" s="16" t="str">
        <f t="shared" ref="BC93" si="569">IFERROR(IF((IFERROR(IF(BA93&gt;1,(AZ93-BB93)/AZ93,""),(($G93*0.9)-BB93)/($G93*0.9)))&gt;1%,IFERROR(IF(BA93&gt;1,(AZ93-BB93)/AZ93,""),(($G93*0.9)-BB93)/($G93*0.9)),""),"")</f>
        <v/>
      </c>
      <c r="BD93" s="72">
        <v>0</v>
      </c>
      <c r="BE93" s="73" t="str">
        <f t="shared" ref="BE93" si="570">IFERROR(IF(BD93&gt;1,BD93*0.9,""),"")</f>
        <v/>
      </c>
      <c r="BF93" s="73">
        <v>0</v>
      </c>
      <c r="BG93" s="74" t="str">
        <f t="shared" si="473"/>
        <v/>
      </c>
      <c r="BH93" s="18" t="str">
        <f t="shared" ref="BH93" si="571">IFERROR(IF((IFERROR(IF(BF93&gt;1,(BE93-BG93)/BE93,""),(($G93*0.9)-BG93)/($G93*0.9)))&gt;1%,IFERROR(IF(BF93&gt;1,(BE93-BG93)/BE93,""),(($G93*0.9)-BG93)/($G93*0.9)),""),"")</f>
        <v/>
      </c>
      <c r="BI93" s="69">
        <v>0</v>
      </c>
      <c r="BJ93" s="70" t="str">
        <f t="shared" ref="BJ93" si="572">IFERROR(IF(BI93&gt;1,BI93*0.9,""),"")</f>
        <v/>
      </c>
      <c r="BK93" s="70">
        <v>0</v>
      </c>
      <c r="BL93" s="71" t="str">
        <f t="shared" si="474"/>
        <v/>
      </c>
      <c r="BM93" s="16" t="str">
        <f t="shared" ref="BM93" si="573">IFERROR(IF((IFERROR(IF(BK93&gt;1,(BJ93-BL93)/BJ93,""),(($G93*0.9)-BL93)/($G93*0.9)))&gt;1%,IFERROR(IF(BK93&gt;1,(BJ93-BL93)/BJ93,""),(($G93*0.9)-BL93)/($G93*0.9)),""),"")</f>
        <v/>
      </c>
      <c r="BN93" s="72">
        <v>0</v>
      </c>
      <c r="BO93" s="73" t="str">
        <f t="shared" ref="BO93" si="574">IFERROR(IF(BN93&gt;1,BN93*0.9,""),"")</f>
        <v/>
      </c>
      <c r="BP93" s="73">
        <v>0</v>
      </c>
      <c r="BQ93" s="74" t="str">
        <f t="shared" si="475"/>
        <v/>
      </c>
      <c r="BR93" s="18" t="str">
        <f t="shared" ref="BR93" si="575">IFERROR(IF((IFERROR(IF(BP93&gt;1,(BO93-BQ93)/BO93,""),(($G93*0.9)-BQ93)/($G93*0.9)))&gt;1%,IFERROR(IF(BP93&gt;1,(BO93-BQ93)/BO93,""),(($G93*0.9)-BQ93)/($G93*0.9)),""),"")</f>
        <v/>
      </c>
    </row>
    <row r="94" spans="1:70" s="5" customFormat="1" ht="12.75" customHeight="1">
      <c r="A94" s="42" t="s">
        <v>26</v>
      </c>
      <c r="B94" s="39" t="s">
        <v>156</v>
      </c>
      <c r="C94" s="4"/>
      <c r="D94" s="49">
        <v>3.12</v>
      </c>
      <c r="E94" s="40" t="s">
        <v>453</v>
      </c>
      <c r="F94" s="82">
        <v>1649</v>
      </c>
      <c r="G94" s="82">
        <v>1499</v>
      </c>
      <c r="H94" s="173">
        <v>1169</v>
      </c>
      <c r="I94" s="173">
        <v>23</v>
      </c>
      <c r="J94" s="95">
        <f t="shared" si="501"/>
        <v>1146</v>
      </c>
      <c r="K94" s="69">
        <v>1332</v>
      </c>
      <c r="L94" s="70">
        <f t="shared" si="315"/>
        <v>1198.8</v>
      </c>
      <c r="M94" s="70">
        <v>106</v>
      </c>
      <c r="N94" s="71">
        <f t="shared" si="464"/>
        <v>1040</v>
      </c>
      <c r="O94" s="16">
        <f t="shared" si="316"/>
        <v>0.13246579913246576</v>
      </c>
      <c r="P94" s="72">
        <v>0</v>
      </c>
      <c r="Q94" s="73" t="str">
        <f t="shared" si="317"/>
        <v/>
      </c>
      <c r="R94" s="73">
        <v>0</v>
      </c>
      <c r="S94" s="74" t="str">
        <f t="shared" si="465"/>
        <v/>
      </c>
      <c r="T94" s="18" t="str">
        <f t="shared" si="318"/>
        <v/>
      </c>
      <c r="U94" s="69" t="s">
        <v>148</v>
      </c>
      <c r="V94" s="70" t="str">
        <f t="shared" si="319"/>
        <v/>
      </c>
      <c r="W94" s="70">
        <v>0</v>
      </c>
      <c r="X94" s="71" t="str">
        <f t="shared" si="466"/>
        <v/>
      </c>
      <c r="Y94" s="16" t="str">
        <f t="shared" si="320"/>
        <v/>
      </c>
      <c r="Z94" s="72">
        <v>1443</v>
      </c>
      <c r="AA94" s="73">
        <f t="shared" si="321"/>
        <v>1298.7</v>
      </c>
      <c r="AB94" s="73">
        <v>41</v>
      </c>
      <c r="AC94" s="74">
        <f t="shared" si="467"/>
        <v>1105</v>
      </c>
      <c r="AD94" s="18">
        <f t="shared" si="322"/>
        <v>0.14914914914914917</v>
      </c>
      <c r="AE94" s="69">
        <v>1443</v>
      </c>
      <c r="AF94" s="70">
        <f t="shared" si="323"/>
        <v>1298.7</v>
      </c>
      <c r="AG94" s="70">
        <v>41</v>
      </c>
      <c r="AH94" s="71">
        <f t="shared" si="468"/>
        <v>1105</v>
      </c>
      <c r="AI94" s="16">
        <f t="shared" si="324"/>
        <v>0.14914914914914917</v>
      </c>
      <c r="AJ94" s="72">
        <v>0</v>
      </c>
      <c r="AK94" s="73" t="str">
        <f t="shared" si="325"/>
        <v/>
      </c>
      <c r="AL94" s="73">
        <v>0</v>
      </c>
      <c r="AM94" s="74" t="str">
        <f t="shared" si="469"/>
        <v/>
      </c>
      <c r="AN94" s="18" t="str">
        <f t="shared" si="326"/>
        <v/>
      </c>
      <c r="AO94" s="69">
        <v>1443</v>
      </c>
      <c r="AP94" s="70">
        <f t="shared" si="327"/>
        <v>1298.7</v>
      </c>
      <c r="AQ94" s="70">
        <v>41</v>
      </c>
      <c r="AR94" s="71">
        <f t="shared" si="470"/>
        <v>1105</v>
      </c>
      <c r="AS94" s="16">
        <f t="shared" si="328"/>
        <v>0.14914914914914917</v>
      </c>
      <c r="AT94" s="72">
        <v>0</v>
      </c>
      <c r="AU94" s="73" t="str">
        <f t="shared" si="329"/>
        <v/>
      </c>
      <c r="AV94" s="73">
        <v>0</v>
      </c>
      <c r="AW94" s="74" t="str">
        <f t="shared" si="471"/>
        <v/>
      </c>
      <c r="AX94" s="18" t="str">
        <f t="shared" si="330"/>
        <v/>
      </c>
      <c r="AY94" s="69">
        <v>0</v>
      </c>
      <c r="AZ94" s="70" t="str">
        <f t="shared" si="331"/>
        <v/>
      </c>
      <c r="BA94" s="70">
        <v>0</v>
      </c>
      <c r="BB94" s="71" t="str">
        <f t="shared" si="472"/>
        <v/>
      </c>
      <c r="BC94" s="16" t="str">
        <f t="shared" si="332"/>
        <v/>
      </c>
      <c r="BD94" s="72">
        <v>1443</v>
      </c>
      <c r="BE94" s="73">
        <f t="shared" si="333"/>
        <v>1298.7</v>
      </c>
      <c r="BF94" s="73">
        <v>41</v>
      </c>
      <c r="BG94" s="74">
        <f t="shared" si="473"/>
        <v>1105</v>
      </c>
      <c r="BH94" s="18">
        <f t="shared" si="334"/>
        <v>0.14914914914914917</v>
      </c>
      <c r="BI94" s="69">
        <v>0</v>
      </c>
      <c r="BJ94" s="70" t="str">
        <f t="shared" si="335"/>
        <v/>
      </c>
      <c r="BK94" s="70">
        <v>0</v>
      </c>
      <c r="BL94" s="71" t="str">
        <f t="shared" si="474"/>
        <v/>
      </c>
      <c r="BM94" s="16" t="str">
        <f t="shared" si="336"/>
        <v/>
      </c>
      <c r="BN94" s="72">
        <v>0</v>
      </c>
      <c r="BO94" s="73" t="str">
        <f t="shared" si="337"/>
        <v/>
      </c>
      <c r="BP94" s="73">
        <v>0</v>
      </c>
      <c r="BQ94" s="74" t="str">
        <f t="shared" si="475"/>
        <v/>
      </c>
      <c r="BR94" s="18" t="str">
        <f t="shared" si="338"/>
        <v/>
      </c>
    </row>
    <row r="95" spans="1:70" s="5" customFormat="1" ht="12.75" customHeight="1">
      <c r="A95" s="42" t="s">
        <v>29</v>
      </c>
      <c r="B95" s="39" t="s">
        <v>156</v>
      </c>
      <c r="C95" s="4"/>
      <c r="D95" s="49">
        <v>3.12</v>
      </c>
      <c r="E95" s="40" t="s">
        <v>454</v>
      </c>
      <c r="F95" s="82">
        <v>2089</v>
      </c>
      <c r="G95" s="82">
        <v>1899</v>
      </c>
      <c r="H95" s="173">
        <v>1498</v>
      </c>
      <c r="I95" s="173">
        <v>53</v>
      </c>
      <c r="J95" s="95">
        <f t="shared" si="501"/>
        <v>1445</v>
      </c>
      <c r="K95" s="69">
        <v>0</v>
      </c>
      <c r="L95" s="70" t="str">
        <f t="shared" si="315"/>
        <v/>
      </c>
      <c r="M95" s="70">
        <v>0</v>
      </c>
      <c r="N95" s="71" t="str">
        <f t="shared" si="464"/>
        <v/>
      </c>
      <c r="O95" s="16" t="str">
        <f t="shared" si="316"/>
        <v/>
      </c>
      <c r="P95" s="72">
        <v>0</v>
      </c>
      <c r="Q95" s="73" t="str">
        <f t="shared" si="317"/>
        <v/>
      </c>
      <c r="R95" s="73">
        <v>0</v>
      </c>
      <c r="S95" s="74" t="str">
        <f t="shared" si="465"/>
        <v/>
      </c>
      <c r="T95" s="18" t="str">
        <f t="shared" si="318"/>
        <v/>
      </c>
      <c r="U95" s="69">
        <v>0</v>
      </c>
      <c r="V95" s="70" t="str">
        <f t="shared" si="319"/>
        <v/>
      </c>
      <c r="W95" s="70">
        <v>0</v>
      </c>
      <c r="X95" s="71" t="str">
        <f t="shared" si="466"/>
        <v/>
      </c>
      <c r="Y95" s="16" t="str">
        <f t="shared" si="320"/>
        <v/>
      </c>
      <c r="Z95" s="72">
        <v>1777</v>
      </c>
      <c r="AA95" s="73">
        <f t="shared" si="321"/>
        <v>1599.3</v>
      </c>
      <c r="AB95" s="73">
        <v>90</v>
      </c>
      <c r="AC95" s="74">
        <f t="shared" si="467"/>
        <v>1355</v>
      </c>
      <c r="AD95" s="18">
        <f t="shared" si="322"/>
        <v>0.15275433001938346</v>
      </c>
      <c r="AE95" s="69">
        <v>1777</v>
      </c>
      <c r="AF95" s="70">
        <f t="shared" si="323"/>
        <v>1599.3</v>
      </c>
      <c r="AG95" s="70">
        <v>90</v>
      </c>
      <c r="AH95" s="71">
        <f t="shared" si="468"/>
        <v>1355</v>
      </c>
      <c r="AI95" s="16">
        <f t="shared" si="324"/>
        <v>0.15275433001938346</v>
      </c>
      <c r="AJ95" s="72">
        <v>0</v>
      </c>
      <c r="AK95" s="73" t="str">
        <f t="shared" si="325"/>
        <v/>
      </c>
      <c r="AL95" s="73">
        <v>0</v>
      </c>
      <c r="AM95" s="74" t="str">
        <f t="shared" si="469"/>
        <v/>
      </c>
      <c r="AN95" s="18" t="str">
        <f t="shared" si="326"/>
        <v/>
      </c>
      <c r="AO95" s="69">
        <v>1777</v>
      </c>
      <c r="AP95" s="70">
        <f t="shared" si="327"/>
        <v>1599.3</v>
      </c>
      <c r="AQ95" s="70">
        <v>90</v>
      </c>
      <c r="AR95" s="71">
        <f t="shared" si="470"/>
        <v>1355</v>
      </c>
      <c r="AS95" s="16">
        <f t="shared" si="328"/>
        <v>0.15275433001938346</v>
      </c>
      <c r="AT95" s="72">
        <v>0</v>
      </c>
      <c r="AU95" s="73" t="str">
        <f t="shared" si="329"/>
        <v/>
      </c>
      <c r="AV95" s="73">
        <v>0</v>
      </c>
      <c r="AW95" s="74" t="str">
        <f t="shared" si="471"/>
        <v/>
      </c>
      <c r="AX95" s="18" t="str">
        <f t="shared" si="330"/>
        <v/>
      </c>
      <c r="AY95" s="69">
        <v>0</v>
      </c>
      <c r="AZ95" s="70" t="str">
        <f t="shared" si="331"/>
        <v/>
      </c>
      <c r="BA95" s="70">
        <v>0</v>
      </c>
      <c r="BB95" s="71" t="str">
        <f t="shared" si="472"/>
        <v/>
      </c>
      <c r="BC95" s="16" t="str">
        <f t="shared" si="332"/>
        <v/>
      </c>
      <c r="BD95" s="72">
        <v>1777</v>
      </c>
      <c r="BE95" s="73">
        <f t="shared" si="333"/>
        <v>1599.3</v>
      </c>
      <c r="BF95" s="73">
        <v>90</v>
      </c>
      <c r="BG95" s="74">
        <f t="shared" si="473"/>
        <v>1355</v>
      </c>
      <c r="BH95" s="18">
        <f t="shared" si="334"/>
        <v>0.15275433001938346</v>
      </c>
      <c r="BI95" s="69">
        <v>0</v>
      </c>
      <c r="BJ95" s="70" t="str">
        <f t="shared" si="335"/>
        <v/>
      </c>
      <c r="BK95" s="70">
        <v>0</v>
      </c>
      <c r="BL95" s="71" t="str">
        <f t="shared" si="474"/>
        <v/>
      </c>
      <c r="BM95" s="16" t="str">
        <f t="shared" si="336"/>
        <v/>
      </c>
      <c r="BN95" s="72">
        <v>0</v>
      </c>
      <c r="BO95" s="73" t="str">
        <f t="shared" si="337"/>
        <v/>
      </c>
      <c r="BP95" s="73">
        <v>0</v>
      </c>
      <c r="BQ95" s="74" t="str">
        <f t="shared" si="475"/>
        <v/>
      </c>
      <c r="BR95" s="18" t="str">
        <f t="shared" si="338"/>
        <v/>
      </c>
    </row>
    <row r="96" spans="1:70" s="5" customFormat="1" ht="12.75" customHeight="1">
      <c r="A96" s="42" t="s">
        <v>28</v>
      </c>
      <c r="B96" s="39" t="s">
        <v>156</v>
      </c>
      <c r="C96" s="4"/>
      <c r="D96" s="49">
        <v>3.12</v>
      </c>
      <c r="E96" s="40" t="s">
        <v>454</v>
      </c>
      <c r="F96" s="82">
        <v>1979</v>
      </c>
      <c r="G96" s="82">
        <v>1799</v>
      </c>
      <c r="H96" s="173">
        <v>1419</v>
      </c>
      <c r="I96" s="173">
        <v>51</v>
      </c>
      <c r="J96" s="95">
        <f t="shared" si="501"/>
        <v>1368</v>
      </c>
      <c r="K96" s="69">
        <v>0</v>
      </c>
      <c r="L96" s="70" t="str">
        <f t="shared" si="315"/>
        <v/>
      </c>
      <c r="M96" s="70">
        <v>0</v>
      </c>
      <c r="N96" s="71" t="str">
        <f t="shared" si="464"/>
        <v/>
      </c>
      <c r="O96" s="16" t="str">
        <f t="shared" si="316"/>
        <v/>
      </c>
      <c r="P96" s="72">
        <v>0</v>
      </c>
      <c r="Q96" s="73" t="str">
        <f t="shared" si="317"/>
        <v/>
      </c>
      <c r="R96" s="73">
        <v>0</v>
      </c>
      <c r="S96" s="74" t="str">
        <f t="shared" si="465"/>
        <v/>
      </c>
      <c r="T96" s="18" t="str">
        <f t="shared" si="318"/>
        <v/>
      </c>
      <c r="U96" s="69">
        <v>0</v>
      </c>
      <c r="V96" s="70" t="str">
        <f t="shared" si="319"/>
        <v/>
      </c>
      <c r="W96" s="70">
        <v>0</v>
      </c>
      <c r="X96" s="71" t="str">
        <f t="shared" si="466"/>
        <v/>
      </c>
      <c r="Y96" s="16" t="str">
        <f t="shared" si="320"/>
        <v/>
      </c>
      <c r="Z96" s="72">
        <v>1666</v>
      </c>
      <c r="AA96" s="73">
        <f t="shared" si="321"/>
        <v>1499.4</v>
      </c>
      <c r="AB96" s="73">
        <v>99</v>
      </c>
      <c r="AC96" s="74">
        <f t="shared" si="467"/>
        <v>1269</v>
      </c>
      <c r="AD96" s="18">
        <f t="shared" si="322"/>
        <v>0.15366146458583438</v>
      </c>
      <c r="AE96" s="69">
        <v>1777</v>
      </c>
      <c r="AF96" s="70">
        <f t="shared" si="323"/>
        <v>1599.3</v>
      </c>
      <c r="AG96" s="70">
        <v>14</v>
      </c>
      <c r="AH96" s="71">
        <f t="shared" si="468"/>
        <v>1354</v>
      </c>
      <c r="AI96" s="16">
        <f t="shared" si="324"/>
        <v>0.15337960357656472</v>
      </c>
      <c r="AJ96" s="72">
        <v>0</v>
      </c>
      <c r="AK96" s="73" t="str">
        <f t="shared" si="325"/>
        <v/>
      </c>
      <c r="AL96" s="73">
        <v>0</v>
      </c>
      <c r="AM96" s="74" t="str">
        <f t="shared" si="469"/>
        <v/>
      </c>
      <c r="AN96" s="18" t="str">
        <f t="shared" si="326"/>
        <v/>
      </c>
      <c r="AO96" s="69">
        <v>1666</v>
      </c>
      <c r="AP96" s="70">
        <f t="shared" si="327"/>
        <v>1499.4</v>
      </c>
      <c r="AQ96" s="70">
        <v>99</v>
      </c>
      <c r="AR96" s="71">
        <f t="shared" si="470"/>
        <v>1269</v>
      </c>
      <c r="AS96" s="16">
        <f t="shared" si="328"/>
        <v>0.15366146458583438</v>
      </c>
      <c r="AT96" s="72">
        <v>0</v>
      </c>
      <c r="AU96" s="73" t="str">
        <f t="shared" si="329"/>
        <v/>
      </c>
      <c r="AV96" s="73">
        <v>0</v>
      </c>
      <c r="AW96" s="74" t="str">
        <f t="shared" si="471"/>
        <v/>
      </c>
      <c r="AX96" s="18" t="str">
        <f t="shared" si="330"/>
        <v/>
      </c>
      <c r="AY96" s="69">
        <v>0</v>
      </c>
      <c r="AZ96" s="70" t="str">
        <f t="shared" si="331"/>
        <v/>
      </c>
      <c r="BA96" s="70">
        <v>0</v>
      </c>
      <c r="BB96" s="71" t="str">
        <f t="shared" si="472"/>
        <v/>
      </c>
      <c r="BC96" s="16" t="str">
        <f t="shared" si="332"/>
        <v/>
      </c>
      <c r="BD96" s="72">
        <v>1777</v>
      </c>
      <c r="BE96" s="73">
        <f t="shared" si="333"/>
        <v>1599.3</v>
      </c>
      <c r="BF96" s="73">
        <v>14</v>
      </c>
      <c r="BG96" s="74">
        <f t="shared" si="473"/>
        <v>1354</v>
      </c>
      <c r="BH96" s="18">
        <f t="shared" si="334"/>
        <v>0.15337960357656472</v>
      </c>
      <c r="BI96" s="69">
        <v>0</v>
      </c>
      <c r="BJ96" s="70" t="str">
        <f t="shared" si="335"/>
        <v/>
      </c>
      <c r="BK96" s="70">
        <v>0</v>
      </c>
      <c r="BL96" s="71" t="str">
        <f t="shared" si="474"/>
        <v/>
      </c>
      <c r="BM96" s="16" t="str">
        <f t="shared" si="336"/>
        <v/>
      </c>
      <c r="BN96" s="72">
        <v>0</v>
      </c>
      <c r="BO96" s="73" t="str">
        <f t="shared" si="337"/>
        <v/>
      </c>
      <c r="BP96" s="73">
        <v>0</v>
      </c>
      <c r="BQ96" s="74" t="str">
        <f t="shared" si="475"/>
        <v/>
      </c>
      <c r="BR96" s="18" t="str">
        <f t="shared" si="338"/>
        <v/>
      </c>
    </row>
    <row r="97" spans="1:70" s="5" customFormat="1" ht="12.75" customHeight="1" thickBot="1">
      <c r="A97" s="167" t="s">
        <v>33</v>
      </c>
      <c r="B97" s="175" t="s">
        <v>156</v>
      </c>
      <c r="C97" s="168"/>
      <c r="D97" s="176">
        <v>3.12</v>
      </c>
      <c r="E97" s="169" t="s">
        <v>455</v>
      </c>
      <c r="F97" s="177">
        <v>2419</v>
      </c>
      <c r="G97" s="177">
        <v>2199</v>
      </c>
      <c r="H97" s="178">
        <v>1734</v>
      </c>
      <c r="I97" s="178">
        <v>0</v>
      </c>
      <c r="J97" s="194">
        <f t="shared" si="501"/>
        <v>1734</v>
      </c>
      <c r="K97" s="200">
        <v>0</v>
      </c>
      <c r="L97" s="179" t="str">
        <f t="shared" si="315"/>
        <v/>
      </c>
      <c r="M97" s="179">
        <v>0</v>
      </c>
      <c r="N97" s="180" t="str">
        <f t="shared" si="464"/>
        <v/>
      </c>
      <c r="O97" s="183" t="str">
        <f t="shared" si="316"/>
        <v/>
      </c>
      <c r="P97" s="205">
        <v>0</v>
      </c>
      <c r="Q97" s="181" t="str">
        <f t="shared" si="317"/>
        <v/>
      </c>
      <c r="R97" s="181">
        <v>0</v>
      </c>
      <c r="S97" s="182" t="str">
        <f t="shared" si="465"/>
        <v/>
      </c>
      <c r="T97" s="206" t="str">
        <f t="shared" si="318"/>
        <v/>
      </c>
      <c r="U97" s="200">
        <v>0</v>
      </c>
      <c r="V97" s="179" t="str">
        <f t="shared" si="319"/>
        <v/>
      </c>
      <c r="W97" s="179">
        <v>0</v>
      </c>
      <c r="X97" s="180" t="str">
        <f t="shared" si="466"/>
        <v/>
      </c>
      <c r="Y97" s="183" t="str">
        <f t="shared" si="320"/>
        <v/>
      </c>
      <c r="Z97" s="205">
        <v>0</v>
      </c>
      <c r="AA97" s="181" t="str">
        <f t="shared" si="321"/>
        <v/>
      </c>
      <c r="AB97" s="181">
        <v>0</v>
      </c>
      <c r="AC97" s="182" t="str">
        <f t="shared" si="467"/>
        <v/>
      </c>
      <c r="AD97" s="206" t="str">
        <f t="shared" si="322"/>
        <v/>
      </c>
      <c r="AE97" s="200">
        <v>0</v>
      </c>
      <c r="AF97" s="179" t="str">
        <f t="shared" si="323"/>
        <v/>
      </c>
      <c r="AG97" s="179">
        <v>0</v>
      </c>
      <c r="AH97" s="180" t="str">
        <f t="shared" si="468"/>
        <v/>
      </c>
      <c r="AI97" s="183" t="str">
        <f t="shared" si="324"/>
        <v/>
      </c>
      <c r="AJ97" s="205">
        <v>2110</v>
      </c>
      <c r="AK97" s="181">
        <f t="shared" si="325"/>
        <v>1899</v>
      </c>
      <c r="AL97" s="181">
        <v>68</v>
      </c>
      <c r="AM97" s="182">
        <f t="shared" si="469"/>
        <v>1666</v>
      </c>
      <c r="AN97" s="206">
        <f t="shared" si="326"/>
        <v>0.12269615587151132</v>
      </c>
      <c r="AO97" s="200">
        <v>0</v>
      </c>
      <c r="AP97" s="179" t="str">
        <f t="shared" si="327"/>
        <v/>
      </c>
      <c r="AQ97" s="179">
        <v>0</v>
      </c>
      <c r="AR97" s="180" t="str">
        <f t="shared" si="470"/>
        <v/>
      </c>
      <c r="AS97" s="183" t="str">
        <f t="shared" si="328"/>
        <v/>
      </c>
      <c r="AT97" s="205">
        <v>0</v>
      </c>
      <c r="AU97" s="181" t="str">
        <f t="shared" si="329"/>
        <v/>
      </c>
      <c r="AV97" s="181">
        <v>0</v>
      </c>
      <c r="AW97" s="182" t="str">
        <f t="shared" si="471"/>
        <v/>
      </c>
      <c r="AX97" s="206" t="str">
        <f t="shared" si="330"/>
        <v/>
      </c>
      <c r="AY97" s="200">
        <v>2110</v>
      </c>
      <c r="AZ97" s="179">
        <f t="shared" si="331"/>
        <v>1899</v>
      </c>
      <c r="BA97" s="179">
        <v>68</v>
      </c>
      <c r="BB97" s="180">
        <f t="shared" si="472"/>
        <v>1666</v>
      </c>
      <c r="BC97" s="183">
        <f t="shared" si="332"/>
        <v>0.12269615587151132</v>
      </c>
      <c r="BD97" s="205">
        <v>0</v>
      </c>
      <c r="BE97" s="181" t="str">
        <f t="shared" si="333"/>
        <v/>
      </c>
      <c r="BF97" s="181">
        <v>0</v>
      </c>
      <c r="BG97" s="182" t="str">
        <f t="shared" si="473"/>
        <v/>
      </c>
      <c r="BH97" s="206" t="str">
        <f t="shared" si="334"/>
        <v/>
      </c>
      <c r="BI97" s="200">
        <v>0</v>
      </c>
      <c r="BJ97" s="179" t="str">
        <f t="shared" si="335"/>
        <v/>
      </c>
      <c r="BK97" s="179">
        <v>0</v>
      </c>
      <c r="BL97" s="180" t="str">
        <f t="shared" si="474"/>
        <v/>
      </c>
      <c r="BM97" s="183" t="str">
        <f t="shared" si="336"/>
        <v/>
      </c>
      <c r="BN97" s="205">
        <v>2110</v>
      </c>
      <c r="BO97" s="181">
        <f t="shared" si="337"/>
        <v>1899</v>
      </c>
      <c r="BP97" s="181">
        <v>68</v>
      </c>
      <c r="BQ97" s="182">
        <f t="shared" si="475"/>
        <v>1666</v>
      </c>
      <c r="BR97" s="206">
        <f t="shared" si="338"/>
        <v>0.12269615587151132</v>
      </c>
    </row>
    <row r="98" spans="1:70" s="5" customFormat="1" ht="12.75" customHeight="1">
      <c r="A98" s="187" t="s">
        <v>279</v>
      </c>
      <c r="B98" s="188" t="s">
        <v>156</v>
      </c>
      <c r="C98" s="189"/>
      <c r="D98" s="190" t="s">
        <v>550</v>
      </c>
      <c r="E98" s="191" t="s">
        <v>456</v>
      </c>
      <c r="F98" s="192">
        <v>1649</v>
      </c>
      <c r="G98" s="192">
        <v>1499</v>
      </c>
      <c r="H98" s="195">
        <v>1302</v>
      </c>
      <c r="I98" s="195">
        <v>0</v>
      </c>
      <c r="J98" s="193">
        <f t="shared" si="501"/>
        <v>1302</v>
      </c>
      <c r="K98" s="196">
        <v>0</v>
      </c>
      <c r="L98" s="197" t="str">
        <f>IFERROR(IF(K98&gt;1,K98*0.9,""),"")</f>
        <v/>
      </c>
      <c r="M98" s="197">
        <v>0</v>
      </c>
      <c r="N98" s="198" t="str">
        <f t="shared" si="464"/>
        <v/>
      </c>
      <c r="O98" s="199" t="str">
        <f>IFERROR(IF((IFERROR(IF(M98&gt;1,(L98-N98)/L98,""),(($G98*0.9)-N98)/($G98*0.9)))&gt;1%,IFERROR(IF(M98&gt;1,(L98-N98)/L98,""),(($G98*0.9)-N98)/($G98*0.9)),""),"")</f>
        <v/>
      </c>
      <c r="P98" s="201">
        <v>0</v>
      </c>
      <c r="Q98" s="202" t="str">
        <f>IFERROR(IF(P98&gt;1,P98*0.9,""),"")</f>
        <v/>
      </c>
      <c r="R98" s="202">
        <v>0</v>
      </c>
      <c r="S98" s="203" t="str">
        <f t="shared" si="465"/>
        <v/>
      </c>
      <c r="T98" s="204" t="str">
        <f>IFERROR(IF((IFERROR(IF(R98&gt;1,(Q98-S98)/Q98,""),(($G98*0.9)-S98)/($G98*0.9)))&gt;1%,IFERROR(IF(R98&gt;1,(Q98-S98)/Q98,""),(($G98*0.9)-S98)/($G98*0.9)),""),"")</f>
        <v/>
      </c>
      <c r="U98" s="196">
        <v>0</v>
      </c>
      <c r="V98" s="197" t="str">
        <f>IFERROR(IF(U98&gt;1,U98*0.9,""),"")</f>
        <v/>
      </c>
      <c r="W98" s="197">
        <v>0</v>
      </c>
      <c r="X98" s="198" t="str">
        <f t="shared" si="466"/>
        <v/>
      </c>
      <c r="Y98" s="199" t="str">
        <f>IFERROR(IF((IFERROR(IF(W98&gt;1,(V98-X98)/V98,""),(($G98*0.9)-X98)/($G98*0.9)))&gt;1%,IFERROR(IF(W98&gt;1,(V98-X98)/V98,""),(($G98*0.9)-X98)/($G98*0.9)),""),"")</f>
        <v/>
      </c>
      <c r="Z98" s="201">
        <v>0</v>
      </c>
      <c r="AA98" s="202" t="str">
        <f>IFERROR(IF(Z98&gt;1,Z98*0.9,""),"")</f>
        <v/>
      </c>
      <c r="AB98" s="202">
        <v>0</v>
      </c>
      <c r="AC98" s="203" t="str">
        <f t="shared" si="467"/>
        <v/>
      </c>
      <c r="AD98" s="204" t="str">
        <f>IFERROR(IF((IFERROR(IF(AB98&gt;1,(AA98-AC98)/AA98,""),(($G98*0.9)-AC98)/($G98*0.9)))&gt;1%,IFERROR(IF(AB98&gt;1,(AA98-AC98)/AA98,""),(($G98*0.9)-AC98)/($G98*0.9)),""),"")</f>
        <v/>
      </c>
      <c r="AE98" s="196">
        <v>0</v>
      </c>
      <c r="AF98" s="197" t="str">
        <f>IFERROR(IF(AE98&gt;1,AE98*0.9,""),"")</f>
        <v/>
      </c>
      <c r="AG98" s="197">
        <v>0</v>
      </c>
      <c r="AH98" s="198" t="str">
        <f t="shared" si="468"/>
        <v/>
      </c>
      <c r="AI98" s="199" t="str">
        <f>IFERROR(IF((IFERROR(IF(AG98&gt;1,(AF98-AH98)/AF98,""),(($G98*0.9)-AH98)/($G98*0.9)))&gt;1%,IFERROR(IF(AG98&gt;1,(AF98-AH98)/AF98,""),(($G98*0.9)-AH98)/($G98*0.9)),""),"")</f>
        <v/>
      </c>
      <c r="AJ98" s="201">
        <v>0</v>
      </c>
      <c r="AK98" s="202" t="str">
        <f>IFERROR(IF(AJ98&gt;1,AJ98*0.9,""),"")</f>
        <v/>
      </c>
      <c r="AL98" s="202">
        <v>0</v>
      </c>
      <c r="AM98" s="203" t="str">
        <f t="shared" si="469"/>
        <v/>
      </c>
      <c r="AN98" s="204" t="str">
        <f>IFERROR(IF((IFERROR(IF(AL98&gt;1,(AK98-AM98)/AK98,""),(($G98*0.9)-AM98)/($G98*0.9)))&gt;1%,IFERROR(IF(AL98&gt;1,(AK98-AM98)/AK98,""),(($G98*0.9)-AM98)/($G98*0.9)),""),"")</f>
        <v/>
      </c>
      <c r="AO98" s="196">
        <v>0</v>
      </c>
      <c r="AP98" s="197" t="str">
        <f>IFERROR(IF(AO98&gt;1,AO98*0.9,""),"")</f>
        <v/>
      </c>
      <c r="AQ98" s="197">
        <v>0</v>
      </c>
      <c r="AR98" s="198" t="str">
        <f t="shared" si="470"/>
        <v/>
      </c>
      <c r="AS98" s="199" t="str">
        <f>IFERROR(IF((IFERROR(IF(AQ98&gt;1,(AP98-AR98)/AP98,""),(($G98*0.9)-AR98)/($G98*0.9)))&gt;1%,IFERROR(IF(AQ98&gt;1,(AP98-AR98)/AP98,""),(($G98*0.9)-AR98)/($G98*0.9)),""),"")</f>
        <v/>
      </c>
      <c r="AT98" s="201">
        <v>0</v>
      </c>
      <c r="AU98" s="202" t="str">
        <f>IFERROR(IF(AT98&gt;1,AT98*0.9,""),"")</f>
        <v/>
      </c>
      <c r="AV98" s="202">
        <v>0</v>
      </c>
      <c r="AW98" s="203" t="str">
        <f t="shared" si="471"/>
        <v/>
      </c>
      <c r="AX98" s="204" t="str">
        <f t="shared" si="330"/>
        <v/>
      </c>
      <c r="AY98" s="196">
        <v>0</v>
      </c>
      <c r="AZ98" s="197" t="str">
        <f>IFERROR(IF(AY98&gt;1,AY98*0.9,""),"")</f>
        <v/>
      </c>
      <c r="BA98" s="197">
        <v>0</v>
      </c>
      <c r="BB98" s="198" t="str">
        <f t="shared" si="472"/>
        <v/>
      </c>
      <c r="BC98" s="199" t="str">
        <f>IFERROR(IF((IFERROR(IF(BA98&gt;1,(AZ98-BB98)/AZ98,""),(($G98*0.9)-BB98)/($G98*0.9)))&gt;1%,IFERROR(IF(BA98&gt;1,(AZ98-BB98)/AZ98,""),(($G98*0.9)-BB98)/($G98*0.9)),""),"")</f>
        <v/>
      </c>
      <c r="BD98" s="201">
        <v>0</v>
      </c>
      <c r="BE98" s="202" t="str">
        <f>IFERROR(IF(BD98&gt;1,BD98*0.9,""),"")</f>
        <v/>
      </c>
      <c r="BF98" s="202">
        <v>0</v>
      </c>
      <c r="BG98" s="203" t="str">
        <f t="shared" si="473"/>
        <v/>
      </c>
      <c r="BH98" s="204" t="str">
        <f>IFERROR(IF((IFERROR(IF(BF98&gt;1,(BE98-BG98)/BE98,""),(($G98*0.9)-BG98)/($G98*0.9)))&gt;1%,IFERROR(IF(BF98&gt;1,(BE98-BG98)/BE98,""),(($G98*0.9)-BG98)/($G98*0.9)),""),"")</f>
        <v/>
      </c>
      <c r="BI98" s="196">
        <v>0</v>
      </c>
      <c r="BJ98" s="197" t="str">
        <f>IFERROR(IF(BI98&gt;1,BI98*0.9,""),"")</f>
        <v/>
      </c>
      <c r="BK98" s="197">
        <v>0</v>
      </c>
      <c r="BL98" s="198" t="str">
        <f t="shared" si="474"/>
        <v/>
      </c>
      <c r="BM98" s="199" t="str">
        <f>IFERROR(IF((IFERROR(IF(BK98&gt;1,(BJ98-BL98)/BJ98,""),(($G98*0.9)-BL98)/($G98*0.9)))&gt;1%,IFERROR(IF(BK98&gt;1,(BJ98-BL98)/BJ98,""),(($G98*0.9)-BL98)/($G98*0.9)),""),"")</f>
        <v/>
      </c>
      <c r="BN98" s="201">
        <v>0</v>
      </c>
      <c r="BO98" s="202" t="str">
        <f>IFERROR(IF(BN98&gt;1,BN98*0.9,""),"")</f>
        <v/>
      </c>
      <c r="BP98" s="202">
        <v>0</v>
      </c>
      <c r="BQ98" s="203" t="str">
        <f t="shared" si="475"/>
        <v/>
      </c>
      <c r="BR98" s="204" t="str">
        <f>IFERROR(IF((IFERROR(IF(BP98&gt;1,(BO98-BQ98)/BO98,""),(($G98*0.9)-BQ98)/($G98*0.9)))&gt;1%,IFERROR(IF(BP98&gt;1,(BO98-BQ98)/BO98,""),(($G98*0.9)-BQ98)/($G98*0.9)),""),"")</f>
        <v/>
      </c>
    </row>
    <row r="99" spans="1:70" s="5" customFormat="1" ht="12.75" customHeight="1" thickBot="1">
      <c r="A99" s="43" t="s">
        <v>280</v>
      </c>
      <c r="B99" s="38" t="s">
        <v>156</v>
      </c>
      <c r="C99" s="9"/>
      <c r="D99" s="50" t="s">
        <v>550</v>
      </c>
      <c r="E99" s="2" t="s">
        <v>457</v>
      </c>
      <c r="F99" s="83">
        <v>3299</v>
      </c>
      <c r="G99" s="83">
        <v>2999</v>
      </c>
      <c r="H99" s="75">
        <v>2499</v>
      </c>
      <c r="I99" s="75">
        <v>0</v>
      </c>
      <c r="J99" s="97">
        <f t="shared" si="501"/>
        <v>2499</v>
      </c>
      <c r="K99" s="76">
        <v>0</v>
      </c>
      <c r="L99" s="77" t="str">
        <f>IFERROR(IF(K99&gt;1,K99*0.9,""),"")</f>
        <v/>
      </c>
      <c r="M99" s="77">
        <v>0</v>
      </c>
      <c r="N99" s="78" t="str">
        <f t="shared" si="464"/>
        <v/>
      </c>
      <c r="O99" s="17" t="str">
        <f>IFERROR(IF((IFERROR(IF(M99&gt;1,(L99-N99)/L99,""),(($G99*0.9)-N99)/($G99*0.9)))&gt;1%,IFERROR(IF(M99&gt;1,(L99-N99)/L99,""),(($G99*0.9)-N99)/($G99*0.9)),""),"")</f>
        <v/>
      </c>
      <c r="P99" s="79">
        <v>0</v>
      </c>
      <c r="Q99" s="80" t="str">
        <f>IFERROR(IF(P99&gt;1,P99*0.9,""),"")</f>
        <v/>
      </c>
      <c r="R99" s="80">
        <v>0</v>
      </c>
      <c r="S99" s="81" t="str">
        <f t="shared" si="465"/>
        <v/>
      </c>
      <c r="T99" s="19" t="str">
        <f>IFERROR(IF((IFERROR(IF(R99&gt;1,(Q99-S99)/Q99,""),(($G99*0.9)-S99)/($G99*0.9)))&gt;1%,IFERROR(IF(R99&gt;1,(Q99-S99)/Q99,""),(($G99*0.9)-S99)/($G99*0.9)),""),"")</f>
        <v/>
      </c>
      <c r="U99" s="76">
        <v>0</v>
      </c>
      <c r="V99" s="77" t="str">
        <f>IFERROR(IF(U99&gt;1,U99*0.9,""),"")</f>
        <v/>
      </c>
      <c r="W99" s="77">
        <v>0</v>
      </c>
      <c r="X99" s="78" t="str">
        <f t="shared" si="466"/>
        <v/>
      </c>
      <c r="Y99" s="17" t="str">
        <f>IFERROR(IF((IFERROR(IF(W99&gt;1,(V99-X99)/V99,""),(($G99*0.9)-X99)/($G99*0.9)))&gt;1%,IFERROR(IF(W99&gt;1,(V99-X99)/V99,""),(($G99*0.9)-X99)/($G99*0.9)),""),"")</f>
        <v/>
      </c>
      <c r="Z99" s="79">
        <v>0</v>
      </c>
      <c r="AA99" s="80" t="str">
        <f>IFERROR(IF(Z99&gt;1,Z99*0.9,""),"")</f>
        <v/>
      </c>
      <c r="AB99" s="80">
        <v>0</v>
      </c>
      <c r="AC99" s="81" t="str">
        <f t="shared" si="467"/>
        <v/>
      </c>
      <c r="AD99" s="19" t="str">
        <f>IFERROR(IF((IFERROR(IF(AB99&gt;1,(AA99-AC99)/AA99,""),(($G99*0.9)-AC99)/($G99*0.9)))&gt;1%,IFERROR(IF(AB99&gt;1,(AA99-AC99)/AA99,""),(($G99*0.9)-AC99)/($G99*0.9)),""),"")</f>
        <v/>
      </c>
      <c r="AE99" s="76">
        <v>0</v>
      </c>
      <c r="AF99" s="77" t="str">
        <f>IFERROR(IF(AE99&gt;1,AE99*0.9,""),"")</f>
        <v/>
      </c>
      <c r="AG99" s="77">
        <v>0</v>
      </c>
      <c r="AH99" s="78" t="str">
        <f t="shared" si="468"/>
        <v/>
      </c>
      <c r="AI99" s="17" t="str">
        <f>IFERROR(IF((IFERROR(IF(AG99&gt;1,(AF99-AH99)/AF99,""),(($G99*0.9)-AH99)/($G99*0.9)))&gt;1%,IFERROR(IF(AG99&gt;1,(AF99-AH99)/AF99,""),(($G99*0.9)-AH99)/($G99*0.9)),""),"")</f>
        <v/>
      </c>
      <c r="AJ99" s="79">
        <v>0</v>
      </c>
      <c r="AK99" s="80" t="str">
        <f>IFERROR(IF(AJ99&gt;1,AJ99*0.9,""),"")</f>
        <v/>
      </c>
      <c r="AL99" s="80">
        <v>0</v>
      </c>
      <c r="AM99" s="81" t="str">
        <f t="shared" si="469"/>
        <v/>
      </c>
      <c r="AN99" s="19" t="str">
        <f>IFERROR(IF((IFERROR(IF(AL99&gt;1,(AK99-AM99)/AK99,""),(($G99*0.9)-AM99)/($G99*0.9)))&gt;1%,IFERROR(IF(AL99&gt;1,(AK99-AM99)/AK99,""),(($G99*0.9)-AM99)/($G99*0.9)),""),"")</f>
        <v/>
      </c>
      <c r="AO99" s="76">
        <v>0</v>
      </c>
      <c r="AP99" s="77" t="str">
        <f>IFERROR(IF(AO99&gt;1,AO99*0.9,""),"")</f>
        <v/>
      </c>
      <c r="AQ99" s="77">
        <v>0</v>
      </c>
      <c r="AR99" s="78" t="str">
        <f t="shared" si="470"/>
        <v/>
      </c>
      <c r="AS99" s="17" t="str">
        <f>IFERROR(IF((IFERROR(IF(AQ99&gt;1,(AP99-AR99)/AP99,""),(($G99*0.9)-AR99)/($G99*0.9)))&gt;1%,IFERROR(IF(AQ99&gt;1,(AP99-AR99)/AP99,""),(($G99*0.9)-AR99)/($G99*0.9)),""),"")</f>
        <v/>
      </c>
      <c r="AT99" s="79">
        <v>0</v>
      </c>
      <c r="AU99" s="80" t="str">
        <f>IFERROR(IF(AT99&gt;1,AT99*0.9,""),"")</f>
        <v/>
      </c>
      <c r="AV99" s="80">
        <v>0</v>
      </c>
      <c r="AW99" s="81" t="str">
        <f t="shared" si="471"/>
        <v/>
      </c>
      <c r="AX99" s="19" t="str">
        <f t="shared" si="330"/>
        <v/>
      </c>
      <c r="AY99" s="76">
        <v>0</v>
      </c>
      <c r="AZ99" s="77" t="str">
        <f>IFERROR(IF(AY99&gt;1,AY99*0.9,""),"")</f>
        <v/>
      </c>
      <c r="BA99" s="77">
        <v>0</v>
      </c>
      <c r="BB99" s="78" t="str">
        <f t="shared" si="472"/>
        <v/>
      </c>
      <c r="BC99" s="17" t="str">
        <f>IFERROR(IF((IFERROR(IF(BA99&gt;1,(AZ99-BB99)/AZ99,""),(($G99*0.9)-BB99)/($G99*0.9)))&gt;1%,IFERROR(IF(BA99&gt;1,(AZ99-BB99)/AZ99,""),(($G99*0.9)-BB99)/($G99*0.9)),""),"")</f>
        <v/>
      </c>
      <c r="BD99" s="79">
        <v>0</v>
      </c>
      <c r="BE99" s="80" t="str">
        <f>IFERROR(IF(BD99&gt;1,BD99*0.9,""),"")</f>
        <v/>
      </c>
      <c r="BF99" s="80">
        <v>0</v>
      </c>
      <c r="BG99" s="81" t="str">
        <f t="shared" si="473"/>
        <v/>
      </c>
      <c r="BH99" s="19" t="str">
        <f>IFERROR(IF((IFERROR(IF(BF99&gt;1,(BE99-BG99)/BE99,""),(($G99*0.9)-BG99)/($G99*0.9)))&gt;1%,IFERROR(IF(BF99&gt;1,(BE99-BG99)/BE99,""),(($G99*0.9)-BG99)/($G99*0.9)),""),"")</f>
        <v/>
      </c>
      <c r="BI99" s="76">
        <v>0</v>
      </c>
      <c r="BJ99" s="77" t="str">
        <f>IFERROR(IF(BI99&gt;1,BI99*0.9,""),"")</f>
        <v/>
      </c>
      <c r="BK99" s="77">
        <v>0</v>
      </c>
      <c r="BL99" s="78" t="str">
        <f t="shared" si="474"/>
        <v/>
      </c>
      <c r="BM99" s="17" t="str">
        <f>IFERROR(IF((IFERROR(IF(BK99&gt;1,(BJ99-BL99)/BJ99,""),(($G99*0.9)-BL99)/($G99*0.9)))&gt;1%,IFERROR(IF(BK99&gt;1,(BJ99-BL99)/BJ99,""),(($G99*0.9)-BL99)/($G99*0.9)),""),"")</f>
        <v/>
      </c>
      <c r="BN99" s="79">
        <v>0</v>
      </c>
      <c r="BO99" s="80" t="str">
        <f>IFERROR(IF(BN99&gt;1,BN99*0.9,""),"")</f>
        <v/>
      </c>
      <c r="BP99" s="80">
        <v>0</v>
      </c>
      <c r="BQ99" s="81" t="str">
        <f t="shared" si="475"/>
        <v/>
      </c>
      <c r="BR99" s="19" t="str">
        <f>IFERROR(IF((IFERROR(IF(BP99&gt;1,(BO99-BQ99)/BO99,""),(($G99*0.9)-BQ99)/($G99*0.9)))&gt;1%,IFERROR(IF(BP99&gt;1,(BO99-BQ99)/BO99,""),(($G99*0.9)-BQ99)/($G99*0.9)),""),"")</f>
        <v/>
      </c>
    </row>
    <row r="100" spans="1:70" s="5" customFormat="1" ht="12.75" customHeight="1">
      <c r="A100" s="187" t="s">
        <v>43</v>
      </c>
      <c r="B100" s="188" t="s">
        <v>158</v>
      </c>
      <c r="C100" s="189"/>
      <c r="D100" s="190">
        <v>0.71</v>
      </c>
      <c r="E100" s="191" t="s">
        <v>175</v>
      </c>
      <c r="F100" s="192">
        <v>714</v>
      </c>
      <c r="G100" s="192">
        <v>649</v>
      </c>
      <c r="H100" s="195">
        <v>506</v>
      </c>
      <c r="I100" s="195">
        <v>0</v>
      </c>
      <c r="J100" s="193">
        <f t="shared" ref="J100:J126" si="576">IFERROR(H100-I100,H100)</f>
        <v>506</v>
      </c>
      <c r="K100" s="196">
        <v>0</v>
      </c>
      <c r="L100" s="197" t="str">
        <f t="shared" ref="L100:L125" si="577">IFERROR(IF(K100&gt;1,K100*0.9,""),"")</f>
        <v/>
      </c>
      <c r="M100" s="197">
        <v>0</v>
      </c>
      <c r="N100" s="198" t="str">
        <f t="shared" si="464"/>
        <v/>
      </c>
      <c r="O100" s="207" t="str">
        <f t="shared" ref="O100:O125" si="578">IFERROR(IF((IFERROR(IF(M100&gt;1,(L100-N100)/L100,""),(($G100*0.9)-N100)/($G100*0.9)))&gt;1%,IFERROR(IF(M100&gt;1,(L100-N100)/L100,""),(($G100*0.9)-N100)/($G100*0.9)),""),"")</f>
        <v/>
      </c>
      <c r="P100" s="201">
        <v>0</v>
      </c>
      <c r="Q100" s="202" t="str">
        <f t="shared" ref="Q100:Q125" si="579">IFERROR(IF(P100&gt;1,P100*0.9,""),"")</f>
        <v/>
      </c>
      <c r="R100" s="202">
        <v>0</v>
      </c>
      <c r="S100" s="203" t="str">
        <f t="shared" si="465"/>
        <v/>
      </c>
      <c r="T100" s="204" t="str">
        <f t="shared" ref="T100:T125" si="580">IFERROR(IF((IFERROR(IF(R100&gt;1,(Q100-S100)/Q100,""),(($G100*0.9)-S100)/($G100*0.9)))&gt;1%,IFERROR(IF(R100&gt;1,(Q100-S100)/Q100,""),(($G100*0.9)-S100)/($G100*0.9)),""),"")</f>
        <v/>
      </c>
      <c r="U100" s="196">
        <v>0</v>
      </c>
      <c r="V100" s="197" t="str">
        <f t="shared" ref="V100:V125" si="581">IFERROR(IF(U100&gt;1,U100*0.9,""),"")</f>
        <v/>
      </c>
      <c r="W100" s="197">
        <v>0</v>
      </c>
      <c r="X100" s="198" t="str">
        <f t="shared" si="466"/>
        <v/>
      </c>
      <c r="Y100" s="207" t="str">
        <f t="shared" ref="Y100:Y125" si="582">IFERROR(IF((IFERROR(IF(W100&gt;1,(V100-X100)/V100,""),(($G100*0.9)-X100)/($G100*0.9)))&gt;1%,IFERROR(IF(W100&gt;1,(V100-X100)/V100,""),(($G100*0.9)-X100)/($G100*0.9)),""),"")</f>
        <v/>
      </c>
      <c r="Z100" s="201">
        <v>0</v>
      </c>
      <c r="AA100" s="202" t="str">
        <f t="shared" ref="AA100:AA125" si="583">IFERROR(IF(Z100&gt;1,Z100*0.9,""),"")</f>
        <v/>
      </c>
      <c r="AB100" s="202">
        <v>0</v>
      </c>
      <c r="AC100" s="203" t="str">
        <f t="shared" si="467"/>
        <v/>
      </c>
      <c r="AD100" s="204" t="str">
        <f t="shared" ref="AD100:AD125" si="584">IFERROR(IF((IFERROR(IF(AB100&gt;1,(AA100-AC100)/AA100,""),(($G100*0.9)-AC100)/($G100*0.9)))&gt;1%,IFERROR(IF(AB100&gt;1,(AA100-AC100)/AA100,""),(($G100*0.9)-AC100)/($G100*0.9)),""),"")</f>
        <v/>
      </c>
      <c r="AE100" s="196">
        <v>0</v>
      </c>
      <c r="AF100" s="197" t="str">
        <f t="shared" ref="AF100:AF125" si="585">IFERROR(IF(AE100&gt;1,AE100*0.9,""),"")</f>
        <v/>
      </c>
      <c r="AG100" s="197">
        <v>0</v>
      </c>
      <c r="AH100" s="198" t="str">
        <f t="shared" si="468"/>
        <v/>
      </c>
      <c r="AI100" s="207" t="str">
        <f t="shared" ref="AI100:AI125" si="586">IFERROR(IF((IFERROR(IF(AG100&gt;1,(AF100-AH100)/AF100,""),(($G100*0.9)-AH100)/($G100*0.9)))&gt;1%,IFERROR(IF(AG100&gt;1,(AF100-AH100)/AF100,""),(($G100*0.9)-AH100)/($G100*0.9)),""),"")</f>
        <v/>
      </c>
      <c r="AJ100" s="201">
        <v>0</v>
      </c>
      <c r="AK100" s="202" t="str">
        <f t="shared" ref="AK100:AK125" si="587">IFERROR(IF(AJ100&gt;1,AJ100*0.9,""),"")</f>
        <v/>
      </c>
      <c r="AL100" s="202">
        <v>0</v>
      </c>
      <c r="AM100" s="203" t="str">
        <f t="shared" si="469"/>
        <v/>
      </c>
      <c r="AN100" s="204" t="str">
        <f t="shared" ref="AN100:AN125" si="588">IFERROR(IF((IFERROR(IF(AL100&gt;1,(AK100-AM100)/AK100,""),(($G100*0.9)-AM100)/($G100*0.9)))&gt;1%,IFERROR(IF(AL100&gt;1,(AK100-AM100)/AK100,""),(($G100*0.9)-AM100)/($G100*0.9)),""),"")</f>
        <v/>
      </c>
      <c r="AO100" s="196">
        <v>0</v>
      </c>
      <c r="AP100" s="197" t="str">
        <f t="shared" ref="AP100:AP125" si="589">IFERROR(IF(AO100&gt;1,AO100*0.9,""),"")</f>
        <v/>
      </c>
      <c r="AQ100" s="197">
        <v>0</v>
      </c>
      <c r="AR100" s="198" t="str">
        <f t="shared" si="470"/>
        <v/>
      </c>
      <c r="AS100" s="207" t="str">
        <f t="shared" ref="AS100:AS125" si="590">IFERROR(IF((IFERROR(IF(AQ100&gt;1,(AP100-AR100)/AP100,""),(($G100*0.9)-AR100)/($G100*0.9)))&gt;1%,IFERROR(IF(AQ100&gt;1,(AP100-AR100)/AP100,""),(($G100*0.9)-AR100)/($G100*0.9)),""),"")</f>
        <v/>
      </c>
      <c r="AT100" s="201">
        <v>0</v>
      </c>
      <c r="AU100" s="202" t="str">
        <f t="shared" ref="AU100:AU125" si="591">IFERROR(IF(AT100&gt;1,AT100*0.9,""),"")</f>
        <v/>
      </c>
      <c r="AV100" s="202">
        <v>0</v>
      </c>
      <c r="AW100" s="203" t="str">
        <f t="shared" si="471"/>
        <v/>
      </c>
      <c r="AX100" s="204" t="str">
        <f t="shared" ref="AX100:AX126" si="592">IFERROR(IF((IFERROR(IF(AV100&gt;1,(AU100-AW100)/AU100,""),(($G100*0.9)-AW100)/($G100*0.9)))&gt;1%,IFERROR(IF(AV100&gt;1,(AU100-AW100)/AU100,""),(($G100*0.9)-AW100)/($G100*0.9)),""),"")</f>
        <v/>
      </c>
      <c r="AY100" s="196">
        <v>0</v>
      </c>
      <c r="AZ100" s="197" t="str">
        <f t="shared" ref="AZ100:AZ125" si="593">IFERROR(IF(AY100&gt;1,AY100*0.9,""),"")</f>
        <v/>
      </c>
      <c r="BA100" s="197">
        <v>0</v>
      </c>
      <c r="BB100" s="198" t="str">
        <f t="shared" si="472"/>
        <v/>
      </c>
      <c r="BC100" s="207" t="str">
        <f t="shared" ref="BC100:BC125" si="594">IFERROR(IF((IFERROR(IF(BA100&gt;1,(AZ100-BB100)/AZ100,""),(($G100*0.9)-BB100)/($G100*0.9)))&gt;1%,IFERROR(IF(BA100&gt;1,(AZ100-BB100)/AZ100,""),(($G100*0.9)-BB100)/($G100*0.9)),""),"")</f>
        <v/>
      </c>
      <c r="BD100" s="201">
        <v>0</v>
      </c>
      <c r="BE100" s="202" t="str">
        <f t="shared" ref="BE100:BE125" si="595">IFERROR(IF(BD100&gt;1,BD100*0.9,""),"")</f>
        <v/>
      </c>
      <c r="BF100" s="202">
        <v>0</v>
      </c>
      <c r="BG100" s="203" t="str">
        <f t="shared" si="473"/>
        <v/>
      </c>
      <c r="BH100" s="204" t="str">
        <f t="shared" ref="BH100:BH125" si="596">IFERROR(IF((IFERROR(IF(BF100&gt;1,(BE100-BG100)/BE100,""),(($G100*0.9)-BG100)/($G100*0.9)))&gt;1%,IFERROR(IF(BF100&gt;1,(BE100-BG100)/BE100,""),(($G100*0.9)-BG100)/($G100*0.9)),""),"")</f>
        <v/>
      </c>
      <c r="BI100" s="196">
        <v>0</v>
      </c>
      <c r="BJ100" s="197" t="str">
        <f t="shared" ref="BJ100:BJ125" si="597">IFERROR(IF(BI100&gt;1,BI100*0.9,""),"")</f>
        <v/>
      </c>
      <c r="BK100" s="197">
        <v>0</v>
      </c>
      <c r="BL100" s="198" t="str">
        <f t="shared" si="474"/>
        <v/>
      </c>
      <c r="BM100" s="207" t="str">
        <f t="shared" ref="BM100:BM125" si="598">IFERROR(IF((IFERROR(IF(BK100&gt;1,(BJ100-BL100)/BJ100,""),(($G100*0.9)-BL100)/($G100*0.9)))&gt;1%,IFERROR(IF(BK100&gt;1,(BJ100-BL100)/BJ100,""),(($G100*0.9)-BL100)/($G100*0.9)),""),"")</f>
        <v/>
      </c>
      <c r="BN100" s="201">
        <v>0</v>
      </c>
      <c r="BO100" s="202" t="str">
        <f t="shared" ref="BO100:BO125" si="599">IFERROR(IF(BN100&gt;1,BN100*0.9,""),"")</f>
        <v/>
      </c>
      <c r="BP100" s="202">
        <v>0</v>
      </c>
      <c r="BQ100" s="203" t="str">
        <f t="shared" si="475"/>
        <v/>
      </c>
      <c r="BR100" s="204" t="str">
        <f t="shared" ref="BR100:BR125" si="600">IFERROR(IF((IFERROR(IF(BP100&gt;1,(BO100-BQ100)/BO100,""),(($G100*0.9)-BQ100)/($G100*0.9)))&gt;1%,IFERROR(IF(BP100&gt;1,(BO100-BQ100)/BO100,""),(($G100*0.9)-BQ100)/($G100*0.9)),""),"")</f>
        <v/>
      </c>
    </row>
    <row r="101" spans="1:70" s="5" customFormat="1" ht="12.75" customHeight="1">
      <c r="A101" s="42" t="s">
        <v>45</v>
      </c>
      <c r="B101" s="39" t="s">
        <v>158</v>
      </c>
      <c r="C101" s="4"/>
      <c r="D101" s="49">
        <v>0.71</v>
      </c>
      <c r="E101" s="40" t="s">
        <v>175</v>
      </c>
      <c r="F101" s="82">
        <v>879</v>
      </c>
      <c r="G101" s="82">
        <v>799</v>
      </c>
      <c r="H101" s="173">
        <v>631</v>
      </c>
      <c r="I101" s="173">
        <v>20</v>
      </c>
      <c r="J101" s="95">
        <f t="shared" si="576"/>
        <v>611</v>
      </c>
      <c r="K101" s="69">
        <v>0</v>
      </c>
      <c r="L101" s="70" t="str">
        <f t="shared" si="577"/>
        <v/>
      </c>
      <c r="M101" s="70">
        <v>0</v>
      </c>
      <c r="N101" s="71" t="str">
        <f t="shared" si="464"/>
        <v/>
      </c>
      <c r="O101" s="208" t="str">
        <f t="shared" si="578"/>
        <v/>
      </c>
      <c r="P101" s="72">
        <v>0</v>
      </c>
      <c r="Q101" s="73" t="str">
        <f t="shared" si="579"/>
        <v/>
      </c>
      <c r="R101" s="73">
        <v>0</v>
      </c>
      <c r="S101" s="74" t="str">
        <f t="shared" si="465"/>
        <v/>
      </c>
      <c r="T101" s="18" t="str">
        <f t="shared" si="580"/>
        <v/>
      </c>
      <c r="U101" s="69">
        <v>0</v>
      </c>
      <c r="V101" s="70" t="str">
        <f t="shared" si="581"/>
        <v/>
      </c>
      <c r="W101" s="70">
        <v>0</v>
      </c>
      <c r="X101" s="71" t="str">
        <f t="shared" si="466"/>
        <v/>
      </c>
      <c r="Y101" s="208" t="str">
        <f t="shared" si="582"/>
        <v/>
      </c>
      <c r="Z101" s="72">
        <v>721</v>
      </c>
      <c r="AA101" s="73">
        <f t="shared" si="583"/>
        <v>648.9</v>
      </c>
      <c r="AB101" s="73">
        <v>59</v>
      </c>
      <c r="AC101" s="74">
        <f t="shared" si="467"/>
        <v>552</v>
      </c>
      <c r="AD101" s="18">
        <f t="shared" si="584"/>
        <v>0.14932963476652794</v>
      </c>
      <c r="AE101" s="69">
        <v>721</v>
      </c>
      <c r="AF101" s="70">
        <f t="shared" si="585"/>
        <v>648.9</v>
      </c>
      <c r="AG101" s="70">
        <v>59</v>
      </c>
      <c r="AH101" s="71">
        <f t="shared" si="468"/>
        <v>552</v>
      </c>
      <c r="AI101" s="208">
        <f t="shared" si="586"/>
        <v>0.14932963476652794</v>
      </c>
      <c r="AJ101" s="72">
        <v>721</v>
      </c>
      <c r="AK101" s="73">
        <f t="shared" si="587"/>
        <v>648.9</v>
      </c>
      <c r="AL101" s="73">
        <v>59</v>
      </c>
      <c r="AM101" s="74">
        <f t="shared" si="469"/>
        <v>552</v>
      </c>
      <c r="AN101" s="18">
        <f t="shared" si="588"/>
        <v>0.14932963476652794</v>
      </c>
      <c r="AO101" s="69">
        <v>721</v>
      </c>
      <c r="AP101" s="70">
        <f t="shared" si="589"/>
        <v>648.9</v>
      </c>
      <c r="AQ101" s="70">
        <v>59</v>
      </c>
      <c r="AR101" s="71">
        <f t="shared" si="470"/>
        <v>552</v>
      </c>
      <c r="AS101" s="208">
        <f t="shared" si="590"/>
        <v>0.14932963476652794</v>
      </c>
      <c r="AT101" s="72">
        <v>0</v>
      </c>
      <c r="AU101" s="73" t="str">
        <f t="shared" si="591"/>
        <v/>
      </c>
      <c r="AV101" s="73">
        <v>0</v>
      </c>
      <c r="AW101" s="74" t="str">
        <f t="shared" si="471"/>
        <v/>
      </c>
      <c r="AX101" s="18" t="str">
        <f t="shared" si="592"/>
        <v/>
      </c>
      <c r="AY101" s="69">
        <v>0</v>
      </c>
      <c r="AZ101" s="70" t="str">
        <f t="shared" si="593"/>
        <v/>
      </c>
      <c r="BA101" s="70">
        <v>0</v>
      </c>
      <c r="BB101" s="71" t="str">
        <f t="shared" si="472"/>
        <v/>
      </c>
      <c r="BC101" s="208" t="str">
        <f t="shared" si="594"/>
        <v/>
      </c>
      <c r="BD101" s="72">
        <v>721</v>
      </c>
      <c r="BE101" s="73">
        <f t="shared" si="595"/>
        <v>648.9</v>
      </c>
      <c r="BF101" s="73">
        <v>59</v>
      </c>
      <c r="BG101" s="74">
        <f t="shared" si="473"/>
        <v>552</v>
      </c>
      <c r="BH101" s="18">
        <f t="shared" si="596"/>
        <v>0.14932963476652794</v>
      </c>
      <c r="BI101" s="69">
        <v>0</v>
      </c>
      <c r="BJ101" s="70" t="str">
        <f t="shared" si="597"/>
        <v/>
      </c>
      <c r="BK101" s="70">
        <v>0</v>
      </c>
      <c r="BL101" s="71" t="str">
        <f t="shared" si="474"/>
        <v/>
      </c>
      <c r="BM101" s="208" t="str">
        <f t="shared" si="598"/>
        <v/>
      </c>
      <c r="BN101" s="72">
        <v>721</v>
      </c>
      <c r="BO101" s="73">
        <f t="shared" si="599"/>
        <v>648.9</v>
      </c>
      <c r="BP101" s="73">
        <v>59</v>
      </c>
      <c r="BQ101" s="74">
        <f t="shared" si="475"/>
        <v>552</v>
      </c>
      <c r="BR101" s="18">
        <f t="shared" si="600"/>
        <v>0.14932963476652794</v>
      </c>
    </row>
    <row r="102" spans="1:70" s="5" customFormat="1" ht="12.75" customHeight="1">
      <c r="A102" s="42" t="s">
        <v>44</v>
      </c>
      <c r="B102" s="39" t="s">
        <v>158</v>
      </c>
      <c r="C102" s="4" t="s">
        <v>395</v>
      </c>
      <c r="D102" s="49">
        <v>0.71</v>
      </c>
      <c r="E102" s="40" t="s">
        <v>175</v>
      </c>
      <c r="F102" s="82">
        <v>769</v>
      </c>
      <c r="G102" s="82">
        <v>699</v>
      </c>
      <c r="H102" s="173">
        <v>545</v>
      </c>
      <c r="I102" s="173">
        <v>10</v>
      </c>
      <c r="J102" s="95">
        <f t="shared" si="576"/>
        <v>535</v>
      </c>
      <c r="K102" s="69">
        <v>0</v>
      </c>
      <c r="L102" s="70" t="str">
        <f t="shared" si="577"/>
        <v/>
      </c>
      <c r="M102" s="70">
        <v>0</v>
      </c>
      <c r="N102" s="71" t="str">
        <f t="shared" si="464"/>
        <v/>
      </c>
      <c r="O102" s="208" t="str">
        <f t="shared" si="578"/>
        <v/>
      </c>
      <c r="P102" s="72">
        <v>610</v>
      </c>
      <c r="Q102" s="73">
        <f t="shared" si="579"/>
        <v>549</v>
      </c>
      <c r="R102" s="73">
        <v>67</v>
      </c>
      <c r="S102" s="74">
        <f t="shared" si="465"/>
        <v>468</v>
      </c>
      <c r="T102" s="18">
        <f t="shared" si="580"/>
        <v>0.14754098360655737</v>
      </c>
      <c r="U102" s="69">
        <v>0</v>
      </c>
      <c r="V102" s="70" t="str">
        <f t="shared" si="581"/>
        <v/>
      </c>
      <c r="W102" s="70">
        <v>0</v>
      </c>
      <c r="X102" s="71" t="str">
        <f t="shared" si="466"/>
        <v/>
      </c>
      <c r="Y102" s="208" t="str">
        <f t="shared" si="582"/>
        <v/>
      </c>
      <c r="Z102" s="72">
        <v>610</v>
      </c>
      <c r="AA102" s="73">
        <f t="shared" si="583"/>
        <v>549</v>
      </c>
      <c r="AB102" s="73">
        <v>67</v>
      </c>
      <c r="AC102" s="74">
        <f t="shared" si="467"/>
        <v>468</v>
      </c>
      <c r="AD102" s="18">
        <f t="shared" si="584"/>
        <v>0.14754098360655737</v>
      </c>
      <c r="AE102" s="69">
        <v>610</v>
      </c>
      <c r="AF102" s="70">
        <f t="shared" si="585"/>
        <v>549</v>
      </c>
      <c r="AG102" s="70">
        <v>67</v>
      </c>
      <c r="AH102" s="71">
        <f t="shared" si="468"/>
        <v>468</v>
      </c>
      <c r="AI102" s="208">
        <f t="shared" si="586"/>
        <v>0.14754098360655737</v>
      </c>
      <c r="AJ102" s="72">
        <v>610</v>
      </c>
      <c r="AK102" s="73">
        <f t="shared" si="587"/>
        <v>549</v>
      </c>
      <c r="AL102" s="73">
        <v>67</v>
      </c>
      <c r="AM102" s="74">
        <f t="shared" si="469"/>
        <v>468</v>
      </c>
      <c r="AN102" s="18">
        <f t="shared" si="588"/>
        <v>0.14754098360655737</v>
      </c>
      <c r="AO102" s="69">
        <v>610</v>
      </c>
      <c r="AP102" s="70">
        <f t="shared" si="589"/>
        <v>549</v>
      </c>
      <c r="AQ102" s="70">
        <v>67</v>
      </c>
      <c r="AR102" s="71">
        <f t="shared" si="470"/>
        <v>468</v>
      </c>
      <c r="AS102" s="208">
        <f t="shared" si="590"/>
        <v>0.14754098360655737</v>
      </c>
      <c r="AT102" s="72">
        <v>0</v>
      </c>
      <c r="AU102" s="73" t="str">
        <f t="shared" si="591"/>
        <v/>
      </c>
      <c r="AV102" s="73">
        <v>0</v>
      </c>
      <c r="AW102" s="74" t="str">
        <f t="shared" si="471"/>
        <v/>
      </c>
      <c r="AX102" s="18" t="str">
        <f t="shared" si="592"/>
        <v/>
      </c>
      <c r="AY102" s="69">
        <v>0</v>
      </c>
      <c r="AZ102" s="70" t="str">
        <f t="shared" si="593"/>
        <v/>
      </c>
      <c r="BA102" s="70">
        <v>0</v>
      </c>
      <c r="BB102" s="71" t="str">
        <f t="shared" si="472"/>
        <v/>
      </c>
      <c r="BC102" s="208" t="str">
        <f t="shared" si="594"/>
        <v/>
      </c>
      <c r="BD102" s="72">
        <v>610</v>
      </c>
      <c r="BE102" s="73">
        <f t="shared" si="595"/>
        <v>549</v>
      </c>
      <c r="BF102" s="73">
        <v>67</v>
      </c>
      <c r="BG102" s="74">
        <f t="shared" si="473"/>
        <v>468</v>
      </c>
      <c r="BH102" s="18">
        <f t="shared" si="596"/>
        <v>0.14754098360655737</v>
      </c>
      <c r="BI102" s="69">
        <v>0</v>
      </c>
      <c r="BJ102" s="70" t="str">
        <f t="shared" si="597"/>
        <v/>
      </c>
      <c r="BK102" s="70">
        <v>0</v>
      </c>
      <c r="BL102" s="71" t="str">
        <f t="shared" si="474"/>
        <v/>
      </c>
      <c r="BM102" s="208" t="str">
        <f t="shared" si="598"/>
        <v/>
      </c>
      <c r="BN102" s="72">
        <v>610</v>
      </c>
      <c r="BO102" s="73">
        <f t="shared" si="599"/>
        <v>549</v>
      </c>
      <c r="BP102" s="73">
        <v>67</v>
      </c>
      <c r="BQ102" s="74">
        <f t="shared" si="475"/>
        <v>468</v>
      </c>
      <c r="BR102" s="18">
        <f t="shared" si="600"/>
        <v>0.14754098360655737</v>
      </c>
    </row>
    <row r="103" spans="1:70" s="5" customFormat="1" ht="12.75" customHeight="1">
      <c r="A103" s="42" t="s">
        <v>371</v>
      </c>
      <c r="B103" s="39" t="s">
        <v>158</v>
      </c>
      <c r="C103" s="4"/>
      <c r="D103" s="49">
        <v>0.71</v>
      </c>
      <c r="E103" s="40" t="s">
        <v>175</v>
      </c>
      <c r="F103" s="82">
        <v>824</v>
      </c>
      <c r="G103" s="82">
        <v>749</v>
      </c>
      <c r="H103" s="173">
        <v>585</v>
      </c>
      <c r="I103" s="173">
        <v>12</v>
      </c>
      <c r="J103" s="95">
        <f t="shared" si="576"/>
        <v>573</v>
      </c>
      <c r="K103" s="69">
        <v>0</v>
      </c>
      <c r="L103" s="70" t="str">
        <f>IFERROR(IF(K103&gt;1,K103*0.9,""),"")</f>
        <v/>
      </c>
      <c r="M103" s="70">
        <v>0</v>
      </c>
      <c r="N103" s="71" t="str">
        <f t="shared" si="464"/>
        <v/>
      </c>
      <c r="O103" s="208" t="str">
        <f>IFERROR(IF((IFERROR(IF(M103&gt;1,(L103-N103)/L103,""),(($G103*0.9)-N103)/($G103*0.9)))&gt;1%,IFERROR(IF(M103&gt;1,(L103-N103)/L103,""),(($G103*0.9)-N103)/($G103*0.9)),""),"")</f>
        <v/>
      </c>
      <c r="P103" s="72">
        <v>0</v>
      </c>
      <c r="Q103" s="73" t="str">
        <f>IFERROR(IF(P103&gt;1,P103*0.9,""),"")</f>
        <v/>
      </c>
      <c r="R103" s="73">
        <v>0</v>
      </c>
      <c r="S103" s="74" t="str">
        <f t="shared" si="465"/>
        <v/>
      </c>
      <c r="T103" s="18" t="str">
        <f>IFERROR(IF((IFERROR(IF(R103&gt;1,(Q103-S103)/Q103,""),(($G103*0.9)-S103)/($G103*0.9)))&gt;1%,IFERROR(IF(R103&gt;1,(Q103-S103)/Q103,""),(($G103*0.9)-S103)/($G103*0.9)),""),"")</f>
        <v/>
      </c>
      <c r="U103" s="69">
        <v>0</v>
      </c>
      <c r="V103" s="70" t="str">
        <f>IFERROR(IF(U103&gt;1,U103*0.9,""),"")</f>
        <v/>
      </c>
      <c r="W103" s="70">
        <v>0</v>
      </c>
      <c r="X103" s="71" t="str">
        <f t="shared" si="466"/>
        <v/>
      </c>
      <c r="Y103" s="208" t="str">
        <f>IFERROR(IF((IFERROR(IF(W103&gt;1,(V103-X103)/V103,""),(($G103*0.9)-X103)/($G103*0.9)))&gt;1%,IFERROR(IF(W103&gt;1,(V103-X103)/V103,""),(($G103*0.9)-X103)/($G103*0.9)),""),"")</f>
        <v/>
      </c>
      <c r="Z103" s="72">
        <v>666</v>
      </c>
      <c r="AA103" s="73">
        <f>IFERROR(IF(Z103&gt;1,Z103*0.9,""),"")</f>
        <v>599.4</v>
      </c>
      <c r="AB103" s="73">
        <v>63</v>
      </c>
      <c r="AC103" s="74">
        <f t="shared" si="467"/>
        <v>510</v>
      </c>
      <c r="AD103" s="18">
        <f>IFERROR(IF((IFERROR(IF(AB103&gt;1,(AA103-AC103)/AA103,""),(($G103*0.9)-AC103)/($G103*0.9)))&gt;1%,IFERROR(IF(AB103&gt;1,(AA103-AC103)/AA103,""),(($G103*0.9)-AC103)/($G103*0.9)),""),"")</f>
        <v>0.14914914914914912</v>
      </c>
      <c r="AE103" s="69">
        <v>666</v>
      </c>
      <c r="AF103" s="70">
        <f>IFERROR(IF(AE103&gt;1,AE103*0.9,""),"")</f>
        <v>599.4</v>
      </c>
      <c r="AG103" s="70">
        <v>63</v>
      </c>
      <c r="AH103" s="71">
        <f t="shared" si="468"/>
        <v>510</v>
      </c>
      <c r="AI103" s="208">
        <f>IFERROR(IF((IFERROR(IF(AG103&gt;1,(AF103-AH103)/AF103,""),(($G103*0.9)-AH103)/($G103*0.9)))&gt;1%,IFERROR(IF(AG103&gt;1,(AF103-AH103)/AF103,""),(($G103*0.9)-AH103)/($G103*0.9)),""),"")</f>
        <v>0.14914914914914912</v>
      </c>
      <c r="AJ103" s="72">
        <v>666</v>
      </c>
      <c r="AK103" s="73">
        <f>IFERROR(IF(AJ103&gt;1,AJ103*0.9,""),"")</f>
        <v>599.4</v>
      </c>
      <c r="AL103" s="73">
        <v>63</v>
      </c>
      <c r="AM103" s="74">
        <f t="shared" si="469"/>
        <v>510</v>
      </c>
      <c r="AN103" s="18">
        <f>IFERROR(IF((IFERROR(IF(AL103&gt;1,(AK103-AM103)/AK103,""),(($G103*0.9)-AM103)/($G103*0.9)))&gt;1%,IFERROR(IF(AL103&gt;1,(AK103-AM103)/AK103,""),(($G103*0.9)-AM103)/($G103*0.9)),""),"")</f>
        <v>0.14914914914914912</v>
      </c>
      <c r="AO103" s="69">
        <v>666</v>
      </c>
      <c r="AP103" s="70">
        <f>IFERROR(IF(AO103&gt;1,AO103*0.9,""),"")</f>
        <v>599.4</v>
      </c>
      <c r="AQ103" s="70">
        <v>63</v>
      </c>
      <c r="AR103" s="71">
        <f t="shared" si="470"/>
        <v>510</v>
      </c>
      <c r="AS103" s="208">
        <f>IFERROR(IF((IFERROR(IF(AQ103&gt;1,(AP103-AR103)/AP103,""),(($G103*0.9)-AR103)/($G103*0.9)))&gt;1%,IFERROR(IF(AQ103&gt;1,(AP103-AR103)/AP103,""),(($G103*0.9)-AR103)/($G103*0.9)),""),"")</f>
        <v>0.14914914914914912</v>
      </c>
      <c r="AT103" s="72">
        <v>0</v>
      </c>
      <c r="AU103" s="73" t="str">
        <f>IFERROR(IF(AT103&gt;1,AT103*0.9,""),"")</f>
        <v/>
      </c>
      <c r="AV103" s="73">
        <v>0</v>
      </c>
      <c r="AW103" s="74" t="str">
        <f t="shared" si="471"/>
        <v/>
      </c>
      <c r="AX103" s="18" t="str">
        <f t="shared" si="592"/>
        <v/>
      </c>
      <c r="AY103" s="69">
        <v>0</v>
      </c>
      <c r="AZ103" s="70" t="str">
        <f>IFERROR(IF(AY103&gt;1,AY103*0.9,""),"")</f>
        <v/>
      </c>
      <c r="BA103" s="70">
        <v>0</v>
      </c>
      <c r="BB103" s="71" t="str">
        <f t="shared" si="472"/>
        <v/>
      </c>
      <c r="BC103" s="208" t="str">
        <f>IFERROR(IF((IFERROR(IF(BA103&gt;1,(AZ103-BB103)/AZ103,""),(($G103*0.9)-BB103)/($G103*0.9)))&gt;1%,IFERROR(IF(BA103&gt;1,(AZ103-BB103)/AZ103,""),(($G103*0.9)-BB103)/($G103*0.9)),""),"")</f>
        <v/>
      </c>
      <c r="BD103" s="72">
        <v>666</v>
      </c>
      <c r="BE103" s="73">
        <f>IFERROR(IF(BD103&gt;1,BD103*0.9,""),"")</f>
        <v>599.4</v>
      </c>
      <c r="BF103" s="73">
        <v>63</v>
      </c>
      <c r="BG103" s="74">
        <f t="shared" si="473"/>
        <v>510</v>
      </c>
      <c r="BH103" s="18">
        <f>IFERROR(IF((IFERROR(IF(BF103&gt;1,(BE103-BG103)/BE103,""),(($G103*0.9)-BG103)/($G103*0.9)))&gt;1%,IFERROR(IF(BF103&gt;1,(BE103-BG103)/BE103,""),(($G103*0.9)-BG103)/($G103*0.9)),""),"")</f>
        <v>0.14914914914914912</v>
      </c>
      <c r="BI103" s="69">
        <v>0</v>
      </c>
      <c r="BJ103" s="70" t="str">
        <f>IFERROR(IF(BI103&gt;1,BI103*0.9,""),"")</f>
        <v/>
      </c>
      <c r="BK103" s="70">
        <v>0</v>
      </c>
      <c r="BL103" s="71" t="str">
        <f t="shared" si="474"/>
        <v/>
      </c>
      <c r="BM103" s="208" t="str">
        <f>IFERROR(IF((IFERROR(IF(BK103&gt;1,(BJ103-BL103)/BJ103,""),(($G103*0.9)-BL103)/($G103*0.9)))&gt;1%,IFERROR(IF(BK103&gt;1,(BJ103-BL103)/BJ103,""),(($G103*0.9)-BL103)/($G103*0.9)),""),"")</f>
        <v/>
      </c>
      <c r="BN103" s="72">
        <v>666</v>
      </c>
      <c r="BO103" s="73">
        <f>IFERROR(IF(BN103&gt;1,BN103*0.9,""),"")</f>
        <v>599.4</v>
      </c>
      <c r="BP103" s="73">
        <v>63</v>
      </c>
      <c r="BQ103" s="74">
        <f t="shared" si="475"/>
        <v>510</v>
      </c>
      <c r="BR103" s="18">
        <f>IFERROR(IF((IFERROR(IF(BP103&gt;1,(BO103-BQ103)/BO103,""),(($G103*0.9)-BQ103)/($G103*0.9)))&gt;1%,IFERROR(IF(BP103&gt;1,(BO103-BQ103)/BO103,""),(($G103*0.9)-BQ103)/($G103*0.9)),""),"")</f>
        <v>0.14914914914914912</v>
      </c>
    </row>
    <row r="104" spans="1:70" s="5" customFormat="1" ht="12.75" customHeight="1">
      <c r="A104" s="42" t="s">
        <v>42</v>
      </c>
      <c r="B104" s="39" t="s">
        <v>158</v>
      </c>
      <c r="C104" s="4"/>
      <c r="D104" s="49">
        <v>0.71</v>
      </c>
      <c r="E104" s="40" t="s">
        <v>175</v>
      </c>
      <c r="F104" s="82">
        <v>714</v>
      </c>
      <c r="G104" s="82">
        <v>649</v>
      </c>
      <c r="H104" s="173">
        <v>506</v>
      </c>
      <c r="I104" s="173">
        <v>0</v>
      </c>
      <c r="J104" s="95">
        <f t="shared" si="576"/>
        <v>506</v>
      </c>
      <c r="K104" s="69">
        <v>0</v>
      </c>
      <c r="L104" s="70" t="str">
        <f t="shared" si="577"/>
        <v/>
      </c>
      <c r="M104" s="70">
        <v>0</v>
      </c>
      <c r="N104" s="71" t="str">
        <f t="shared" si="464"/>
        <v/>
      </c>
      <c r="O104" s="208" t="str">
        <f t="shared" si="578"/>
        <v/>
      </c>
      <c r="P104" s="72">
        <v>0</v>
      </c>
      <c r="Q104" s="73" t="str">
        <f t="shared" si="579"/>
        <v/>
      </c>
      <c r="R104" s="73">
        <v>0</v>
      </c>
      <c r="S104" s="74" t="str">
        <f t="shared" si="465"/>
        <v/>
      </c>
      <c r="T104" s="18" t="str">
        <f t="shared" si="580"/>
        <v/>
      </c>
      <c r="U104" s="69">
        <v>0</v>
      </c>
      <c r="V104" s="70" t="str">
        <f t="shared" si="581"/>
        <v/>
      </c>
      <c r="W104" s="70">
        <v>0</v>
      </c>
      <c r="X104" s="71" t="str">
        <f t="shared" si="466"/>
        <v/>
      </c>
      <c r="Y104" s="208" t="str">
        <f t="shared" si="582"/>
        <v/>
      </c>
      <c r="Z104" s="72">
        <v>0</v>
      </c>
      <c r="AA104" s="73" t="str">
        <f t="shared" si="583"/>
        <v/>
      </c>
      <c r="AB104" s="73">
        <v>0</v>
      </c>
      <c r="AC104" s="74" t="str">
        <f t="shared" si="467"/>
        <v/>
      </c>
      <c r="AD104" s="18" t="str">
        <f t="shared" si="584"/>
        <v/>
      </c>
      <c r="AE104" s="69">
        <v>0</v>
      </c>
      <c r="AF104" s="70" t="str">
        <f t="shared" si="585"/>
        <v/>
      </c>
      <c r="AG104" s="70">
        <v>0</v>
      </c>
      <c r="AH104" s="71" t="str">
        <f t="shared" si="468"/>
        <v/>
      </c>
      <c r="AI104" s="208" t="str">
        <f t="shared" si="586"/>
        <v/>
      </c>
      <c r="AJ104" s="72">
        <v>0</v>
      </c>
      <c r="AK104" s="73" t="str">
        <f t="shared" si="587"/>
        <v/>
      </c>
      <c r="AL104" s="73">
        <v>0</v>
      </c>
      <c r="AM104" s="74" t="str">
        <f t="shared" si="469"/>
        <v/>
      </c>
      <c r="AN104" s="18" t="str">
        <f t="shared" si="588"/>
        <v/>
      </c>
      <c r="AO104" s="69">
        <v>0</v>
      </c>
      <c r="AP104" s="70" t="str">
        <f t="shared" si="589"/>
        <v/>
      </c>
      <c r="AQ104" s="70">
        <v>0</v>
      </c>
      <c r="AR104" s="71" t="str">
        <f t="shared" si="470"/>
        <v/>
      </c>
      <c r="AS104" s="208" t="str">
        <f t="shared" si="590"/>
        <v/>
      </c>
      <c r="AT104" s="72">
        <v>0</v>
      </c>
      <c r="AU104" s="73" t="str">
        <f t="shared" si="591"/>
        <v/>
      </c>
      <c r="AV104" s="73">
        <v>0</v>
      </c>
      <c r="AW104" s="74" t="str">
        <f t="shared" si="471"/>
        <v/>
      </c>
      <c r="AX104" s="18" t="str">
        <f t="shared" si="592"/>
        <v/>
      </c>
      <c r="AY104" s="69">
        <v>0</v>
      </c>
      <c r="AZ104" s="70" t="str">
        <f t="shared" si="593"/>
        <v/>
      </c>
      <c r="BA104" s="70">
        <v>0</v>
      </c>
      <c r="BB104" s="71" t="str">
        <f t="shared" si="472"/>
        <v/>
      </c>
      <c r="BC104" s="208" t="str">
        <f t="shared" si="594"/>
        <v/>
      </c>
      <c r="BD104" s="72">
        <v>0</v>
      </c>
      <c r="BE104" s="73" t="str">
        <f t="shared" si="595"/>
        <v/>
      </c>
      <c r="BF104" s="73">
        <v>0</v>
      </c>
      <c r="BG104" s="74" t="str">
        <f t="shared" si="473"/>
        <v/>
      </c>
      <c r="BH104" s="18" t="str">
        <f t="shared" si="596"/>
        <v/>
      </c>
      <c r="BI104" s="69">
        <v>0</v>
      </c>
      <c r="BJ104" s="70" t="str">
        <f t="shared" si="597"/>
        <v/>
      </c>
      <c r="BK104" s="70">
        <v>0</v>
      </c>
      <c r="BL104" s="71" t="str">
        <f t="shared" si="474"/>
        <v/>
      </c>
      <c r="BM104" s="208" t="str">
        <f t="shared" si="598"/>
        <v/>
      </c>
      <c r="BN104" s="72">
        <v>0</v>
      </c>
      <c r="BO104" s="73" t="str">
        <f t="shared" si="599"/>
        <v/>
      </c>
      <c r="BP104" s="73">
        <v>0</v>
      </c>
      <c r="BQ104" s="74" t="str">
        <f t="shared" si="475"/>
        <v/>
      </c>
      <c r="BR104" s="18" t="str">
        <f t="shared" si="600"/>
        <v/>
      </c>
    </row>
    <row r="105" spans="1:70" s="5" customFormat="1" ht="12.75" customHeight="1">
      <c r="A105" s="42" t="s">
        <v>237</v>
      </c>
      <c r="B105" s="39" t="s">
        <v>158</v>
      </c>
      <c r="C105" s="4"/>
      <c r="D105" s="49">
        <v>0.71</v>
      </c>
      <c r="E105" s="40" t="s">
        <v>316</v>
      </c>
      <c r="F105" s="82">
        <v>989</v>
      </c>
      <c r="G105" s="82">
        <v>899</v>
      </c>
      <c r="H105" s="173">
        <v>688</v>
      </c>
      <c r="I105" s="173">
        <v>8</v>
      </c>
      <c r="J105" s="95">
        <f t="shared" si="576"/>
        <v>680</v>
      </c>
      <c r="K105" s="69">
        <v>0</v>
      </c>
      <c r="L105" s="70" t="str">
        <f>IFERROR(IF(K105&gt;1,K105*0.9,""),"")</f>
        <v/>
      </c>
      <c r="M105" s="70">
        <v>0</v>
      </c>
      <c r="N105" s="71" t="str">
        <f t="shared" si="464"/>
        <v/>
      </c>
      <c r="O105" s="208" t="str">
        <f>IFERROR(IF((IFERROR(IF(M105&gt;1,(L105-N105)/L105,""),(($G105*0.9)-N105)/($G105*0.9)))&gt;1%,IFERROR(IF(M105&gt;1,(L105-N105)/L105,""),(($G105*0.9)-N105)/($G105*0.9)),""),"")</f>
        <v/>
      </c>
      <c r="P105" s="72">
        <v>0</v>
      </c>
      <c r="Q105" s="73" t="str">
        <f>IFERROR(IF(P105&gt;1,P105*0.9,""),"")</f>
        <v/>
      </c>
      <c r="R105" s="73">
        <v>0</v>
      </c>
      <c r="S105" s="74" t="str">
        <f t="shared" si="465"/>
        <v/>
      </c>
      <c r="T105" s="18" t="str">
        <f>IFERROR(IF((IFERROR(IF(R105&gt;1,(Q105-S105)/Q105,""),(($G105*0.9)-S105)/($G105*0.9)))&gt;1%,IFERROR(IF(R105&gt;1,(Q105-S105)/Q105,""),(($G105*0.9)-S105)/($G105*0.9)),""),"")</f>
        <v/>
      </c>
      <c r="U105" s="69">
        <v>832</v>
      </c>
      <c r="V105" s="70">
        <f>IFERROR(IF(U105&gt;1,U105*0.9,""),"")</f>
        <v>748.80000000000007</v>
      </c>
      <c r="W105" s="70">
        <v>49</v>
      </c>
      <c r="X105" s="71">
        <f t="shared" si="466"/>
        <v>631</v>
      </c>
      <c r="Y105" s="208">
        <f>IFERROR(IF((IFERROR(IF(W105&gt;1,(V105-X105)/V105,""),(($G105*0.9)-X105)/($G105*0.9)))&gt;1%,IFERROR(IF(W105&gt;1,(V105-X105)/V105,""),(($G105*0.9)-X105)/($G105*0.9)),""),"")</f>
        <v>0.15731837606837615</v>
      </c>
      <c r="Z105" s="72">
        <v>832</v>
      </c>
      <c r="AA105" s="73">
        <f>IFERROR(IF(Z105&gt;1,Z105*0.9,""),"")</f>
        <v>748.80000000000007</v>
      </c>
      <c r="AB105" s="73">
        <v>49</v>
      </c>
      <c r="AC105" s="74">
        <f t="shared" si="467"/>
        <v>631</v>
      </c>
      <c r="AD105" s="18">
        <f>IFERROR(IF((IFERROR(IF(AB105&gt;1,(AA105-AC105)/AA105,""),(($G105*0.9)-AC105)/($G105*0.9)))&gt;1%,IFERROR(IF(AB105&gt;1,(AA105-AC105)/AA105,""),(($G105*0.9)-AC105)/($G105*0.9)),""),"")</f>
        <v>0.15731837606837615</v>
      </c>
      <c r="AE105" s="69">
        <v>832</v>
      </c>
      <c r="AF105" s="70">
        <f>IFERROR(IF(AE105&gt;1,AE105*0.9,""),"")</f>
        <v>748.80000000000007</v>
      </c>
      <c r="AG105" s="70">
        <v>49</v>
      </c>
      <c r="AH105" s="71">
        <f t="shared" si="468"/>
        <v>631</v>
      </c>
      <c r="AI105" s="208">
        <f>IFERROR(IF((IFERROR(IF(AG105&gt;1,(AF105-AH105)/AF105,""),(($G105*0.9)-AH105)/($G105*0.9)))&gt;1%,IFERROR(IF(AG105&gt;1,(AF105-AH105)/AF105,""),(($G105*0.9)-AH105)/($G105*0.9)),""),"")</f>
        <v>0.15731837606837615</v>
      </c>
      <c r="AJ105" s="72">
        <v>0</v>
      </c>
      <c r="AK105" s="73" t="str">
        <f>IFERROR(IF(AJ105&gt;1,AJ105*0.9,""),"")</f>
        <v/>
      </c>
      <c r="AL105" s="73">
        <v>0</v>
      </c>
      <c r="AM105" s="74" t="str">
        <f t="shared" si="469"/>
        <v/>
      </c>
      <c r="AN105" s="18" t="str">
        <f>IFERROR(IF((IFERROR(IF(AL105&gt;1,(AK105-AM105)/AK105,""),(($G105*0.9)-AM105)/($G105*0.9)))&gt;1%,IFERROR(IF(AL105&gt;1,(AK105-AM105)/AK105,""),(($G105*0.9)-AM105)/($G105*0.9)),""),"")</f>
        <v/>
      </c>
      <c r="AO105" s="69">
        <v>832</v>
      </c>
      <c r="AP105" s="70">
        <f>IFERROR(IF(AO105&gt;1,AO105*0.9,""),"")</f>
        <v>748.80000000000007</v>
      </c>
      <c r="AQ105" s="70">
        <v>49</v>
      </c>
      <c r="AR105" s="71">
        <f t="shared" si="470"/>
        <v>631</v>
      </c>
      <c r="AS105" s="208">
        <f>IFERROR(IF((IFERROR(IF(AQ105&gt;1,(AP105-AR105)/AP105,""),(($G105*0.9)-AR105)/($G105*0.9)))&gt;1%,IFERROR(IF(AQ105&gt;1,(AP105-AR105)/AP105,""),(($G105*0.9)-AR105)/($G105*0.9)),""),"")</f>
        <v>0.15731837606837615</v>
      </c>
      <c r="AT105" s="72">
        <v>0</v>
      </c>
      <c r="AU105" s="73" t="str">
        <f>IFERROR(IF(AT105&gt;1,AT105*0.9,""),"")</f>
        <v/>
      </c>
      <c r="AV105" s="73">
        <v>0</v>
      </c>
      <c r="AW105" s="74" t="str">
        <f t="shared" si="471"/>
        <v/>
      </c>
      <c r="AX105" s="18" t="str">
        <f t="shared" si="592"/>
        <v/>
      </c>
      <c r="AY105" s="69">
        <v>832</v>
      </c>
      <c r="AZ105" s="70">
        <f>IFERROR(IF(AY105&gt;1,AY105*0.9,""),"")</f>
        <v>748.80000000000007</v>
      </c>
      <c r="BA105" s="70">
        <v>49</v>
      </c>
      <c r="BB105" s="71">
        <f t="shared" si="472"/>
        <v>631</v>
      </c>
      <c r="BC105" s="208">
        <f>IFERROR(IF((IFERROR(IF(BA105&gt;1,(AZ105-BB105)/AZ105,""),(($G105*0.9)-BB105)/($G105*0.9)))&gt;1%,IFERROR(IF(BA105&gt;1,(AZ105-BB105)/AZ105,""),(($G105*0.9)-BB105)/($G105*0.9)),""),"")</f>
        <v>0.15731837606837615</v>
      </c>
      <c r="BD105" s="72">
        <v>832</v>
      </c>
      <c r="BE105" s="73">
        <f>IFERROR(IF(BD105&gt;1,BD105*0.9,""),"")</f>
        <v>748.80000000000007</v>
      </c>
      <c r="BF105" s="73">
        <v>49</v>
      </c>
      <c r="BG105" s="74">
        <f t="shared" si="473"/>
        <v>631</v>
      </c>
      <c r="BH105" s="18">
        <f>IFERROR(IF((IFERROR(IF(BF105&gt;1,(BE105-BG105)/BE105,""),(($G105*0.9)-BG105)/($G105*0.9)))&gt;1%,IFERROR(IF(BF105&gt;1,(BE105-BG105)/BE105,""),(($G105*0.9)-BG105)/($G105*0.9)),""),"")</f>
        <v>0.15731837606837615</v>
      </c>
      <c r="BI105" s="69">
        <v>0</v>
      </c>
      <c r="BJ105" s="70" t="str">
        <f>IFERROR(IF(BI105&gt;1,BI105*0.9,""),"")</f>
        <v/>
      </c>
      <c r="BK105" s="70">
        <v>0</v>
      </c>
      <c r="BL105" s="71" t="str">
        <f t="shared" si="474"/>
        <v/>
      </c>
      <c r="BM105" s="208" t="str">
        <f>IFERROR(IF((IFERROR(IF(BK105&gt;1,(BJ105-BL105)/BJ105,""),(($G105*0.9)-BL105)/($G105*0.9)))&gt;1%,IFERROR(IF(BK105&gt;1,(BJ105-BL105)/BJ105,""),(($G105*0.9)-BL105)/($G105*0.9)),""),"")</f>
        <v/>
      </c>
      <c r="BN105" s="72">
        <v>0</v>
      </c>
      <c r="BO105" s="73" t="str">
        <f>IFERROR(IF(BN105&gt;1,BN105*0.9,""),"")</f>
        <v/>
      </c>
      <c r="BP105" s="73">
        <v>0</v>
      </c>
      <c r="BQ105" s="74" t="str">
        <f t="shared" si="475"/>
        <v/>
      </c>
      <c r="BR105" s="18" t="str">
        <f>IFERROR(IF((IFERROR(IF(BP105&gt;1,(BO105-BQ105)/BO105,""),(($G105*0.9)-BQ105)/($G105*0.9)))&gt;1%,IFERROR(IF(BP105&gt;1,(BO105-BQ105)/BO105,""),(($G105*0.9)-BQ105)/($G105*0.9)),""),"")</f>
        <v/>
      </c>
    </row>
    <row r="106" spans="1:70" s="5" customFormat="1" ht="12.75" customHeight="1">
      <c r="A106" s="42" t="s">
        <v>238</v>
      </c>
      <c r="B106" s="39" t="s">
        <v>158</v>
      </c>
      <c r="C106" s="4" t="s">
        <v>395</v>
      </c>
      <c r="D106" s="49">
        <v>0.71</v>
      </c>
      <c r="E106" s="40" t="s">
        <v>316</v>
      </c>
      <c r="F106" s="82">
        <v>879</v>
      </c>
      <c r="G106" s="82">
        <v>799</v>
      </c>
      <c r="H106" s="173">
        <v>629</v>
      </c>
      <c r="I106" s="173">
        <v>18</v>
      </c>
      <c r="J106" s="95">
        <f t="shared" si="576"/>
        <v>611</v>
      </c>
      <c r="K106" s="69">
        <v>0</v>
      </c>
      <c r="L106" s="70" t="str">
        <f>IFERROR(IF(K106&gt;1,K106*0.9,""),"")</f>
        <v/>
      </c>
      <c r="M106" s="70">
        <v>0</v>
      </c>
      <c r="N106" s="71" t="str">
        <f t="shared" si="464"/>
        <v/>
      </c>
      <c r="O106" s="208" t="str">
        <f>IFERROR(IF((IFERROR(IF(M106&gt;1,(L106-N106)/L106,""),(($G106*0.9)-N106)/($G106*0.9)))&gt;1%,IFERROR(IF(M106&gt;1,(L106-N106)/L106,""),(($G106*0.9)-N106)/($G106*0.9)),""),"")</f>
        <v/>
      </c>
      <c r="P106" s="72">
        <v>0</v>
      </c>
      <c r="Q106" s="73" t="str">
        <f>IFERROR(IF(P106&gt;1,P106*0.9,""),"")</f>
        <v/>
      </c>
      <c r="R106" s="73">
        <v>0</v>
      </c>
      <c r="S106" s="74" t="str">
        <f t="shared" si="465"/>
        <v/>
      </c>
      <c r="T106" s="18" t="str">
        <f>IFERROR(IF((IFERROR(IF(R106&gt;1,(Q106-S106)/Q106,""),(($G106*0.9)-S106)/($G106*0.9)))&gt;1%,IFERROR(IF(R106&gt;1,(Q106-S106)/Q106,""),(($G106*0.9)-S106)/($G106*0.9)),""),"")</f>
        <v/>
      </c>
      <c r="U106" s="69">
        <v>721</v>
      </c>
      <c r="V106" s="70">
        <f>IFERROR(IF(U106&gt;1,U106*0.9,""),"")</f>
        <v>648.9</v>
      </c>
      <c r="W106" s="70">
        <v>59</v>
      </c>
      <c r="X106" s="71">
        <f t="shared" si="466"/>
        <v>552</v>
      </c>
      <c r="Y106" s="208">
        <f>IFERROR(IF((IFERROR(IF(W106&gt;1,(V106-X106)/V106,""),(($G106*0.9)-X106)/($G106*0.9)))&gt;1%,IFERROR(IF(W106&gt;1,(V106-X106)/V106,""),(($G106*0.9)-X106)/($G106*0.9)),""),"")</f>
        <v>0.14932963476652794</v>
      </c>
      <c r="Z106" s="72">
        <v>721</v>
      </c>
      <c r="AA106" s="73">
        <f>IFERROR(IF(Z106&gt;1,Z106*0.9,""),"")</f>
        <v>648.9</v>
      </c>
      <c r="AB106" s="73">
        <v>59</v>
      </c>
      <c r="AC106" s="74">
        <f t="shared" si="467"/>
        <v>552</v>
      </c>
      <c r="AD106" s="18">
        <f>IFERROR(IF((IFERROR(IF(AB106&gt;1,(AA106-AC106)/AA106,""),(($G106*0.9)-AC106)/($G106*0.9)))&gt;1%,IFERROR(IF(AB106&gt;1,(AA106-AC106)/AA106,""),(($G106*0.9)-AC106)/($G106*0.9)),""),"")</f>
        <v>0.14932963476652794</v>
      </c>
      <c r="AE106" s="69">
        <v>721</v>
      </c>
      <c r="AF106" s="70">
        <f>IFERROR(IF(AE106&gt;1,AE106*0.9,""),"")</f>
        <v>648.9</v>
      </c>
      <c r="AG106" s="70">
        <v>59</v>
      </c>
      <c r="AH106" s="71">
        <f t="shared" si="468"/>
        <v>552</v>
      </c>
      <c r="AI106" s="208">
        <f>IFERROR(IF((IFERROR(IF(AG106&gt;1,(AF106-AH106)/AF106,""),(($G106*0.9)-AH106)/($G106*0.9)))&gt;1%,IFERROR(IF(AG106&gt;1,(AF106-AH106)/AF106,""),(($G106*0.9)-AH106)/($G106*0.9)),""),"")</f>
        <v>0.14932963476652794</v>
      </c>
      <c r="AJ106" s="72">
        <v>0</v>
      </c>
      <c r="AK106" s="73" t="str">
        <f>IFERROR(IF(AJ106&gt;1,AJ106*0.9,""),"")</f>
        <v/>
      </c>
      <c r="AL106" s="73">
        <v>0</v>
      </c>
      <c r="AM106" s="74" t="str">
        <f t="shared" si="469"/>
        <v/>
      </c>
      <c r="AN106" s="18" t="str">
        <f>IFERROR(IF((IFERROR(IF(AL106&gt;1,(AK106-AM106)/AK106,""),(($G106*0.9)-AM106)/($G106*0.9)))&gt;1%,IFERROR(IF(AL106&gt;1,(AK106-AM106)/AK106,""),(($G106*0.9)-AM106)/($G106*0.9)),""),"")</f>
        <v/>
      </c>
      <c r="AO106" s="69">
        <v>721</v>
      </c>
      <c r="AP106" s="70">
        <f>IFERROR(IF(AO106&gt;1,AO106*0.9,""),"")</f>
        <v>648.9</v>
      </c>
      <c r="AQ106" s="70">
        <v>59</v>
      </c>
      <c r="AR106" s="71">
        <f t="shared" si="470"/>
        <v>552</v>
      </c>
      <c r="AS106" s="208">
        <f>IFERROR(IF((IFERROR(IF(AQ106&gt;1,(AP106-AR106)/AP106,""),(($G106*0.9)-AR106)/($G106*0.9)))&gt;1%,IFERROR(IF(AQ106&gt;1,(AP106-AR106)/AP106,""),(($G106*0.9)-AR106)/($G106*0.9)),""),"")</f>
        <v>0.14932963476652794</v>
      </c>
      <c r="AT106" s="72">
        <v>0</v>
      </c>
      <c r="AU106" s="73" t="str">
        <f>IFERROR(IF(AT106&gt;1,AT106*0.9,""),"")</f>
        <v/>
      </c>
      <c r="AV106" s="73">
        <v>0</v>
      </c>
      <c r="AW106" s="74" t="str">
        <f t="shared" si="471"/>
        <v/>
      </c>
      <c r="AX106" s="18" t="str">
        <f t="shared" si="592"/>
        <v/>
      </c>
      <c r="AY106" s="69">
        <v>721</v>
      </c>
      <c r="AZ106" s="70">
        <f>IFERROR(IF(AY106&gt;1,AY106*0.9,""),"")</f>
        <v>648.9</v>
      </c>
      <c r="BA106" s="70">
        <v>59</v>
      </c>
      <c r="BB106" s="71">
        <f t="shared" si="472"/>
        <v>552</v>
      </c>
      <c r="BC106" s="208">
        <f>IFERROR(IF((IFERROR(IF(BA106&gt;1,(AZ106-BB106)/AZ106,""),(($G106*0.9)-BB106)/($G106*0.9)))&gt;1%,IFERROR(IF(BA106&gt;1,(AZ106-BB106)/AZ106,""),(($G106*0.9)-BB106)/($G106*0.9)),""),"")</f>
        <v>0.14932963476652794</v>
      </c>
      <c r="BD106" s="72">
        <v>721</v>
      </c>
      <c r="BE106" s="73">
        <f>IFERROR(IF(BD106&gt;1,BD106*0.9,""),"")</f>
        <v>648.9</v>
      </c>
      <c r="BF106" s="73">
        <v>59</v>
      </c>
      <c r="BG106" s="74">
        <f t="shared" si="473"/>
        <v>552</v>
      </c>
      <c r="BH106" s="18">
        <f>IFERROR(IF((IFERROR(IF(BF106&gt;1,(BE106-BG106)/BE106,""),(($G106*0.9)-BG106)/($G106*0.9)))&gt;1%,IFERROR(IF(BF106&gt;1,(BE106-BG106)/BE106,""),(($G106*0.9)-BG106)/($G106*0.9)),""),"")</f>
        <v>0.14932963476652794</v>
      </c>
      <c r="BI106" s="69">
        <v>0</v>
      </c>
      <c r="BJ106" s="70" t="str">
        <f>IFERROR(IF(BI106&gt;1,BI106*0.9,""),"")</f>
        <v/>
      </c>
      <c r="BK106" s="70">
        <v>0</v>
      </c>
      <c r="BL106" s="71" t="str">
        <f t="shared" si="474"/>
        <v/>
      </c>
      <c r="BM106" s="208" t="str">
        <f>IFERROR(IF((IFERROR(IF(BK106&gt;1,(BJ106-BL106)/BJ106,""),(($G106*0.9)-BL106)/($G106*0.9)))&gt;1%,IFERROR(IF(BK106&gt;1,(BJ106-BL106)/BJ106,""),(($G106*0.9)-BL106)/($G106*0.9)),""),"")</f>
        <v/>
      </c>
      <c r="BN106" s="72">
        <v>0</v>
      </c>
      <c r="BO106" s="73" t="str">
        <f>IFERROR(IF(BN106&gt;1,BN106*0.9,""),"")</f>
        <v/>
      </c>
      <c r="BP106" s="73">
        <v>0</v>
      </c>
      <c r="BQ106" s="74" t="str">
        <f t="shared" si="475"/>
        <v/>
      </c>
      <c r="BR106" s="18" t="str">
        <f>IFERROR(IF((IFERROR(IF(BP106&gt;1,(BO106-BQ106)/BO106,""),(($G106*0.9)-BQ106)/($G106*0.9)))&gt;1%,IFERROR(IF(BP106&gt;1,(BO106-BQ106)/BO106,""),(($G106*0.9)-BQ106)/($G106*0.9)),""),"")</f>
        <v/>
      </c>
    </row>
    <row r="107" spans="1:70" s="5" customFormat="1" ht="12.75" customHeight="1" thickBot="1">
      <c r="A107" s="43" t="s">
        <v>411</v>
      </c>
      <c r="B107" s="38" t="s">
        <v>158</v>
      </c>
      <c r="C107" s="9" t="s">
        <v>6</v>
      </c>
      <c r="D107" s="50">
        <v>0.71</v>
      </c>
      <c r="E107" s="2" t="s">
        <v>316</v>
      </c>
      <c r="F107" s="83">
        <v>934</v>
      </c>
      <c r="G107" s="83">
        <v>849</v>
      </c>
      <c r="H107" s="75">
        <v>668</v>
      </c>
      <c r="I107" s="75">
        <v>18</v>
      </c>
      <c r="J107" s="97">
        <f t="shared" ref="J107" si="601">IFERROR(H107-I107,H107)</f>
        <v>650</v>
      </c>
      <c r="K107" s="76">
        <v>0</v>
      </c>
      <c r="L107" s="77" t="str">
        <f>IFERROR(IF(K107&gt;1,K107*0.9,""),"")</f>
        <v/>
      </c>
      <c r="M107" s="77">
        <v>0</v>
      </c>
      <c r="N107" s="78" t="str">
        <f t="shared" si="464"/>
        <v/>
      </c>
      <c r="O107" s="209" t="str">
        <f>IFERROR(IF((IFERROR(IF(M107&gt;1,(L107-N107)/L107,""),(($G107*0.9)-N107)/($G107*0.9)))&gt;1%,IFERROR(IF(M107&gt;1,(L107-N107)/L107,""),(($G107*0.9)-N107)/($G107*0.9)),""),"")</f>
        <v/>
      </c>
      <c r="P107" s="79">
        <v>0</v>
      </c>
      <c r="Q107" s="80" t="str">
        <f>IFERROR(IF(P107&gt;1,P107*0.9,""),"")</f>
        <v/>
      </c>
      <c r="R107" s="80">
        <v>0</v>
      </c>
      <c r="S107" s="81" t="str">
        <f t="shared" si="465"/>
        <v/>
      </c>
      <c r="T107" s="19" t="str">
        <f>IFERROR(IF((IFERROR(IF(R107&gt;1,(Q107-S107)/Q107,""),(($G107*0.9)-S107)/($G107*0.9)))&gt;1%,IFERROR(IF(R107&gt;1,(Q107-S107)/Q107,""),(($G107*0.9)-S107)/($G107*0.9)),""),"")</f>
        <v/>
      </c>
      <c r="U107" s="76">
        <v>0</v>
      </c>
      <c r="V107" s="77" t="str">
        <f>IFERROR(IF(U107&gt;1,U107*0.9,""),"")</f>
        <v/>
      </c>
      <c r="W107" s="77">
        <v>0</v>
      </c>
      <c r="X107" s="78" t="str">
        <f t="shared" si="466"/>
        <v/>
      </c>
      <c r="Y107" s="209" t="str">
        <f>IFERROR(IF((IFERROR(IF(W107&gt;1,(V107-X107)/V107,""),(($G107*0.9)-X107)/($G107*0.9)))&gt;1%,IFERROR(IF(W107&gt;1,(V107-X107)/V107,""),(($G107*0.9)-X107)/($G107*0.9)),""),"")</f>
        <v/>
      </c>
      <c r="Z107" s="79">
        <v>777</v>
      </c>
      <c r="AA107" s="80">
        <f>IFERROR(IF(Z107&gt;1,Z107*0.9,""),"")</f>
        <v>699.30000000000007</v>
      </c>
      <c r="AB107" s="80">
        <v>54</v>
      </c>
      <c r="AC107" s="81">
        <f t="shared" si="467"/>
        <v>596</v>
      </c>
      <c r="AD107" s="19">
        <f>IFERROR(IF((IFERROR(IF(AB107&gt;1,(AA107-AC107)/AA107,""),(($G107*0.9)-AC107)/($G107*0.9)))&gt;1%,IFERROR(IF(AB107&gt;1,(AA107-AC107)/AA107,""),(($G107*0.9)-AC107)/($G107*0.9)),""),"")</f>
        <v>0.14771914771914779</v>
      </c>
      <c r="AE107" s="76">
        <v>777</v>
      </c>
      <c r="AF107" s="77">
        <f>IFERROR(IF(AE107&gt;1,AE107*0.9,""),"")</f>
        <v>699.30000000000007</v>
      </c>
      <c r="AG107" s="77">
        <v>54</v>
      </c>
      <c r="AH107" s="78">
        <f t="shared" si="468"/>
        <v>596</v>
      </c>
      <c r="AI107" s="209">
        <f>IFERROR(IF((IFERROR(IF(AG107&gt;1,(AF107-AH107)/AF107,""),(($G107*0.9)-AH107)/($G107*0.9)))&gt;1%,IFERROR(IF(AG107&gt;1,(AF107-AH107)/AF107,""),(($G107*0.9)-AH107)/($G107*0.9)),""),"")</f>
        <v>0.14771914771914779</v>
      </c>
      <c r="AJ107" s="79">
        <v>0</v>
      </c>
      <c r="AK107" s="80" t="str">
        <f>IFERROR(IF(AJ107&gt;1,AJ107*0.9,""),"")</f>
        <v/>
      </c>
      <c r="AL107" s="80">
        <v>0</v>
      </c>
      <c r="AM107" s="81" t="str">
        <f t="shared" si="469"/>
        <v/>
      </c>
      <c r="AN107" s="19" t="str">
        <f>IFERROR(IF((IFERROR(IF(AL107&gt;1,(AK107-AM107)/AK107,""),(($G107*0.9)-AM107)/($G107*0.9)))&gt;1%,IFERROR(IF(AL107&gt;1,(AK107-AM107)/AK107,""),(($G107*0.9)-AM107)/($G107*0.9)),""),"")</f>
        <v/>
      </c>
      <c r="AO107" s="76">
        <v>777</v>
      </c>
      <c r="AP107" s="77">
        <f>IFERROR(IF(AO107&gt;1,AO107*0.9,""),"")</f>
        <v>699.30000000000007</v>
      </c>
      <c r="AQ107" s="77">
        <v>54</v>
      </c>
      <c r="AR107" s="78">
        <f t="shared" si="470"/>
        <v>596</v>
      </c>
      <c r="AS107" s="209">
        <f>IFERROR(IF((IFERROR(IF(AQ107&gt;1,(AP107-AR107)/AP107,""),(($G107*0.9)-AR107)/($G107*0.9)))&gt;1%,IFERROR(IF(AQ107&gt;1,(AP107-AR107)/AP107,""),(($G107*0.9)-AR107)/($G107*0.9)),""),"")</f>
        <v>0.14771914771914779</v>
      </c>
      <c r="AT107" s="79">
        <v>0</v>
      </c>
      <c r="AU107" s="80" t="str">
        <f>IFERROR(IF(AT107&gt;1,AT107*0.9,""),"")</f>
        <v/>
      </c>
      <c r="AV107" s="80">
        <v>0</v>
      </c>
      <c r="AW107" s="81" t="str">
        <f t="shared" si="471"/>
        <v/>
      </c>
      <c r="AX107" s="19" t="str">
        <f t="shared" ref="AX107" si="602">IFERROR(IF((IFERROR(IF(AV107&gt;1,(AU107-AW107)/AU107,""),(($G107*0.9)-AW107)/($G107*0.9)))&gt;1%,IFERROR(IF(AV107&gt;1,(AU107-AW107)/AU107,""),(($G107*0.9)-AW107)/($G107*0.9)),""),"")</f>
        <v/>
      </c>
      <c r="AY107" s="76">
        <v>777</v>
      </c>
      <c r="AZ107" s="77">
        <f>IFERROR(IF(AY107&gt;1,AY107*0.9,""),"")</f>
        <v>699.30000000000007</v>
      </c>
      <c r="BA107" s="77">
        <v>54</v>
      </c>
      <c r="BB107" s="78">
        <f t="shared" si="472"/>
        <v>596</v>
      </c>
      <c r="BC107" s="209">
        <f>IFERROR(IF((IFERROR(IF(BA107&gt;1,(AZ107-BB107)/AZ107,""),(($G107*0.9)-BB107)/($G107*0.9)))&gt;1%,IFERROR(IF(BA107&gt;1,(AZ107-BB107)/AZ107,""),(($G107*0.9)-BB107)/($G107*0.9)),""),"")</f>
        <v>0.14771914771914779</v>
      </c>
      <c r="BD107" s="79">
        <v>777</v>
      </c>
      <c r="BE107" s="80">
        <f>IFERROR(IF(BD107&gt;1,BD107*0.9,""),"")</f>
        <v>699.30000000000007</v>
      </c>
      <c r="BF107" s="80">
        <v>54</v>
      </c>
      <c r="BG107" s="81">
        <f t="shared" si="473"/>
        <v>596</v>
      </c>
      <c r="BH107" s="19">
        <f>IFERROR(IF((IFERROR(IF(BF107&gt;1,(BE107-BG107)/BE107,""),(($G107*0.9)-BG107)/($G107*0.9)))&gt;1%,IFERROR(IF(BF107&gt;1,(BE107-BG107)/BE107,""),(($G107*0.9)-BG107)/($G107*0.9)),""),"")</f>
        <v>0.14771914771914779</v>
      </c>
      <c r="BI107" s="76">
        <v>0</v>
      </c>
      <c r="BJ107" s="77" t="str">
        <f>IFERROR(IF(BI107&gt;1,BI107*0.9,""),"")</f>
        <v/>
      </c>
      <c r="BK107" s="77">
        <v>0</v>
      </c>
      <c r="BL107" s="78" t="str">
        <f t="shared" si="474"/>
        <v/>
      </c>
      <c r="BM107" s="209" t="str">
        <f>IFERROR(IF((IFERROR(IF(BK107&gt;1,(BJ107-BL107)/BJ107,""),(($G107*0.9)-BL107)/($G107*0.9)))&gt;1%,IFERROR(IF(BK107&gt;1,(BJ107-BL107)/BJ107,""),(($G107*0.9)-BL107)/($G107*0.9)),""),"")</f>
        <v/>
      </c>
      <c r="BN107" s="79">
        <v>0</v>
      </c>
      <c r="BO107" s="80" t="str">
        <f>IFERROR(IF(BN107&gt;1,BN107*0.9,""),"")</f>
        <v/>
      </c>
      <c r="BP107" s="80">
        <v>0</v>
      </c>
      <c r="BQ107" s="81" t="str">
        <f t="shared" si="475"/>
        <v/>
      </c>
      <c r="BR107" s="19" t="str">
        <f>IFERROR(IF((IFERROR(IF(BP107&gt;1,(BO107-BQ107)/BO107,""),(($G107*0.9)-BQ107)/($G107*0.9)))&gt;1%,IFERROR(IF(BP107&gt;1,(BO107-BQ107)/BO107,""),(($G107*0.9)-BQ107)/($G107*0.9)),""),"")</f>
        <v/>
      </c>
    </row>
    <row r="108" spans="1:70" s="5" customFormat="1" ht="12.75" customHeight="1">
      <c r="A108" s="44" t="s">
        <v>46</v>
      </c>
      <c r="B108" s="36" t="s">
        <v>158</v>
      </c>
      <c r="C108" s="6" t="s">
        <v>5</v>
      </c>
      <c r="D108" s="51">
        <v>0.71</v>
      </c>
      <c r="E108" s="7" t="s">
        <v>458</v>
      </c>
      <c r="F108" s="84">
        <v>934</v>
      </c>
      <c r="G108" s="84">
        <v>0</v>
      </c>
      <c r="H108" s="174">
        <v>648</v>
      </c>
      <c r="I108" s="174">
        <v>0</v>
      </c>
      <c r="J108" s="93">
        <f t="shared" si="576"/>
        <v>648</v>
      </c>
      <c r="K108" s="106">
        <v>0</v>
      </c>
      <c r="L108" s="107" t="str">
        <f t="shared" si="577"/>
        <v/>
      </c>
      <c r="M108" s="107">
        <v>0</v>
      </c>
      <c r="N108" s="110" t="str">
        <f t="shared" si="464"/>
        <v/>
      </c>
      <c r="O108" s="210" t="str">
        <f t="shared" si="578"/>
        <v/>
      </c>
      <c r="P108" s="108">
        <v>0</v>
      </c>
      <c r="Q108" s="109" t="str">
        <f t="shared" si="579"/>
        <v/>
      </c>
      <c r="R108" s="109">
        <v>0</v>
      </c>
      <c r="S108" s="111" t="str">
        <f t="shared" si="465"/>
        <v/>
      </c>
      <c r="T108" s="20" t="str">
        <f t="shared" si="580"/>
        <v/>
      </c>
      <c r="U108" s="106">
        <v>0</v>
      </c>
      <c r="V108" s="107" t="str">
        <f t="shared" si="581"/>
        <v/>
      </c>
      <c r="W108" s="107">
        <v>0</v>
      </c>
      <c r="X108" s="110" t="str">
        <f t="shared" si="466"/>
        <v/>
      </c>
      <c r="Y108" s="210" t="str">
        <f t="shared" si="582"/>
        <v/>
      </c>
      <c r="Z108" s="108">
        <v>0</v>
      </c>
      <c r="AA108" s="109" t="str">
        <f t="shared" si="583"/>
        <v/>
      </c>
      <c r="AB108" s="109">
        <v>0</v>
      </c>
      <c r="AC108" s="111" t="str">
        <f t="shared" si="467"/>
        <v/>
      </c>
      <c r="AD108" s="20" t="str">
        <f t="shared" si="584"/>
        <v/>
      </c>
      <c r="AE108" s="106">
        <v>0</v>
      </c>
      <c r="AF108" s="107" t="str">
        <f t="shared" si="585"/>
        <v/>
      </c>
      <c r="AG108" s="107">
        <v>0</v>
      </c>
      <c r="AH108" s="110" t="str">
        <f t="shared" si="468"/>
        <v/>
      </c>
      <c r="AI108" s="210" t="str">
        <f t="shared" si="586"/>
        <v/>
      </c>
      <c r="AJ108" s="108">
        <v>0</v>
      </c>
      <c r="AK108" s="109" t="str">
        <f t="shared" si="587"/>
        <v/>
      </c>
      <c r="AL108" s="109">
        <v>0</v>
      </c>
      <c r="AM108" s="111" t="str">
        <f t="shared" si="469"/>
        <v/>
      </c>
      <c r="AN108" s="20" t="str">
        <f t="shared" si="588"/>
        <v/>
      </c>
      <c r="AO108" s="106">
        <v>0</v>
      </c>
      <c r="AP108" s="107" t="str">
        <f t="shared" si="589"/>
        <v/>
      </c>
      <c r="AQ108" s="107">
        <v>0</v>
      </c>
      <c r="AR108" s="110" t="str">
        <f t="shared" si="470"/>
        <v/>
      </c>
      <c r="AS108" s="210" t="str">
        <f t="shared" si="590"/>
        <v/>
      </c>
      <c r="AT108" s="108">
        <v>0</v>
      </c>
      <c r="AU108" s="109" t="str">
        <f t="shared" si="591"/>
        <v/>
      </c>
      <c r="AV108" s="109">
        <v>0</v>
      </c>
      <c r="AW108" s="111" t="str">
        <f t="shared" si="471"/>
        <v/>
      </c>
      <c r="AX108" s="20" t="str">
        <f t="shared" si="592"/>
        <v/>
      </c>
      <c r="AY108" s="106">
        <v>0</v>
      </c>
      <c r="AZ108" s="107" t="str">
        <f t="shared" si="593"/>
        <v/>
      </c>
      <c r="BA108" s="107">
        <v>0</v>
      </c>
      <c r="BB108" s="110" t="str">
        <f t="shared" si="472"/>
        <v/>
      </c>
      <c r="BC108" s="210" t="str">
        <f t="shared" si="594"/>
        <v/>
      </c>
      <c r="BD108" s="108">
        <v>0</v>
      </c>
      <c r="BE108" s="109" t="str">
        <f t="shared" si="595"/>
        <v/>
      </c>
      <c r="BF108" s="109">
        <v>0</v>
      </c>
      <c r="BG108" s="111" t="str">
        <f t="shared" si="473"/>
        <v/>
      </c>
      <c r="BH108" s="20" t="str">
        <f t="shared" si="596"/>
        <v/>
      </c>
      <c r="BI108" s="106">
        <v>0</v>
      </c>
      <c r="BJ108" s="107" t="str">
        <f t="shared" si="597"/>
        <v/>
      </c>
      <c r="BK108" s="107">
        <v>0</v>
      </c>
      <c r="BL108" s="110" t="str">
        <f t="shared" si="474"/>
        <v/>
      </c>
      <c r="BM108" s="210" t="str">
        <f t="shared" si="598"/>
        <v/>
      </c>
      <c r="BN108" s="108">
        <v>0</v>
      </c>
      <c r="BO108" s="109" t="str">
        <f t="shared" si="599"/>
        <v/>
      </c>
      <c r="BP108" s="109">
        <v>0</v>
      </c>
      <c r="BQ108" s="111" t="str">
        <f t="shared" si="475"/>
        <v/>
      </c>
      <c r="BR108" s="20" t="str">
        <f t="shared" si="600"/>
        <v/>
      </c>
    </row>
    <row r="109" spans="1:70" s="5" customFormat="1" ht="12.75" customHeight="1">
      <c r="A109" s="42" t="s">
        <v>48</v>
      </c>
      <c r="B109" s="39" t="s">
        <v>158</v>
      </c>
      <c r="C109" s="4"/>
      <c r="D109" s="49">
        <v>0.71</v>
      </c>
      <c r="E109" s="40" t="s">
        <v>458</v>
      </c>
      <c r="F109" s="82">
        <v>1099</v>
      </c>
      <c r="G109" s="82">
        <v>999</v>
      </c>
      <c r="H109" s="173">
        <v>765</v>
      </c>
      <c r="I109" s="173">
        <v>0</v>
      </c>
      <c r="J109" s="95">
        <f t="shared" si="576"/>
        <v>765</v>
      </c>
      <c r="K109" s="69">
        <v>777</v>
      </c>
      <c r="L109" s="70">
        <f t="shared" si="577"/>
        <v>699.30000000000007</v>
      </c>
      <c r="M109" s="70">
        <v>165</v>
      </c>
      <c r="N109" s="71">
        <f t="shared" si="464"/>
        <v>600</v>
      </c>
      <c r="O109" s="208">
        <f t="shared" si="578"/>
        <v>0.14199914199914207</v>
      </c>
      <c r="P109" s="72">
        <v>0</v>
      </c>
      <c r="Q109" s="73" t="str">
        <f t="shared" si="579"/>
        <v/>
      </c>
      <c r="R109" s="73">
        <v>0</v>
      </c>
      <c r="S109" s="74" t="str">
        <f t="shared" si="465"/>
        <v/>
      </c>
      <c r="T109" s="18" t="str">
        <f t="shared" si="580"/>
        <v/>
      </c>
      <c r="U109" s="69">
        <v>888</v>
      </c>
      <c r="V109" s="70">
        <f t="shared" si="581"/>
        <v>799.2</v>
      </c>
      <c r="W109" s="70">
        <v>84</v>
      </c>
      <c r="X109" s="71">
        <f t="shared" si="466"/>
        <v>681</v>
      </c>
      <c r="Y109" s="208">
        <f t="shared" si="582"/>
        <v>0.14789789789789795</v>
      </c>
      <c r="Z109" s="72">
        <v>0</v>
      </c>
      <c r="AA109" s="73" t="str">
        <f t="shared" si="583"/>
        <v/>
      </c>
      <c r="AB109" s="73">
        <v>0</v>
      </c>
      <c r="AC109" s="74" t="str">
        <f t="shared" si="467"/>
        <v/>
      </c>
      <c r="AD109" s="18" t="str">
        <f t="shared" si="584"/>
        <v/>
      </c>
      <c r="AE109" s="69">
        <v>0</v>
      </c>
      <c r="AF109" s="70" t="str">
        <f t="shared" si="585"/>
        <v/>
      </c>
      <c r="AG109" s="70">
        <v>0</v>
      </c>
      <c r="AH109" s="71" t="str">
        <f t="shared" si="468"/>
        <v/>
      </c>
      <c r="AI109" s="208" t="str">
        <f t="shared" si="586"/>
        <v/>
      </c>
      <c r="AJ109" s="72">
        <v>0</v>
      </c>
      <c r="AK109" s="73" t="str">
        <f t="shared" si="587"/>
        <v/>
      </c>
      <c r="AL109" s="73">
        <v>0</v>
      </c>
      <c r="AM109" s="74" t="str">
        <f t="shared" si="469"/>
        <v/>
      </c>
      <c r="AN109" s="18" t="str">
        <f t="shared" si="588"/>
        <v/>
      </c>
      <c r="AO109" s="69">
        <v>0</v>
      </c>
      <c r="AP109" s="70" t="str">
        <f t="shared" si="589"/>
        <v/>
      </c>
      <c r="AQ109" s="70">
        <v>0</v>
      </c>
      <c r="AR109" s="71" t="str">
        <f t="shared" si="470"/>
        <v/>
      </c>
      <c r="AS109" s="208" t="str">
        <f t="shared" si="590"/>
        <v/>
      </c>
      <c r="AT109" s="72">
        <v>0</v>
      </c>
      <c r="AU109" s="73" t="str">
        <f t="shared" si="591"/>
        <v/>
      </c>
      <c r="AV109" s="73">
        <v>0</v>
      </c>
      <c r="AW109" s="74" t="str">
        <f t="shared" si="471"/>
        <v/>
      </c>
      <c r="AX109" s="18" t="str">
        <f t="shared" si="592"/>
        <v/>
      </c>
      <c r="AY109" s="69">
        <v>0</v>
      </c>
      <c r="AZ109" s="70" t="str">
        <f t="shared" si="593"/>
        <v/>
      </c>
      <c r="BA109" s="70">
        <v>0</v>
      </c>
      <c r="BB109" s="71" t="str">
        <f t="shared" si="472"/>
        <v/>
      </c>
      <c r="BC109" s="208" t="str">
        <f t="shared" si="594"/>
        <v/>
      </c>
      <c r="BD109" s="72">
        <v>0</v>
      </c>
      <c r="BE109" s="73" t="str">
        <f t="shared" si="595"/>
        <v/>
      </c>
      <c r="BF109" s="73">
        <v>0</v>
      </c>
      <c r="BG109" s="74" t="str">
        <f t="shared" si="473"/>
        <v/>
      </c>
      <c r="BH109" s="18" t="str">
        <f t="shared" si="596"/>
        <v/>
      </c>
      <c r="BI109" s="69">
        <v>0</v>
      </c>
      <c r="BJ109" s="70" t="str">
        <f t="shared" si="597"/>
        <v/>
      </c>
      <c r="BK109" s="70">
        <v>0</v>
      </c>
      <c r="BL109" s="71" t="str">
        <f t="shared" si="474"/>
        <v/>
      </c>
      <c r="BM109" s="208" t="str">
        <f t="shared" si="598"/>
        <v/>
      </c>
      <c r="BN109" s="72">
        <v>0</v>
      </c>
      <c r="BO109" s="73" t="str">
        <f t="shared" si="599"/>
        <v/>
      </c>
      <c r="BP109" s="73">
        <v>0</v>
      </c>
      <c r="BQ109" s="74" t="str">
        <f t="shared" si="475"/>
        <v/>
      </c>
      <c r="BR109" s="18" t="str">
        <f t="shared" si="600"/>
        <v/>
      </c>
    </row>
    <row r="110" spans="1:70" s="5" customFormat="1" ht="12.75" customHeight="1">
      <c r="A110" s="42" t="s">
        <v>216</v>
      </c>
      <c r="B110" s="39" t="s">
        <v>158</v>
      </c>
      <c r="C110" s="4" t="s">
        <v>5</v>
      </c>
      <c r="D110" s="49">
        <v>0.71</v>
      </c>
      <c r="E110" s="40" t="s">
        <v>458</v>
      </c>
      <c r="F110" s="82">
        <v>1154</v>
      </c>
      <c r="G110" s="82">
        <v>0</v>
      </c>
      <c r="H110" s="173">
        <v>805</v>
      </c>
      <c r="I110" s="173">
        <v>0</v>
      </c>
      <c r="J110" s="95">
        <f t="shared" si="576"/>
        <v>805</v>
      </c>
      <c r="K110" s="69">
        <v>0</v>
      </c>
      <c r="L110" s="70" t="str">
        <f t="shared" si="577"/>
        <v/>
      </c>
      <c r="M110" s="70">
        <v>0</v>
      </c>
      <c r="N110" s="71" t="str">
        <f t="shared" si="464"/>
        <v/>
      </c>
      <c r="O110" s="208" t="str">
        <f t="shared" si="578"/>
        <v/>
      </c>
      <c r="P110" s="72">
        <v>0</v>
      </c>
      <c r="Q110" s="73" t="str">
        <f t="shared" si="579"/>
        <v/>
      </c>
      <c r="R110" s="73">
        <v>0</v>
      </c>
      <c r="S110" s="74" t="str">
        <f t="shared" si="465"/>
        <v/>
      </c>
      <c r="T110" s="18" t="str">
        <f t="shared" si="580"/>
        <v/>
      </c>
      <c r="U110" s="69">
        <v>0</v>
      </c>
      <c r="V110" s="70" t="str">
        <f t="shared" si="581"/>
        <v/>
      </c>
      <c r="W110" s="70">
        <v>0</v>
      </c>
      <c r="X110" s="71" t="str">
        <f t="shared" si="466"/>
        <v/>
      </c>
      <c r="Y110" s="208" t="str">
        <f t="shared" si="582"/>
        <v/>
      </c>
      <c r="Z110" s="72">
        <v>0</v>
      </c>
      <c r="AA110" s="73" t="str">
        <f t="shared" si="583"/>
        <v/>
      </c>
      <c r="AB110" s="73">
        <v>0</v>
      </c>
      <c r="AC110" s="74" t="str">
        <f t="shared" si="467"/>
        <v/>
      </c>
      <c r="AD110" s="18" t="str">
        <f t="shared" si="584"/>
        <v/>
      </c>
      <c r="AE110" s="69">
        <v>0</v>
      </c>
      <c r="AF110" s="70" t="str">
        <f t="shared" si="585"/>
        <v/>
      </c>
      <c r="AG110" s="70">
        <v>0</v>
      </c>
      <c r="AH110" s="71" t="str">
        <f t="shared" si="468"/>
        <v/>
      </c>
      <c r="AI110" s="208" t="str">
        <f t="shared" si="586"/>
        <v/>
      </c>
      <c r="AJ110" s="72">
        <v>0</v>
      </c>
      <c r="AK110" s="73" t="str">
        <f t="shared" si="587"/>
        <v/>
      </c>
      <c r="AL110" s="73">
        <v>0</v>
      </c>
      <c r="AM110" s="74" t="str">
        <f t="shared" si="469"/>
        <v/>
      </c>
      <c r="AN110" s="18" t="str">
        <f t="shared" si="588"/>
        <v/>
      </c>
      <c r="AO110" s="69">
        <v>0</v>
      </c>
      <c r="AP110" s="70" t="str">
        <f t="shared" si="589"/>
        <v/>
      </c>
      <c r="AQ110" s="70">
        <v>0</v>
      </c>
      <c r="AR110" s="71" t="str">
        <f t="shared" si="470"/>
        <v/>
      </c>
      <c r="AS110" s="208" t="str">
        <f t="shared" si="590"/>
        <v/>
      </c>
      <c r="AT110" s="72">
        <v>0</v>
      </c>
      <c r="AU110" s="73" t="str">
        <f t="shared" si="591"/>
        <v/>
      </c>
      <c r="AV110" s="73">
        <v>0</v>
      </c>
      <c r="AW110" s="74" t="str">
        <f t="shared" si="471"/>
        <v/>
      </c>
      <c r="AX110" s="18" t="str">
        <f t="shared" si="592"/>
        <v/>
      </c>
      <c r="AY110" s="69">
        <v>0</v>
      </c>
      <c r="AZ110" s="70" t="str">
        <f t="shared" si="593"/>
        <v/>
      </c>
      <c r="BA110" s="70">
        <v>0</v>
      </c>
      <c r="BB110" s="71" t="str">
        <f t="shared" si="472"/>
        <v/>
      </c>
      <c r="BC110" s="208" t="str">
        <f t="shared" si="594"/>
        <v/>
      </c>
      <c r="BD110" s="72">
        <v>0</v>
      </c>
      <c r="BE110" s="73" t="str">
        <f t="shared" si="595"/>
        <v/>
      </c>
      <c r="BF110" s="73">
        <v>0</v>
      </c>
      <c r="BG110" s="74" t="str">
        <f t="shared" si="473"/>
        <v/>
      </c>
      <c r="BH110" s="18" t="str">
        <f t="shared" si="596"/>
        <v/>
      </c>
      <c r="BI110" s="69">
        <v>0</v>
      </c>
      <c r="BJ110" s="70" t="str">
        <f t="shared" si="597"/>
        <v/>
      </c>
      <c r="BK110" s="70">
        <v>0</v>
      </c>
      <c r="BL110" s="71" t="str">
        <f t="shared" si="474"/>
        <v/>
      </c>
      <c r="BM110" s="208" t="str">
        <f t="shared" si="598"/>
        <v/>
      </c>
      <c r="BN110" s="72">
        <v>0</v>
      </c>
      <c r="BO110" s="73" t="str">
        <f t="shared" si="599"/>
        <v/>
      </c>
      <c r="BP110" s="73">
        <v>0</v>
      </c>
      <c r="BQ110" s="74" t="str">
        <f t="shared" si="475"/>
        <v/>
      </c>
      <c r="BR110" s="18" t="str">
        <f t="shared" si="600"/>
        <v/>
      </c>
    </row>
    <row r="111" spans="1:70" s="5" customFormat="1" ht="12.75" customHeight="1">
      <c r="A111" s="42" t="s">
        <v>47</v>
      </c>
      <c r="B111" s="39" t="s">
        <v>158</v>
      </c>
      <c r="C111" s="4"/>
      <c r="D111" s="49">
        <v>0.71</v>
      </c>
      <c r="E111" s="40" t="s">
        <v>458</v>
      </c>
      <c r="F111" s="82">
        <v>989</v>
      </c>
      <c r="G111" s="82">
        <v>899</v>
      </c>
      <c r="H111" s="173">
        <v>688</v>
      </c>
      <c r="I111" s="173">
        <v>0</v>
      </c>
      <c r="J111" s="95">
        <f t="shared" si="576"/>
        <v>688</v>
      </c>
      <c r="K111" s="69">
        <v>721</v>
      </c>
      <c r="L111" s="70">
        <f t="shared" si="577"/>
        <v>648.9</v>
      </c>
      <c r="M111" s="70">
        <v>130</v>
      </c>
      <c r="N111" s="71">
        <f t="shared" si="464"/>
        <v>558</v>
      </c>
      <c r="O111" s="208">
        <f t="shared" si="578"/>
        <v>0.14008321775312063</v>
      </c>
      <c r="P111" s="72">
        <v>0</v>
      </c>
      <c r="Q111" s="73" t="str">
        <f t="shared" si="579"/>
        <v/>
      </c>
      <c r="R111" s="73">
        <v>0</v>
      </c>
      <c r="S111" s="74" t="str">
        <f t="shared" si="465"/>
        <v/>
      </c>
      <c r="T111" s="18" t="str">
        <f t="shared" si="580"/>
        <v/>
      </c>
      <c r="U111" s="69">
        <v>777</v>
      </c>
      <c r="V111" s="70">
        <f t="shared" si="581"/>
        <v>699.30000000000007</v>
      </c>
      <c r="W111" s="70">
        <v>92</v>
      </c>
      <c r="X111" s="71">
        <f t="shared" si="466"/>
        <v>596</v>
      </c>
      <c r="Y111" s="208">
        <f t="shared" si="582"/>
        <v>0.14771914771914779</v>
      </c>
      <c r="Z111" s="72">
        <v>0</v>
      </c>
      <c r="AA111" s="73" t="str">
        <f t="shared" si="583"/>
        <v/>
      </c>
      <c r="AB111" s="73">
        <v>0</v>
      </c>
      <c r="AC111" s="74" t="str">
        <f t="shared" si="467"/>
        <v/>
      </c>
      <c r="AD111" s="18" t="str">
        <f t="shared" si="584"/>
        <v/>
      </c>
      <c r="AE111" s="69">
        <v>0</v>
      </c>
      <c r="AF111" s="70" t="str">
        <f t="shared" si="585"/>
        <v/>
      </c>
      <c r="AG111" s="70">
        <v>0</v>
      </c>
      <c r="AH111" s="71" t="str">
        <f t="shared" si="468"/>
        <v/>
      </c>
      <c r="AI111" s="208" t="str">
        <f t="shared" si="586"/>
        <v/>
      </c>
      <c r="AJ111" s="72">
        <v>0</v>
      </c>
      <c r="AK111" s="73" t="str">
        <f t="shared" si="587"/>
        <v/>
      </c>
      <c r="AL111" s="73">
        <v>0</v>
      </c>
      <c r="AM111" s="74" t="str">
        <f t="shared" si="469"/>
        <v/>
      </c>
      <c r="AN111" s="18" t="str">
        <f t="shared" si="588"/>
        <v/>
      </c>
      <c r="AO111" s="69">
        <v>0</v>
      </c>
      <c r="AP111" s="70" t="str">
        <f t="shared" si="589"/>
        <v/>
      </c>
      <c r="AQ111" s="70">
        <v>0</v>
      </c>
      <c r="AR111" s="71" t="str">
        <f t="shared" si="470"/>
        <v/>
      </c>
      <c r="AS111" s="208" t="str">
        <f t="shared" si="590"/>
        <v/>
      </c>
      <c r="AT111" s="72">
        <v>0</v>
      </c>
      <c r="AU111" s="73" t="str">
        <f t="shared" si="591"/>
        <v/>
      </c>
      <c r="AV111" s="73">
        <v>0</v>
      </c>
      <c r="AW111" s="74" t="str">
        <f t="shared" si="471"/>
        <v/>
      </c>
      <c r="AX111" s="18" t="str">
        <f t="shared" si="592"/>
        <v/>
      </c>
      <c r="AY111" s="69">
        <v>0</v>
      </c>
      <c r="AZ111" s="70" t="str">
        <f t="shared" si="593"/>
        <v/>
      </c>
      <c r="BA111" s="70">
        <v>0</v>
      </c>
      <c r="BB111" s="71" t="str">
        <f t="shared" si="472"/>
        <v/>
      </c>
      <c r="BC111" s="208" t="str">
        <f t="shared" si="594"/>
        <v/>
      </c>
      <c r="BD111" s="72">
        <v>0</v>
      </c>
      <c r="BE111" s="73" t="str">
        <f t="shared" si="595"/>
        <v/>
      </c>
      <c r="BF111" s="73">
        <v>0</v>
      </c>
      <c r="BG111" s="74" t="str">
        <f t="shared" si="473"/>
        <v/>
      </c>
      <c r="BH111" s="18" t="str">
        <f t="shared" si="596"/>
        <v/>
      </c>
      <c r="BI111" s="69">
        <v>0</v>
      </c>
      <c r="BJ111" s="70" t="str">
        <f t="shared" si="597"/>
        <v/>
      </c>
      <c r="BK111" s="70">
        <v>0</v>
      </c>
      <c r="BL111" s="71" t="str">
        <f t="shared" si="474"/>
        <v/>
      </c>
      <c r="BM111" s="208" t="str">
        <f t="shared" si="598"/>
        <v/>
      </c>
      <c r="BN111" s="72">
        <v>0</v>
      </c>
      <c r="BO111" s="73" t="str">
        <f t="shared" si="599"/>
        <v/>
      </c>
      <c r="BP111" s="73">
        <v>0</v>
      </c>
      <c r="BQ111" s="74" t="str">
        <f t="shared" si="475"/>
        <v/>
      </c>
      <c r="BR111" s="18" t="str">
        <f t="shared" si="600"/>
        <v/>
      </c>
    </row>
    <row r="112" spans="1:70" s="5" customFormat="1" ht="12.75" customHeight="1">
      <c r="A112" s="42" t="s">
        <v>356</v>
      </c>
      <c r="B112" s="39" t="s">
        <v>158</v>
      </c>
      <c r="C112" s="4"/>
      <c r="D112" s="49">
        <v>0.71</v>
      </c>
      <c r="E112" s="40" t="s">
        <v>176</v>
      </c>
      <c r="F112" s="82">
        <v>1154</v>
      </c>
      <c r="G112" s="82">
        <v>1049</v>
      </c>
      <c r="H112" s="173">
        <v>813</v>
      </c>
      <c r="I112" s="173">
        <v>20</v>
      </c>
      <c r="J112" s="95">
        <f t="shared" si="576"/>
        <v>793</v>
      </c>
      <c r="K112" s="69">
        <v>0</v>
      </c>
      <c r="L112" s="70" t="str">
        <f>IFERROR(IF(K112&gt;1,K112*0.9,""),"")</f>
        <v/>
      </c>
      <c r="M112" s="70">
        <v>0</v>
      </c>
      <c r="N112" s="71" t="str">
        <f t="shared" si="464"/>
        <v/>
      </c>
      <c r="O112" s="208" t="str">
        <f>IFERROR(IF((IFERROR(IF(M112&gt;1,(L112-N112)/L112,""),(($G112*0.9)-N112)/($G112*0.9)))&gt;1%,IFERROR(IF(M112&gt;1,(L112-N112)/L112,""),(($G112*0.9)-N112)/($G112*0.9)),""),"")</f>
        <v/>
      </c>
      <c r="P112" s="72">
        <v>0</v>
      </c>
      <c r="Q112" s="73" t="str">
        <f>IFERROR(IF(P112&gt;1,P112*0.9,""),"")</f>
        <v/>
      </c>
      <c r="R112" s="73">
        <v>0</v>
      </c>
      <c r="S112" s="74" t="str">
        <f t="shared" si="465"/>
        <v/>
      </c>
      <c r="T112" s="18" t="str">
        <f>IFERROR(IF((IFERROR(IF(R112&gt;1,(Q112-S112)/Q112,""),(($G112*0.9)-S112)/($G112*0.9)))&gt;1%,IFERROR(IF(R112&gt;1,(Q112-S112)/Q112,""),(($G112*0.9)-S112)/($G112*0.9)),""),"")</f>
        <v/>
      </c>
      <c r="U112" s="69">
        <v>943</v>
      </c>
      <c r="V112" s="70">
        <f>IFERROR(IF(U112&gt;1,U112*0.9,""),"")</f>
        <v>848.7</v>
      </c>
      <c r="W112" s="70">
        <v>79</v>
      </c>
      <c r="X112" s="71">
        <f t="shared" si="466"/>
        <v>714</v>
      </c>
      <c r="Y112" s="208">
        <f>IFERROR(IF((IFERROR(IF(W112&gt;1,(V112-X112)/V112,""),(($G112*0.9)-X112)/($G112*0.9)))&gt;1%,IFERROR(IF(W112&gt;1,(V112-X112)/V112,""),(($G112*0.9)-X112)/($G112*0.9)),""),"")</f>
        <v>0.15871332626369747</v>
      </c>
      <c r="Z112" s="72">
        <v>943</v>
      </c>
      <c r="AA112" s="73">
        <f>IFERROR(IF(Z112&gt;1,Z112*0.9,""),"")</f>
        <v>848.7</v>
      </c>
      <c r="AB112" s="73">
        <v>79</v>
      </c>
      <c r="AC112" s="74">
        <f t="shared" si="467"/>
        <v>714</v>
      </c>
      <c r="AD112" s="18">
        <f>IFERROR(IF((IFERROR(IF(AB112&gt;1,(AA112-AC112)/AA112,""),(($G112*0.9)-AC112)/($G112*0.9)))&gt;1%,IFERROR(IF(AB112&gt;1,(AA112-AC112)/AA112,""),(($G112*0.9)-AC112)/($G112*0.9)),""),"")</f>
        <v>0.15871332626369747</v>
      </c>
      <c r="AE112" s="69">
        <v>888</v>
      </c>
      <c r="AF112" s="70">
        <f>IFERROR(IF(AE112&gt;1,AE112*0.9,""),"")</f>
        <v>799.2</v>
      </c>
      <c r="AG112" s="70">
        <v>120</v>
      </c>
      <c r="AH112" s="71">
        <f t="shared" si="468"/>
        <v>673</v>
      </c>
      <c r="AI112" s="208">
        <f>IFERROR(IF((IFERROR(IF(AG112&gt;1,(AF112-AH112)/AF112,""),(($G112*0.9)-AH112)/($G112*0.9)))&gt;1%,IFERROR(IF(AG112&gt;1,(AF112-AH112)/AF112,""),(($G112*0.9)-AH112)/($G112*0.9)),""),"")</f>
        <v>0.15790790790790796</v>
      </c>
      <c r="AJ112" s="72">
        <v>888</v>
      </c>
      <c r="AK112" s="73">
        <f>IFERROR(IF(AJ112&gt;1,AJ112*0.9,""),"")</f>
        <v>799.2</v>
      </c>
      <c r="AL112" s="73">
        <v>120</v>
      </c>
      <c r="AM112" s="74">
        <f t="shared" si="469"/>
        <v>673</v>
      </c>
      <c r="AN112" s="18">
        <f>IFERROR(IF((IFERROR(IF(AL112&gt;1,(AK112-AM112)/AK112,""),(($G112*0.9)-AM112)/($G112*0.9)))&gt;1%,IFERROR(IF(AL112&gt;1,(AK112-AM112)/AK112,""),(($G112*0.9)-AM112)/($G112*0.9)),""),"")</f>
        <v>0.15790790790790796</v>
      </c>
      <c r="AO112" s="69">
        <v>888</v>
      </c>
      <c r="AP112" s="70">
        <f>IFERROR(IF(AO112&gt;1,AO112*0.9,""),"")</f>
        <v>799.2</v>
      </c>
      <c r="AQ112" s="70">
        <v>120</v>
      </c>
      <c r="AR112" s="71">
        <f t="shared" si="470"/>
        <v>673</v>
      </c>
      <c r="AS112" s="208">
        <f>IFERROR(IF((IFERROR(IF(AQ112&gt;1,(AP112-AR112)/AP112,""),(($G112*0.9)-AR112)/($G112*0.9)))&gt;1%,IFERROR(IF(AQ112&gt;1,(AP112-AR112)/AP112,""),(($G112*0.9)-AR112)/($G112*0.9)),""),"")</f>
        <v>0.15790790790790796</v>
      </c>
      <c r="AT112" s="72">
        <v>0</v>
      </c>
      <c r="AU112" s="73" t="str">
        <f>IFERROR(IF(AT112&gt;1,AT112*0.9,""),"")</f>
        <v/>
      </c>
      <c r="AV112" s="73">
        <v>0</v>
      </c>
      <c r="AW112" s="74" t="str">
        <f t="shared" si="471"/>
        <v/>
      </c>
      <c r="AX112" s="18" t="str">
        <f t="shared" si="592"/>
        <v/>
      </c>
      <c r="AY112" s="69">
        <v>0</v>
      </c>
      <c r="AZ112" s="70" t="str">
        <f>IFERROR(IF(AY112&gt;1,AY112*0.9,""),"")</f>
        <v/>
      </c>
      <c r="BA112" s="70">
        <v>0</v>
      </c>
      <c r="BB112" s="71" t="str">
        <f t="shared" si="472"/>
        <v/>
      </c>
      <c r="BC112" s="208" t="str">
        <f>IFERROR(IF((IFERROR(IF(BA112&gt;1,(AZ112-BB112)/AZ112,""),(($G112*0.9)-BB112)/($G112*0.9)))&gt;1%,IFERROR(IF(BA112&gt;1,(AZ112-BB112)/AZ112,""),(($G112*0.9)-BB112)/($G112*0.9)),""),"")</f>
        <v/>
      </c>
      <c r="BD112" s="72">
        <v>888</v>
      </c>
      <c r="BE112" s="73">
        <f>IFERROR(IF(BD112&gt;1,BD112*0.9,""),"")</f>
        <v>799.2</v>
      </c>
      <c r="BF112" s="73">
        <v>120</v>
      </c>
      <c r="BG112" s="74">
        <f t="shared" si="473"/>
        <v>673</v>
      </c>
      <c r="BH112" s="18">
        <f>IFERROR(IF((IFERROR(IF(BF112&gt;1,(BE112-BG112)/BE112,""),(($G112*0.9)-BG112)/($G112*0.9)))&gt;1%,IFERROR(IF(BF112&gt;1,(BE112-BG112)/BE112,""),(($G112*0.9)-BG112)/($G112*0.9)),""),"")</f>
        <v>0.15790790790790796</v>
      </c>
      <c r="BI112" s="69">
        <v>0</v>
      </c>
      <c r="BJ112" s="70" t="str">
        <f>IFERROR(IF(BI112&gt;1,BI112*0.9,""),"")</f>
        <v/>
      </c>
      <c r="BK112" s="70">
        <v>0</v>
      </c>
      <c r="BL112" s="71" t="str">
        <f t="shared" si="474"/>
        <v/>
      </c>
      <c r="BM112" s="208" t="str">
        <f>IFERROR(IF((IFERROR(IF(BK112&gt;1,(BJ112-BL112)/BJ112,""),(($G112*0.9)-BL112)/($G112*0.9)))&gt;1%,IFERROR(IF(BK112&gt;1,(BJ112-BL112)/BJ112,""),(($G112*0.9)-BL112)/($G112*0.9)),""),"")</f>
        <v/>
      </c>
      <c r="BN112" s="72">
        <v>0</v>
      </c>
      <c r="BO112" s="73" t="str">
        <f>IFERROR(IF(BN112&gt;1,BN112*0.9,""),"")</f>
        <v/>
      </c>
      <c r="BP112" s="73">
        <v>0</v>
      </c>
      <c r="BQ112" s="74" t="str">
        <f t="shared" si="475"/>
        <v/>
      </c>
      <c r="BR112" s="18" t="str">
        <f>IFERROR(IF((IFERROR(IF(BP112&gt;1,(BO112-BQ112)/BO112,""),(($G112*0.9)-BQ112)/($G112*0.9)))&gt;1%,IFERROR(IF(BP112&gt;1,(BO112-BQ112)/BO112,""),(($G112*0.9)-BQ112)/($G112*0.9)),""),"")</f>
        <v/>
      </c>
    </row>
    <row r="113" spans="1:70" s="5" customFormat="1" ht="12.75" customHeight="1">
      <c r="A113" s="42" t="s">
        <v>357</v>
      </c>
      <c r="B113" s="39" t="s">
        <v>158</v>
      </c>
      <c r="C113" s="4"/>
      <c r="D113" s="49">
        <v>0.71</v>
      </c>
      <c r="E113" s="40" t="s">
        <v>176</v>
      </c>
      <c r="F113" s="82">
        <v>1099</v>
      </c>
      <c r="G113" s="82">
        <v>999</v>
      </c>
      <c r="H113" s="173">
        <v>775</v>
      </c>
      <c r="I113" s="173">
        <v>19</v>
      </c>
      <c r="J113" s="95">
        <f>IFERROR(H113-I113,H113)</f>
        <v>756</v>
      </c>
      <c r="K113" s="69">
        <v>0</v>
      </c>
      <c r="L113" s="70" t="str">
        <f>IFERROR(IF(K113&gt;1,K113*0.9,""),"")</f>
        <v/>
      </c>
      <c r="M113" s="70">
        <v>0</v>
      </c>
      <c r="N113" s="71" t="str">
        <f t="shared" si="464"/>
        <v/>
      </c>
      <c r="O113" s="208" t="str">
        <f>IFERROR(IF((IFERROR(IF(M113&gt;1,(L113-N113)/L113,""),(($G113*0.9)-N113)/($G113*0.9)))&gt;1%,IFERROR(IF(M113&gt;1,(L113-N113)/L113,""),(($G113*0.9)-N113)/($G113*0.9)),""),"")</f>
        <v/>
      </c>
      <c r="P113" s="72">
        <v>0</v>
      </c>
      <c r="Q113" s="73" t="str">
        <f>IFERROR(IF(P113&gt;1,P113*0.9,""),"")</f>
        <v/>
      </c>
      <c r="R113" s="73">
        <v>0</v>
      </c>
      <c r="S113" s="74" t="str">
        <f t="shared" si="465"/>
        <v/>
      </c>
      <c r="T113" s="18" t="str">
        <f>IFERROR(IF((IFERROR(IF(R113&gt;1,(Q113-S113)/Q113,""),(($G113*0.9)-S113)/($G113*0.9)))&gt;1%,IFERROR(IF(R113&gt;1,(Q113-S113)/Q113,""),(($G113*0.9)-S113)/($G113*0.9)),""),"")</f>
        <v/>
      </c>
      <c r="U113" s="69">
        <v>888</v>
      </c>
      <c r="V113" s="70">
        <f>IFERROR(IF(U113&gt;1,U113*0.9,""),"")</f>
        <v>799.2</v>
      </c>
      <c r="W113" s="70">
        <v>83</v>
      </c>
      <c r="X113" s="71">
        <f t="shared" si="466"/>
        <v>673</v>
      </c>
      <c r="Y113" s="208">
        <f>IFERROR(IF((IFERROR(IF(W113&gt;1,(V113-X113)/V113,""),(($G113*0.9)-X113)/($G113*0.9)))&gt;1%,IFERROR(IF(W113&gt;1,(V113-X113)/V113,""),(($G113*0.9)-X113)/($G113*0.9)),""),"")</f>
        <v>0.15790790790790796</v>
      </c>
      <c r="Z113" s="72">
        <v>888</v>
      </c>
      <c r="AA113" s="73">
        <f>IFERROR(IF(Z113&gt;1,Z113*0.9,""),"")</f>
        <v>799.2</v>
      </c>
      <c r="AB113" s="73">
        <v>83</v>
      </c>
      <c r="AC113" s="74">
        <f t="shared" si="467"/>
        <v>673</v>
      </c>
      <c r="AD113" s="18">
        <f>IFERROR(IF((IFERROR(IF(AB113&gt;1,(AA113-AC113)/AA113,""),(($G113*0.9)-AC113)/($G113*0.9)))&gt;1%,IFERROR(IF(AB113&gt;1,(AA113-AC113)/AA113,""),(($G113*0.9)-AC113)/($G113*0.9)),""),"")</f>
        <v>0.15790790790790796</v>
      </c>
      <c r="AE113" s="69">
        <v>832</v>
      </c>
      <c r="AF113" s="70">
        <f>IFERROR(IF(AE113&gt;1,AE113*0.9,""),"")</f>
        <v>748.80000000000007</v>
      </c>
      <c r="AG113" s="70">
        <v>125</v>
      </c>
      <c r="AH113" s="71">
        <f t="shared" si="468"/>
        <v>631</v>
      </c>
      <c r="AI113" s="208">
        <f>IFERROR(IF((IFERROR(IF(AG113&gt;1,(AF113-AH113)/AF113,""),(($G113*0.9)-AH113)/($G113*0.9)))&gt;1%,IFERROR(IF(AG113&gt;1,(AF113-AH113)/AF113,""),(($G113*0.9)-AH113)/($G113*0.9)),""),"")</f>
        <v>0.15731837606837615</v>
      </c>
      <c r="AJ113" s="72">
        <v>832</v>
      </c>
      <c r="AK113" s="73">
        <f>IFERROR(IF(AJ113&gt;1,AJ113*0.9,""),"")</f>
        <v>748.80000000000007</v>
      </c>
      <c r="AL113" s="73">
        <v>125</v>
      </c>
      <c r="AM113" s="74">
        <f t="shared" si="469"/>
        <v>631</v>
      </c>
      <c r="AN113" s="18">
        <f>IFERROR(IF((IFERROR(IF(AL113&gt;1,(AK113-AM113)/AK113,""),(($G113*0.9)-AM113)/($G113*0.9)))&gt;1%,IFERROR(IF(AL113&gt;1,(AK113-AM113)/AK113,""),(($G113*0.9)-AM113)/($G113*0.9)),""),"")</f>
        <v>0.15731837606837615</v>
      </c>
      <c r="AO113" s="69">
        <v>832</v>
      </c>
      <c r="AP113" s="70">
        <f>IFERROR(IF(AO113&gt;1,AO113*0.9,""),"")</f>
        <v>748.80000000000007</v>
      </c>
      <c r="AQ113" s="70">
        <v>125</v>
      </c>
      <c r="AR113" s="71">
        <f t="shared" si="470"/>
        <v>631</v>
      </c>
      <c r="AS113" s="208">
        <f>IFERROR(IF((IFERROR(IF(AQ113&gt;1,(AP113-AR113)/AP113,""),(($G113*0.9)-AR113)/($G113*0.9)))&gt;1%,IFERROR(IF(AQ113&gt;1,(AP113-AR113)/AP113,""),(($G113*0.9)-AR113)/($G113*0.9)),""),"")</f>
        <v>0.15731837606837615</v>
      </c>
      <c r="AT113" s="72">
        <v>0</v>
      </c>
      <c r="AU113" s="73" t="str">
        <f>IFERROR(IF(AT113&gt;1,AT113*0.9,""),"")</f>
        <v/>
      </c>
      <c r="AV113" s="73">
        <v>0</v>
      </c>
      <c r="AW113" s="74" t="str">
        <f t="shared" si="471"/>
        <v/>
      </c>
      <c r="AX113" s="18" t="str">
        <f>IFERROR(IF((IFERROR(IF(AV113&gt;1,(AU113-AW113)/AU113,""),(($G113*0.9)-AW113)/($G113*0.9)))&gt;1%,IFERROR(IF(AV113&gt;1,(AU113-AW113)/AU113,""),(($G113*0.9)-AW113)/($G113*0.9)),""),"")</f>
        <v/>
      </c>
      <c r="AY113" s="69">
        <v>0</v>
      </c>
      <c r="AZ113" s="70" t="str">
        <f>IFERROR(IF(AY113&gt;1,AY113*0.9,""),"")</f>
        <v/>
      </c>
      <c r="BA113" s="70">
        <v>0</v>
      </c>
      <c r="BB113" s="71" t="str">
        <f t="shared" si="472"/>
        <v/>
      </c>
      <c r="BC113" s="208" t="str">
        <f>IFERROR(IF((IFERROR(IF(BA113&gt;1,(AZ113-BB113)/AZ113,""),(($G113*0.9)-BB113)/($G113*0.9)))&gt;1%,IFERROR(IF(BA113&gt;1,(AZ113-BB113)/AZ113,""),(($G113*0.9)-BB113)/($G113*0.9)),""),"")</f>
        <v/>
      </c>
      <c r="BD113" s="72">
        <v>832</v>
      </c>
      <c r="BE113" s="73">
        <f>IFERROR(IF(BD113&gt;1,BD113*0.9,""),"")</f>
        <v>748.80000000000007</v>
      </c>
      <c r="BF113" s="73">
        <v>125</v>
      </c>
      <c r="BG113" s="74">
        <f t="shared" si="473"/>
        <v>631</v>
      </c>
      <c r="BH113" s="18">
        <f>IFERROR(IF((IFERROR(IF(BF113&gt;1,(BE113-BG113)/BE113,""),(($G113*0.9)-BG113)/($G113*0.9)))&gt;1%,IFERROR(IF(BF113&gt;1,(BE113-BG113)/BE113,""),(($G113*0.9)-BG113)/($G113*0.9)),""),"")</f>
        <v>0.15731837606837615</v>
      </c>
      <c r="BI113" s="69">
        <v>0</v>
      </c>
      <c r="BJ113" s="70" t="str">
        <f>IFERROR(IF(BI113&gt;1,BI113*0.9,""),"")</f>
        <v/>
      </c>
      <c r="BK113" s="70">
        <v>0</v>
      </c>
      <c r="BL113" s="71" t="str">
        <f t="shared" si="474"/>
        <v/>
      </c>
      <c r="BM113" s="208" t="str">
        <f>IFERROR(IF((IFERROR(IF(BK113&gt;1,(BJ113-BL113)/BJ113,""),(($G113*0.9)-BL113)/($G113*0.9)))&gt;1%,IFERROR(IF(BK113&gt;1,(BJ113-BL113)/BJ113,""),(($G113*0.9)-BL113)/($G113*0.9)),""),"")</f>
        <v/>
      </c>
      <c r="BN113" s="72">
        <v>0</v>
      </c>
      <c r="BO113" s="73" t="str">
        <f>IFERROR(IF(BN113&gt;1,BN113*0.9,""),"")</f>
        <v/>
      </c>
      <c r="BP113" s="73">
        <v>0</v>
      </c>
      <c r="BQ113" s="74" t="str">
        <f t="shared" si="475"/>
        <v/>
      </c>
      <c r="BR113" s="18" t="str">
        <f>IFERROR(IF((IFERROR(IF(BP113&gt;1,(BO113-BQ113)/BO113,""),(($G113*0.9)-BQ113)/($G113*0.9)))&gt;1%,IFERROR(IF(BP113&gt;1,(BO113-BQ113)/BO113,""),(($G113*0.9)-BQ113)/($G113*0.9)),""),"")</f>
        <v/>
      </c>
    </row>
    <row r="114" spans="1:70" s="5" customFormat="1" ht="12.75" customHeight="1">
      <c r="A114" s="42" t="s">
        <v>288</v>
      </c>
      <c r="B114" s="39" t="s">
        <v>158</v>
      </c>
      <c r="C114" s="4" t="s">
        <v>5</v>
      </c>
      <c r="D114" s="49">
        <v>0.71</v>
      </c>
      <c r="E114" s="40" t="s">
        <v>310</v>
      </c>
      <c r="F114" s="82">
        <v>1154</v>
      </c>
      <c r="G114" s="82">
        <v>0</v>
      </c>
      <c r="H114" s="173">
        <v>813</v>
      </c>
      <c r="I114" s="173">
        <v>20</v>
      </c>
      <c r="J114" s="95">
        <f t="shared" si="576"/>
        <v>793</v>
      </c>
      <c r="K114" s="69">
        <v>0</v>
      </c>
      <c r="L114" s="70" t="str">
        <f t="shared" si="577"/>
        <v/>
      </c>
      <c r="M114" s="70">
        <v>0</v>
      </c>
      <c r="N114" s="71" t="str">
        <f t="shared" si="464"/>
        <v/>
      </c>
      <c r="O114" s="208" t="str">
        <f t="shared" si="578"/>
        <v/>
      </c>
      <c r="P114" s="72">
        <v>0</v>
      </c>
      <c r="Q114" s="73" t="str">
        <f t="shared" si="579"/>
        <v/>
      </c>
      <c r="R114" s="73">
        <v>0</v>
      </c>
      <c r="S114" s="74" t="str">
        <f t="shared" si="465"/>
        <v/>
      </c>
      <c r="T114" s="18" t="str">
        <f t="shared" si="580"/>
        <v/>
      </c>
      <c r="U114" s="69">
        <v>0</v>
      </c>
      <c r="V114" s="70" t="str">
        <f t="shared" si="581"/>
        <v/>
      </c>
      <c r="W114" s="70">
        <v>0</v>
      </c>
      <c r="X114" s="71" t="str">
        <f t="shared" si="466"/>
        <v/>
      </c>
      <c r="Y114" s="208" t="str">
        <f t="shared" si="582"/>
        <v/>
      </c>
      <c r="Z114" s="72">
        <v>0</v>
      </c>
      <c r="AA114" s="73" t="str">
        <f t="shared" si="583"/>
        <v/>
      </c>
      <c r="AB114" s="73">
        <v>0</v>
      </c>
      <c r="AC114" s="74" t="str">
        <f t="shared" si="467"/>
        <v/>
      </c>
      <c r="AD114" s="18" t="str">
        <f t="shared" si="584"/>
        <v/>
      </c>
      <c r="AE114" s="69">
        <v>0</v>
      </c>
      <c r="AF114" s="70" t="str">
        <f t="shared" si="585"/>
        <v/>
      </c>
      <c r="AG114" s="70">
        <v>0</v>
      </c>
      <c r="AH114" s="71" t="str">
        <f t="shared" si="468"/>
        <v/>
      </c>
      <c r="AI114" s="208" t="str">
        <f t="shared" si="586"/>
        <v/>
      </c>
      <c r="AJ114" s="72">
        <v>0</v>
      </c>
      <c r="AK114" s="73" t="str">
        <f t="shared" si="587"/>
        <v/>
      </c>
      <c r="AL114" s="73">
        <v>0</v>
      </c>
      <c r="AM114" s="74" t="str">
        <f t="shared" si="469"/>
        <v/>
      </c>
      <c r="AN114" s="18" t="str">
        <f t="shared" si="588"/>
        <v/>
      </c>
      <c r="AO114" s="69">
        <v>0</v>
      </c>
      <c r="AP114" s="70" t="str">
        <f t="shared" si="589"/>
        <v/>
      </c>
      <c r="AQ114" s="70">
        <v>0</v>
      </c>
      <c r="AR114" s="71" t="str">
        <f t="shared" si="470"/>
        <v/>
      </c>
      <c r="AS114" s="208" t="str">
        <f t="shared" si="590"/>
        <v/>
      </c>
      <c r="AT114" s="72">
        <v>0</v>
      </c>
      <c r="AU114" s="73" t="str">
        <f t="shared" si="591"/>
        <v/>
      </c>
      <c r="AV114" s="73">
        <v>0</v>
      </c>
      <c r="AW114" s="74" t="str">
        <f t="shared" si="471"/>
        <v/>
      </c>
      <c r="AX114" s="18" t="str">
        <f t="shared" si="592"/>
        <v/>
      </c>
      <c r="AY114" s="69">
        <v>0</v>
      </c>
      <c r="AZ114" s="70" t="str">
        <f t="shared" si="593"/>
        <v/>
      </c>
      <c r="BA114" s="70">
        <v>0</v>
      </c>
      <c r="BB114" s="71" t="str">
        <f t="shared" si="472"/>
        <v/>
      </c>
      <c r="BC114" s="208" t="str">
        <f t="shared" si="594"/>
        <v/>
      </c>
      <c r="BD114" s="72">
        <v>0</v>
      </c>
      <c r="BE114" s="73" t="str">
        <f t="shared" si="595"/>
        <v/>
      </c>
      <c r="BF114" s="73">
        <v>0</v>
      </c>
      <c r="BG114" s="74" t="str">
        <f t="shared" si="473"/>
        <v/>
      </c>
      <c r="BH114" s="18" t="str">
        <f t="shared" si="596"/>
        <v/>
      </c>
      <c r="BI114" s="69">
        <v>0</v>
      </c>
      <c r="BJ114" s="70" t="str">
        <f t="shared" si="597"/>
        <v/>
      </c>
      <c r="BK114" s="70">
        <v>0</v>
      </c>
      <c r="BL114" s="71" t="str">
        <f t="shared" si="474"/>
        <v/>
      </c>
      <c r="BM114" s="208" t="str">
        <f t="shared" si="598"/>
        <v/>
      </c>
      <c r="BN114" s="72">
        <v>0</v>
      </c>
      <c r="BO114" s="73" t="str">
        <f t="shared" si="599"/>
        <v/>
      </c>
      <c r="BP114" s="73">
        <v>0</v>
      </c>
      <c r="BQ114" s="74" t="str">
        <f t="shared" si="475"/>
        <v/>
      </c>
      <c r="BR114" s="18" t="str">
        <f t="shared" si="600"/>
        <v/>
      </c>
    </row>
    <row r="115" spans="1:70" s="5" customFormat="1" ht="12.75" customHeight="1">
      <c r="A115" s="42" t="s">
        <v>383</v>
      </c>
      <c r="B115" s="39" t="s">
        <v>158</v>
      </c>
      <c r="C115" s="4" t="s">
        <v>6</v>
      </c>
      <c r="D115" s="49">
        <v>0.71</v>
      </c>
      <c r="E115" s="40" t="s">
        <v>393</v>
      </c>
      <c r="F115" s="82">
        <v>1319</v>
      </c>
      <c r="G115" s="82">
        <v>1199</v>
      </c>
      <c r="H115" s="173">
        <v>901</v>
      </c>
      <c r="I115" s="173">
        <v>0</v>
      </c>
      <c r="J115" s="95">
        <f t="shared" ref="J115" si="603">IFERROR(H115-I115,H115)</f>
        <v>901</v>
      </c>
      <c r="K115" s="69">
        <v>0</v>
      </c>
      <c r="L115" s="70" t="str">
        <f t="shared" ref="L115" si="604">IFERROR(IF(K115&gt;1,K115*0.9,""),"")</f>
        <v/>
      </c>
      <c r="M115" s="70">
        <v>0</v>
      </c>
      <c r="N115" s="71" t="str">
        <f t="shared" si="464"/>
        <v/>
      </c>
      <c r="O115" s="208" t="str">
        <f t="shared" ref="O115" si="605">IFERROR(IF((IFERROR(IF(M115&gt;1,(L115-N115)/L115,""),(($G115*0.9)-N115)/($G115*0.9)))&gt;1%,IFERROR(IF(M115&gt;1,(L115-N115)/L115,""),(($G115*0.9)-N115)/($G115*0.9)),""),"")</f>
        <v/>
      </c>
      <c r="P115" s="72">
        <v>0</v>
      </c>
      <c r="Q115" s="73" t="str">
        <f t="shared" ref="Q115" si="606">IFERROR(IF(P115&gt;1,P115*0.9,""),"")</f>
        <v/>
      </c>
      <c r="R115" s="73">
        <v>0</v>
      </c>
      <c r="S115" s="74" t="str">
        <f t="shared" si="465"/>
        <v/>
      </c>
      <c r="T115" s="18" t="str">
        <f t="shared" ref="T115" si="607">IFERROR(IF((IFERROR(IF(R115&gt;1,(Q115-S115)/Q115,""),(($G115*0.9)-S115)/($G115*0.9)))&gt;1%,IFERROR(IF(R115&gt;1,(Q115-S115)/Q115,""),(($G115*0.9)-S115)/($G115*0.9)),""),"")</f>
        <v/>
      </c>
      <c r="U115" s="69">
        <v>1110</v>
      </c>
      <c r="V115" s="70">
        <f t="shared" ref="V115" si="608">IFERROR(IF(U115&gt;1,U115*0.9,""),"")</f>
        <v>999</v>
      </c>
      <c r="W115" s="70">
        <v>65</v>
      </c>
      <c r="X115" s="71">
        <f t="shared" si="466"/>
        <v>836</v>
      </c>
      <c r="Y115" s="208">
        <f t="shared" ref="Y115" si="609">IFERROR(IF((IFERROR(IF(W115&gt;1,(V115-X115)/V115,""),(($G115*0.9)-X115)/($G115*0.9)))&gt;1%,IFERROR(IF(W115&gt;1,(V115-X115)/V115,""),(($G115*0.9)-X115)/($G115*0.9)),""),"")</f>
        <v>0.16316316316316315</v>
      </c>
      <c r="Z115" s="72">
        <v>1110</v>
      </c>
      <c r="AA115" s="73">
        <f t="shared" ref="AA115" si="610">IFERROR(IF(Z115&gt;1,Z115*0.9,""),"")</f>
        <v>999</v>
      </c>
      <c r="AB115" s="73">
        <v>65</v>
      </c>
      <c r="AC115" s="74">
        <f t="shared" si="467"/>
        <v>836</v>
      </c>
      <c r="AD115" s="18">
        <f t="shared" ref="AD115" si="611">IFERROR(IF((IFERROR(IF(AB115&gt;1,(AA115-AC115)/AA115,""),(($G115*0.9)-AC115)/($G115*0.9)))&gt;1%,IFERROR(IF(AB115&gt;1,(AA115-AC115)/AA115,""),(($G115*0.9)-AC115)/($G115*0.9)),""),"")</f>
        <v>0.16316316316316315</v>
      </c>
      <c r="AE115" s="69">
        <v>1110</v>
      </c>
      <c r="AF115" s="70">
        <f t="shared" ref="AF115" si="612">IFERROR(IF(AE115&gt;1,AE115*0.9,""),"")</f>
        <v>999</v>
      </c>
      <c r="AG115" s="70">
        <v>65</v>
      </c>
      <c r="AH115" s="71">
        <f t="shared" si="468"/>
        <v>836</v>
      </c>
      <c r="AI115" s="208">
        <f t="shared" ref="AI115" si="613">IFERROR(IF((IFERROR(IF(AG115&gt;1,(AF115-AH115)/AF115,""),(($G115*0.9)-AH115)/($G115*0.9)))&gt;1%,IFERROR(IF(AG115&gt;1,(AF115-AH115)/AF115,""),(($G115*0.9)-AH115)/($G115*0.9)),""),"")</f>
        <v>0.16316316316316315</v>
      </c>
      <c r="AJ115" s="72">
        <v>0</v>
      </c>
      <c r="AK115" s="73" t="str">
        <f t="shared" ref="AK115" si="614">IFERROR(IF(AJ115&gt;1,AJ115*0.9,""),"")</f>
        <v/>
      </c>
      <c r="AL115" s="73">
        <v>0</v>
      </c>
      <c r="AM115" s="74" t="str">
        <f t="shared" si="469"/>
        <v/>
      </c>
      <c r="AN115" s="18" t="str">
        <f t="shared" ref="AN115" si="615">IFERROR(IF((IFERROR(IF(AL115&gt;1,(AK115-AM115)/AK115,""),(($G115*0.9)-AM115)/($G115*0.9)))&gt;1%,IFERROR(IF(AL115&gt;1,(AK115-AM115)/AK115,""),(($G115*0.9)-AM115)/($G115*0.9)),""),"")</f>
        <v/>
      </c>
      <c r="AO115" s="69">
        <v>1110</v>
      </c>
      <c r="AP115" s="70">
        <f t="shared" ref="AP115" si="616">IFERROR(IF(AO115&gt;1,AO115*0.9,""),"")</f>
        <v>999</v>
      </c>
      <c r="AQ115" s="70">
        <v>65</v>
      </c>
      <c r="AR115" s="71">
        <f t="shared" si="470"/>
        <v>836</v>
      </c>
      <c r="AS115" s="208">
        <f t="shared" ref="AS115" si="617">IFERROR(IF((IFERROR(IF(AQ115&gt;1,(AP115-AR115)/AP115,""),(($G115*0.9)-AR115)/($G115*0.9)))&gt;1%,IFERROR(IF(AQ115&gt;1,(AP115-AR115)/AP115,""),(($G115*0.9)-AR115)/($G115*0.9)),""),"")</f>
        <v>0.16316316316316315</v>
      </c>
      <c r="AT115" s="72">
        <v>0</v>
      </c>
      <c r="AU115" s="73" t="str">
        <f t="shared" ref="AU115" si="618">IFERROR(IF(AT115&gt;1,AT115*0.9,""),"")</f>
        <v/>
      </c>
      <c r="AV115" s="73">
        <v>0</v>
      </c>
      <c r="AW115" s="74" t="str">
        <f t="shared" si="471"/>
        <v/>
      </c>
      <c r="AX115" s="18" t="str">
        <f t="shared" ref="AX115" si="619">IFERROR(IF((IFERROR(IF(AV115&gt;1,(AU115-AW115)/AU115,""),(($G115*0.9)-AW115)/($G115*0.9)))&gt;1%,IFERROR(IF(AV115&gt;1,(AU115-AW115)/AU115,""),(($G115*0.9)-AW115)/($G115*0.9)),""),"")</f>
        <v/>
      </c>
      <c r="AY115" s="69">
        <v>1110</v>
      </c>
      <c r="AZ115" s="70">
        <f t="shared" ref="AZ115" si="620">IFERROR(IF(AY115&gt;1,AY115*0.9,""),"")</f>
        <v>999</v>
      </c>
      <c r="BA115" s="70">
        <v>65</v>
      </c>
      <c r="BB115" s="71">
        <f t="shared" si="472"/>
        <v>836</v>
      </c>
      <c r="BC115" s="208">
        <f t="shared" ref="BC115" si="621">IFERROR(IF((IFERROR(IF(BA115&gt;1,(AZ115-BB115)/AZ115,""),(($G115*0.9)-BB115)/($G115*0.9)))&gt;1%,IFERROR(IF(BA115&gt;1,(AZ115-BB115)/AZ115,""),(($G115*0.9)-BB115)/($G115*0.9)),""),"")</f>
        <v>0.16316316316316315</v>
      </c>
      <c r="BD115" s="72">
        <v>1110</v>
      </c>
      <c r="BE115" s="73">
        <f t="shared" ref="BE115" si="622">IFERROR(IF(BD115&gt;1,BD115*0.9,""),"")</f>
        <v>999</v>
      </c>
      <c r="BF115" s="73">
        <v>65</v>
      </c>
      <c r="BG115" s="74">
        <f t="shared" si="473"/>
        <v>836</v>
      </c>
      <c r="BH115" s="18">
        <f t="shared" ref="BH115" si="623">IFERROR(IF((IFERROR(IF(BF115&gt;1,(BE115-BG115)/BE115,""),(($G115*0.9)-BG115)/($G115*0.9)))&gt;1%,IFERROR(IF(BF115&gt;1,(BE115-BG115)/BE115,""),(($G115*0.9)-BG115)/($G115*0.9)),""),"")</f>
        <v>0.16316316316316315</v>
      </c>
      <c r="BI115" s="69">
        <v>0</v>
      </c>
      <c r="BJ115" s="70" t="str">
        <f t="shared" ref="BJ115" si="624">IFERROR(IF(BI115&gt;1,BI115*0.9,""),"")</f>
        <v/>
      </c>
      <c r="BK115" s="70">
        <v>0</v>
      </c>
      <c r="BL115" s="71" t="str">
        <f t="shared" si="474"/>
        <v/>
      </c>
      <c r="BM115" s="208" t="str">
        <f t="shared" ref="BM115" si="625">IFERROR(IF((IFERROR(IF(BK115&gt;1,(BJ115-BL115)/BJ115,""),(($G115*0.9)-BL115)/($G115*0.9)))&gt;1%,IFERROR(IF(BK115&gt;1,(BJ115-BL115)/BJ115,""),(($G115*0.9)-BL115)/($G115*0.9)),""),"")</f>
        <v/>
      </c>
      <c r="BN115" s="72">
        <v>0</v>
      </c>
      <c r="BO115" s="73" t="str">
        <f t="shared" ref="BO115" si="626">IFERROR(IF(BN115&gt;1,BN115*0.9,""),"")</f>
        <v/>
      </c>
      <c r="BP115" s="73">
        <v>0</v>
      </c>
      <c r="BQ115" s="74" t="str">
        <f t="shared" si="475"/>
        <v/>
      </c>
      <c r="BR115" s="18" t="str">
        <f t="shared" ref="BR115" si="627">IFERROR(IF((IFERROR(IF(BP115&gt;1,(BO115-BQ115)/BO115,""),(($G115*0.9)-BQ115)/($G115*0.9)))&gt;1%,IFERROR(IF(BP115&gt;1,(BO115-BQ115)/BO115,""),(($G115*0.9)-BQ115)/($G115*0.9)),""),"")</f>
        <v/>
      </c>
    </row>
    <row r="116" spans="1:70" s="5" customFormat="1" ht="12.75" customHeight="1">
      <c r="A116" s="42" t="s">
        <v>391</v>
      </c>
      <c r="B116" s="39" t="s">
        <v>158</v>
      </c>
      <c r="C116" s="4"/>
      <c r="D116" s="49">
        <v>0.71</v>
      </c>
      <c r="E116" s="40" t="s">
        <v>393</v>
      </c>
      <c r="F116" s="82">
        <v>1264</v>
      </c>
      <c r="G116" s="82">
        <v>1149</v>
      </c>
      <c r="H116" s="173">
        <v>863</v>
      </c>
      <c r="I116" s="173">
        <v>0</v>
      </c>
      <c r="J116" s="95">
        <f t="shared" si="576"/>
        <v>863</v>
      </c>
      <c r="K116" s="69">
        <v>0</v>
      </c>
      <c r="L116" s="70" t="str">
        <f t="shared" ref="L116" si="628">IFERROR(IF(K116&gt;1,K116*0.9,""),"")</f>
        <v/>
      </c>
      <c r="M116" s="70">
        <v>0</v>
      </c>
      <c r="N116" s="71" t="str">
        <f t="shared" si="464"/>
        <v/>
      </c>
      <c r="O116" s="208" t="str">
        <f t="shared" ref="O116" si="629">IFERROR(IF((IFERROR(IF(M116&gt;1,(L116-N116)/L116,""),(($G116*0.9)-N116)/($G116*0.9)))&gt;1%,IFERROR(IF(M116&gt;1,(L116-N116)/L116,""),(($G116*0.9)-N116)/($G116*0.9)),""),"")</f>
        <v/>
      </c>
      <c r="P116" s="72">
        <v>0</v>
      </c>
      <c r="Q116" s="73" t="str">
        <f t="shared" ref="Q116" si="630">IFERROR(IF(P116&gt;1,P116*0.9,""),"")</f>
        <v/>
      </c>
      <c r="R116" s="73">
        <v>0</v>
      </c>
      <c r="S116" s="74" t="str">
        <f t="shared" si="465"/>
        <v/>
      </c>
      <c r="T116" s="18" t="str">
        <f t="shared" ref="T116" si="631">IFERROR(IF((IFERROR(IF(R116&gt;1,(Q116-S116)/Q116,""),(($G116*0.9)-S116)/($G116*0.9)))&gt;1%,IFERROR(IF(R116&gt;1,(Q116-S116)/Q116,""),(($G116*0.9)-S116)/($G116*0.9)),""),"")</f>
        <v/>
      </c>
      <c r="U116" s="69">
        <v>1054</v>
      </c>
      <c r="V116" s="70">
        <f t="shared" ref="V116" si="632">IFERROR(IF(U116&gt;1,U116*0.9,""),"")</f>
        <v>948.6</v>
      </c>
      <c r="W116" s="70">
        <v>70</v>
      </c>
      <c r="X116" s="71">
        <f t="shared" si="466"/>
        <v>793</v>
      </c>
      <c r="Y116" s="208">
        <f t="shared" ref="Y116" si="633">IFERROR(IF((IFERROR(IF(W116&gt;1,(V116-X116)/V116,""),(($G116*0.9)-X116)/($G116*0.9)))&gt;1%,IFERROR(IF(W116&gt;1,(V116-X116)/V116,""),(($G116*0.9)-X116)/($G116*0.9)),""),"")</f>
        <v>0.16403120387940123</v>
      </c>
      <c r="Z116" s="72">
        <v>1054</v>
      </c>
      <c r="AA116" s="73">
        <f t="shared" ref="AA116" si="634">IFERROR(IF(Z116&gt;1,Z116*0.9,""),"")</f>
        <v>948.6</v>
      </c>
      <c r="AB116" s="73">
        <v>70</v>
      </c>
      <c r="AC116" s="74">
        <f t="shared" si="467"/>
        <v>793</v>
      </c>
      <c r="AD116" s="18">
        <f t="shared" ref="AD116" si="635">IFERROR(IF((IFERROR(IF(AB116&gt;1,(AA116-AC116)/AA116,""),(($G116*0.9)-AC116)/($G116*0.9)))&gt;1%,IFERROR(IF(AB116&gt;1,(AA116-AC116)/AA116,""),(($G116*0.9)-AC116)/($G116*0.9)),""),"")</f>
        <v>0.16403120387940123</v>
      </c>
      <c r="AE116" s="69">
        <v>1054</v>
      </c>
      <c r="AF116" s="70">
        <f t="shared" ref="AF116" si="636">IFERROR(IF(AE116&gt;1,AE116*0.9,""),"")</f>
        <v>948.6</v>
      </c>
      <c r="AG116" s="70">
        <v>70</v>
      </c>
      <c r="AH116" s="71">
        <f t="shared" si="468"/>
        <v>793</v>
      </c>
      <c r="AI116" s="208">
        <f t="shared" ref="AI116" si="637">IFERROR(IF((IFERROR(IF(AG116&gt;1,(AF116-AH116)/AF116,""),(($G116*0.9)-AH116)/($G116*0.9)))&gt;1%,IFERROR(IF(AG116&gt;1,(AF116-AH116)/AF116,""),(($G116*0.9)-AH116)/($G116*0.9)),""),"")</f>
        <v>0.16403120387940123</v>
      </c>
      <c r="AJ116" s="72">
        <v>0</v>
      </c>
      <c r="AK116" s="73" t="str">
        <f t="shared" ref="AK116" si="638">IFERROR(IF(AJ116&gt;1,AJ116*0.9,""),"")</f>
        <v/>
      </c>
      <c r="AL116" s="73">
        <v>0</v>
      </c>
      <c r="AM116" s="74" t="str">
        <f t="shared" si="469"/>
        <v/>
      </c>
      <c r="AN116" s="18" t="str">
        <f t="shared" ref="AN116" si="639">IFERROR(IF((IFERROR(IF(AL116&gt;1,(AK116-AM116)/AK116,""),(($G116*0.9)-AM116)/($G116*0.9)))&gt;1%,IFERROR(IF(AL116&gt;1,(AK116-AM116)/AK116,""),(($G116*0.9)-AM116)/($G116*0.9)),""),"")</f>
        <v/>
      </c>
      <c r="AO116" s="69">
        <v>1054</v>
      </c>
      <c r="AP116" s="70">
        <f t="shared" ref="AP116" si="640">IFERROR(IF(AO116&gt;1,AO116*0.9,""),"")</f>
        <v>948.6</v>
      </c>
      <c r="AQ116" s="70">
        <v>70</v>
      </c>
      <c r="AR116" s="71">
        <f t="shared" si="470"/>
        <v>793</v>
      </c>
      <c r="AS116" s="208">
        <f t="shared" ref="AS116" si="641">IFERROR(IF((IFERROR(IF(AQ116&gt;1,(AP116-AR116)/AP116,""),(($G116*0.9)-AR116)/($G116*0.9)))&gt;1%,IFERROR(IF(AQ116&gt;1,(AP116-AR116)/AP116,""),(($G116*0.9)-AR116)/($G116*0.9)),""),"")</f>
        <v>0.16403120387940123</v>
      </c>
      <c r="AT116" s="72">
        <v>0</v>
      </c>
      <c r="AU116" s="73" t="str">
        <f t="shared" ref="AU116" si="642">IFERROR(IF(AT116&gt;1,AT116*0.9,""),"")</f>
        <v/>
      </c>
      <c r="AV116" s="73">
        <v>0</v>
      </c>
      <c r="AW116" s="74" t="str">
        <f t="shared" si="471"/>
        <v/>
      </c>
      <c r="AX116" s="18" t="str">
        <f t="shared" ref="AX116" si="643">IFERROR(IF((IFERROR(IF(AV116&gt;1,(AU116-AW116)/AU116,""),(($G116*0.9)-AW116)/($G116*0.9)))&gt;1%,IFERROR(IF(AV116&gt;1,(AU116-AW116)/AU116,""),(($G116*0.9)-AW116)/($G116*0.9)),""),"")</f>
        <v/>
      </c>
      <c r="AY116" s="69">
        <v>1054</v>
      </c>
      <c r="AZ116" s="70">
        <f t="shared" ref="AZ116" si="644">IFERROR(IF(AY116&gt;1,AY116*0.9,""),"")</f>
        <v>948.6</v>
      </c>
      <c r="BA116" s="70">
        <v>70</v>
      </c>
      <c r="BB116" s="71">
        <f t="shared" si="472"/>
        <v>793</v>
      </c>
      <c r="BC116" s="208">
        <f t="shared" ref="BC116" si="645">IFERROR(IF((IFERROR(IF(BA116&gt;1,(AZ116-BB116)/AZ116,""),(($G116*0.9)-BB116)/($G116*0.9)))&gt;1%,IFERROR(IF(BA116&gt;1,(AZ116-BB116)/AZ116,""),(($G116*0.9)-BB116)/($G116*0.9)),""),"")</f>
        <v>0.16403120387940123</v>
      </c>
      <c r="BD116" s="72">
        <v>1054</v>
      </c>
      <c r="BE116" s="73">
        <f t="shared" ref="BE116" si="646">IFERROR(IF(BD116&gt;1,BD116*0.9,""),"")</f>
        <v>948.6</v>
      </c>
      <c r="BF116" s="73">
        <v>70</v>
      </c>
      <c r="BG116" s="74">
        <f t="shared" si="473"/>
        <v>793</v>
      </c>
      <c r="BH116" s="18">
        <f t="shared" ref="BH116" si="647">IFERROR(IF((IFERROR(IF(BF116&gt;1,(BE116-BG116)/BE116,""),(($G116*0.9)-BG116)/($G116*0.9)))&gt;1%,IFERROR(IF(BF116&gt;1,(BE116-BG116)/BE116,""),(($G116*0.9)-BG116)/($G116*0.9)),""),"")</f>
        <v>0.16403120387940123</v>
      </c>
      <c r="BI116" s="69">
        <v>0</v>
      </c>
      <c r="BJ116" s="70" t="str">
        <f t="shared" ref="BJ116" si="648">IFERROR(IF(BI116&gt;1,BI116*0.9,""),"")</f>
        <v/>
      </c>
      <c r="BK116" s="70">
        <v>0</v>
      </c>
      <c r="BL116" s="71" t="str">
        <f t="shared" si="474"/>
        <v/>
      </c>
      <c r="BM116" s="208" t="str">
        <f t="shared" ref="BM116" si="649">IFERROR(IF((IFERROR(IF(BK116&gt;1,(BJ116-BL116)/BJ116,""),(($G116*0.9)-BL116)/($G116*0.9)))&gt;1%,IFERROR(IF(BK116&gt;1,(BJ116-BL116)/BJ116,""),(($G116*0.9)-BL116)/($G116*0.9)),""),"")</f>
        <v/>
      </c>
      <c r="BN116" s="72">
        <v>0</v>
      </c>
      <c r="BO116" s="73" t="str">
        <f t="shared" ref="BO116" si="650">IFERROR(IF(BN116&gt;1,BN116*0.9,""),"")</f>
        <v/>
      </c>
      <c r="BP116" s="73">
        <v>0</v>
      </c>
      <c r="BQ116" s="74" t="str">
        <f t="shared" si="475"/>
        <v/>
      </c>
      <c r="BR116" s="18" t="str">
        <f t="shared" ref="BR116" si="651">IFERROR(IF((IFERROR(IF(BP116&gt;1,(BO116-BQ116)/BO116,""),(($G116*0.9)-BQ116)/($G116*0.9)))&gt;1%,IFERROR(IF(BP116&gt;1,(BO116-BQ116)/BO116,""),(($G116*0.9)-BQ116)/($G116*0.9)),""),"")</f>
        <v/>
      </c>
    </row>
    <row r="117" spans="1:70" s="5" customFormat="1" ht="12.75" customHeight="1">
      <c r="A117" s="42" t="s">
        <v>41</v>
      </c>
      <c r="B117" s="39" t="s">
        <v>158</v>
      </c>
      <c r="C117" s="4" t="s">
        <v>5</v>
      </c>
      <c r="D117" s="49">
        <v>0.71</v>
      </c>
      <c r="E117" s="40" t="s">
        <v>299</v>
      </c>
      <c r="F117" s="82">
        <v>989</v>
      </c>
      <c r="G117" s="82">
        <v>0</v>
      </c>
      <c r="H117" s="173">
        <v>688</v>
      </c>
      <c r="I117" s="173">
        <v>0</v>
      </c>
      <c r="J117" s="95">
        <f t="shared" si="576"/>
        <v>688</v>
      </c>
      <c r="K117" s="69">
        <v>0</v>
      </c>
      <c r="L117" s="70" t="str">
        <f t="shared" si="577"/>
        <v/>
      </c>
      <c r="M117" s="70">
        <v>0</v>
      </c>
      <c r="N117" s="71" t="str">
        <f t="shared" si="464"/>
        <v/>
      </c>
      <c r="O117" s="208" t="str">
        <f t="shared" si="578"/>
        <v/>
      </c>
      <c r="P117" s="72">
        <v>0</v>
      </c>
      <c r="Q117" s="73" t="str">
        <f t="shared" si="579"/>
        <v/>
      </c>
      <c r="R117" s="73">
        <v>0</v>
      </c>
      <c r="S117" s="74" t="str">
        <f t="shared" si="465"/>
        <v/>
      </c>
      <c r="T117" s="18" t="str">
        <f t="shared" si="580"/>
        <v/>
      </c>
      <c r="U117" s="69">
        <v>0</v>
      </c>
      <c r="V117" s="70" t="str">
        <f t="shared" si="581"/>
        <v/>
      </c>
      <c r="W117" s="70">
        <v>0</v>
      </c>
      <c r="X117" s="71" t="str">
        <f t="shared" si="466"/>
        <v/>
      </c>
      <c r="Y117" s="208" t="str">
        <f t="shared" si="582"/>
        <v/>
      </c>
      <c r="Z117" s="72">
        <v>0</v>
      </c>
      <c r="AA117" s="73" t="str">
        <f t="shared" si="583"/>
        <v/>
      </c>
      <c r="AB117" s="73">
        <v>0</v>
      </c>
      <c r="AC117" s="74" t="str">
        <f t="shared" si="467"/>
        <v/>
      </c>
      <c r="AD117" s="18" t="str">
        <f t="shared" si="584"/>
        <v/>
      </c>
      <c r="AE117" s="69">
        <v>0</v>
      </c>
      <c r="AF117" s="70" t="str">
        <f t="shared" si="585"/>
        <v/>
      </c>
      <c r="AG117" s="70">
        <v>0</v>
      </c>
      <c r="AH117" s="71" t="str">
        <f t="shared" si="468"/>
        <v/>
      </c>
      <c r="AI117" s="208" t="str">
        <f t="shared" si="586"/>
        <v/>
      </c>
      <c r="AJ117" s="72">
        <v>0</v>
      </c>
      <c r="AK117" s="73" t="str">
        <f t="shared" si="587"/>
        <v/>
      </c>
      <c r="AL117" s="73">
        <v>0</v>
      </c>
      <c r="AM117" s="74" t="str">
        <f t="shared" si="469"/>
        <v/>
      </c>
      <c r="AN117" s="18" t="str">
        <f t="shared" si="588"/>
        <v/>
      </c>
      <c r="AO117" s="69">
        <v>0</v>
      </c>
      <c r="AP117" s="70" t="str">
        <f t="shared" si="589"/>
        <v/>
      </c>
      <c r="AQ117" s="70">
        <v>0</v>
      </c>
      <c r="AR117" s="71" t="str">
        <f t="shared" si="470"/>
        <v/>
      </c>
      <c r="AS117" s="208" t="str">
        <f t="shared" si="590"/>
        <v/>
      </c>
      <c r="AT117" s="72">
        <v>0</v>
      </c>
      <c r="AU117" s="73" t="str">
        <f t="shared" si="591"/>
        <v/>
      </c>
      <c r="AV117" s="73">
        <v>0</v>
      </c>
      <c r="AW117" s="74" t="str">
        <f t="shared" si="471"/>
        <v/>
      </c>
      <c r="AX117" s="18" t="str">
        <f t="shared" si="592"/>
        <v/>
      </c>
      <c r="AY117" s="69">
        <v>0</v>
      </c>
      <c r="AZ117" s="70" t="str">
        <f t="shared" si="593"/>
        <v/>
      </c>
      <c r="BA117" s="70">
        <v>0</v>
      </c>
      <c r="BB117" s="71" t="str">
        <f t="shared" si="472"/>
        <v/>
      </c>
      <c r="BC117" s="208" t="str">
        <f t="shared" si="594"/>
        <v/>
      </c>
      <c r="BD117" s="72">
        <v>0</v>
      </c>
      <c r="BE117" s="73" t="str">
        <f t="shared" si="595"/>
        <v/>
      </c>
      <c r="BF117" s="73">
        <v>0</v>
      </c>
      <c r="BG117" s="74" t="str">
        <f t="shared" si="473"/>
        <v/>
      </c>
      <c r="BH117" s="18" t="str">
        <f t="shared" si="596"/>
        <v/>
      </c>
      <c r="BI117" s="69">
        <v>0</v>
      </c>
      <c r="BJ117" s="70" t="str">
        <f t="shared" si="597"/>
        <v/>
      </c>
      <c r="BK117" s="70">
        <v>0</v>
      </c>
      <c r="BL117" s="71" t="str">
        <f t="shared" si="474"/>
        <v/>
      </c>
      <c r="BM117" s="208" t="str">
        <f t="shared" si="598"/>
        <v/>
      </c>
      <c r="BN117" s="72">
        <v>0</v>
      </c>
      <c r="BO117" s="73" t="str">
        <f t="shared" si="599"/>
        <v/>
      </c>
      <c r="BP117" s="73">
        <v>0</v>
      </c>
      <c r="BQ117" s="74" t="str">
        <f t="shared" si="475"/>
        <v/>
      </c>
      <c r="BR117" s="18" t="str">
        <f t="shared" si="600"/>
        <v/>
      </c>
    </row>
    <row r="118" spans="1:70" s="5" customFormat="1" ht="12.75" customHeight="1">
      <c r="A118" s="42" t="s">
        <v>301</v>
      </c>
      <c r="B118" s="39" t="s">
        <v>158</v>
      </c>
      <c r="C118" s="4"/>
      <c r="D118" s="49">
        <v>0.71</v>
      </c>
      <c r="E118" s="40" t="s">
        <v>299</v>
      </c>
      <c r="F118" s="82">
        <v>989</v>
      </c>
      <c r="G118" s="82">
        <v>899</v>
      </c>
      <c r="H118" s="173">
        <v>688</v>
      </c>
      <c r="I118" s="173">
        <v>4</v>
      </c>
      <c r="J118" s="95">
        <f t="shared" si="576"/>
        <v>684</v>
      </c>
      <c r="K118" s="69">
        <v>0</v>
      </c>
      <c r="L118" s="70" t="str">
        <f>IFERROR(IF(K118&gt;1,K118*0.9,""),"")</f>
        <v/>
      </c>
      <c r="M118" s="70">
        <v>0</v>
      </c>
      <c r="N118" s="71" t="str">
        <f t="shared" si="464"/>
        <v/>
      </c>
      <c r="O118" s="208" t="str">
        <f>IFERROR(IF((IFERROR(IF(M118&gt;1,(L118-N118)/L118,""),(($G118*0.9)-N118)/($G118*0.9)))&gt;1%,IFERROR(IF(M118&gt;1,(L118-N118)/L118,""),(($G118*0.9)-N118)/($G118*0.9)),""),"")</f>
        <v/>
      </c>
      <c r="P118" s="72">
        <v>0</v>
      </c>
      <c r="Q118" s="73" t="str">
        <f>IFERROR(IF(P118&gt;1,P118*0.9,""),"")</f>
        <v/>
      </c>
      <c r="R118" s="73">
        <v>0</v>
      </c>
      <c r="S118" s="74" t="str">
        <f t="shared" si="465"/>
        <v/>
      </c>
      <c r="T118" s="18" t="str">
        <f>IFERROR(IF((IFERROR(IF(R118&gt;1,(Q118-S118)/Q118,""),(($G118*0.9)-S118)/($G118*0.9)))&gt;1%,IFERROR(IF(R118&gt;1,(Q118-S118)/Q118,""),(($G118*0.9)-S118)/($G118*0.9)),""),"")</f>
        <v/>
      </c>
      <c r="U118" s="69">
        <v>0</v>
      </c>
      <c r="V118" s="70" t="str">
        <f>IFERROR(IF(U118&gt;1,U118*0.9,""),"")</f>
        <v/>
      </c>
      <c r="W118" s="70">
        <v>0</v>
      </c>
      <c r="X118" s="71" t="str">
        <f t="shared" si="466"/>
        <v/>
      </c>
      <c r="Y118" s="208" t="str">
        <f>IFERROR(IF((IFERROR(IF(W118&gt;1,(V118-X118)/V118,""),(($G118*0.9)-X118)/($G118*0.9)))&gt;1%,IFERROR(IF(W118&gt;1,(V118-X118)/V118,""),(($G118*0.9)-X118)/($G118*0.9)),""),"")</f>
        <v/>
      </c>
      <c r="Z118" s="72">
        <v>832</v>
      </c>
      <c r="AA118" s="73">
        <f>IFERROR(IF(Z118&gt;1,Z118*0.9,""),"")</f>
        <v>748.80000000000007</v>
      </c>
      <c r="AB118" s="73">
        <v>50</v>
      </c>
      <c r="AC118" s="74">
        <f t="shared" si="467"/>
        <v>634</v>
      </c>
      <c r="AD118" s="18">
        <f>IFERROR(IF((IFERROR(IF(AB118&gt;1,(AA118-AC118)/AA118,""),(($G118*0.9)-AC118)/($G118*0.9)))&gt;1%,IFERROR(IF(AB118&gt;1,(AA118-AC118)/AA118,""),(($G118*0.9)-AC118)/($G118*0.9)),""),"")</f>
        <v>0.15331196581196588</v>
      </c>
      <c r="AE118" s="69">
        <v>832</v>
      </c>
      <c r="AF118" s="70">
        <f>IFERROR(IF(AE118&gt;1,AE118*0.9,""),"")</f>
        <v>748.80000000000007</v>
      </c>
      <c r="AG118" s="70">
        <v>50</v>
      </c>
      <c r="AH118" s="71">
        <f t="shared" si="468"/>
        <v>634</v>
      </c>
      <c r="AI118" s="208">
        <f>IFERROR(IF((IFERROR(IF(AG118&gt;1,(AF118-AH118)/AF118,""),(($G118*0.9)-AH118)/($G118*0.9)))&gt;1%,IFERROR(IF(AG118&gt;1,(AF118-AH118)/AF118,""),(($G118*0.9)-AH118)/($G118*0.9)),""),"")</f>
        <v>0.15331196581196588</v>
      </c>
      <c r="AJ118" s="72">
        <v>0</v>
      </c>
      <c r="AK118" s="73" t="str">
        <f>IFERROR(IF(AJ118&gt;1,AJ118*0.9,""),"")</f>
        <v/>
      </c>
      <c r="AL118" s="73">
        <v>0</v>
      </c>
      <c r="AM118" s="74" t="str">
        <f t="shared" si="469"/>
        <v/>
      </c>
      <c r="AN118" s="18" t="str">
        <f>IFERROR(IF((IFERROR(IF(AL118&gt;1,(AK118-AM118)/AK118,""),(($G118*0.9)-AM118)/($G118*0.9)))&gt;1%,IFERROR(IF(AL118&gt;1,(AK118-AM118)/AK118,""),(($G118*0.9)-AM118)/($G118*0.9)),""),"")</f>
        <v/>
      </c>
      <c r="AO118" s="69">
        <v>832</v>
      </c>
      <c r="AP118" s="70">
        <f>IFERROR(IF(AO118&gt;1,AO118*0.9,""),"")</f>
        <v>748.80000000000007</v>
      </c>
      <c r="AQ118" s="70">
        <v>50</v>
      </c>
      <c r="AR118" s="71">
        <f t="shared" si="470"/>
        <v>634</v>
      </c>
      <c r="AS118" s="208">
        <f>IFERROR(IF((IFERROR(IF(AQ118&gt;1,(AP118-AR118)/AP118,""),(($G118*0.9)-AR118)/($G118*0.9)))&gt;1%,IFERROR(IF(AQ118&gt;1,(AP118-AR118)/AP118,""),(($G118*0.9)-AR118)/($G118*0.9)),""),"")</f>
        <v>0.15331196581196588</v>
      </c>
      <c r="AT118" s="72">
        <v>0</v>
      </c>
      <c r="AU118" s="73" t="str">
        <f>IFERROR(IF(AT118&gt;1,AT118*0.9,""),"")</f>
        <v/>
      </c>
      <c r="AV118" s="73">
        <v>0</v>
      </c>
      <c r="AW118" s="74" t="str">
        <f t="shared" si="471"/>
        <v/>
      </c>
      <c r="AX118" s="18" t="str">
        <f t="shared" si="592"/>
        <v/>
      </c>
      <c r="AY118" s="69">
        <v>832</v>
      </c>
      <c r="AZ118" s="70">
        <f>IFERROR(IF(AY118&gt;1,AY118*0.9,""),"")</f>
        <v>748.80000000000007</v>
      </c>
      <c r="BA118" s="70">
        <v>50</v>
      </c>
      <c r="BB118" s="71">
        <f t="shared" si="472"/>
        <v>634</v>
      </c>
      <c r="BC118" s="208">
        <f>IFERROR(IF((IFERROR(IF(BA118&gt;1,(AZ118-BB118)/AZ118,""),(($G118*0.9)-BB118)/($G118*0.9)))&gt;1%,IFERROR(IF(BA118&gt;1,(AZ118-BB118)/AZ118,""),(($G118*0.9)-BB118)/($G118*0.9)),""),"")</f>
        <v>0.15331196581196588</v>
      </c>
      <c r="BD118" s="72">
        <v>832</v>
      </c>
      <c r="BE118" s="73">
        <f>IFERROR(IF(BD118&gt;1,BD118*0.9,""),"")</f>
        <v>748.80000000000007</v>
      </c>
      <c r="BF118" s="73">
        <v>50</v>
      </c>
      <c r="BG118" s="74">
        <f t="shared" si="473"/>
        <v>634</v>
      </c>
      <c r="BH118" s="18">
        <f>IFERROR(IF((IFERROR(IF(BF118&gt;1,(BE118-BG118)/BE118,""),(($G118*0.9)-BG118)/($G118*0.9)))&gt;1%,IFERROR(IF(BF118&gt;1,(BE118-BG118)/BE118,""),(($G118*0.9)-BG118)/($G118*0.9)),""),"")</f>
        <v>0.15331196581196588</v>
      </c>
      <c r="BI118" s="69">
        <v>0</v>
      </c>
      <c r="BJ118" s="70" t="str">
        <f>IFERROR(IF(BI118&gt;1,BI118*0.9,""),"")</f>
        <v/>
      </c>
      <c r="BK118" s="70">
        <v>0</v>
      </c>
      <c r="BL118" s="71" t="str">
        <f t="shared" si="474"/>
        <v/>
      </c>
      <c r="BM118" s="208" t="str">
        <f>IFERROR(IF((IFERROR(IF(BK118&gt;1,(BJ118-BL118)/BJ118,""),(($G118*0.9)-BL118)/($G118*0.9)))&gt;1%,IFERROR(IF(BK118&gt;1,(BJ118-BL118)/BJ118,""),(($G118*0.9)-BL118)/($G118*0.9)),""),"")</f>
        <v/>
      </c>
      <c r="BN118" s="72">
        <v>0</v>
      </c>
      <c r="BO118" s="73" t="str">
        <f>IFERROR(IF(BN118&gt;1,BN118*0.9,""),"")</f>
        <v/>
      </c>
      <c r="BP118" s="73">
        <v>0</v>
      </c>
      <c r="BQ118" s="74" t="str">
        <f t="shared" si="475"/>
        <v/>
      </c>
      <c r="BR118" s="18" t="str">
        <f>IFERROR(IF((IFERROR(IF(BP118&gt;1,(BO118-BQ118)/BO118,""),(($G118*0.9)-BQ118)/($G118*0.9)))&gt;1%,IFERROR(IF(BP118&gt;1,(BO118-BQ118)/BO118,""),(($G118*0.9)-BQ118)/($G118*0.9)),""),"")</f>
        <v/>
      </c>
    </row>
    <row r="119" spans="1:70" s="5" customFormat="1" ht="12.75" customHeight="1">
      <c r="A119" s="42" t="s">
        <v>300</v>
      </c>
      <c r="B119" s="39" t="s">
        <v>158</v>
      </c>
      <c r="C119" s="4" t="s">
        <v>395</v>
      </c>
      <c r="D119" s="49">
        <v>0.71</v>
      </c>
      <c r="E119" s="40" t="s">
        <v>299</v>
      </c>
      <c r="F119" s="82">
        <v>879</v>
      </c>
      <c r="G119" s="82">
        <v>799</v>
      </c>
      <c r="H119" s="173">
        <v>629</v>
      </c>
      <c r="I119" s="173">
        <v>21</v>
      </c>
      <c r="J119" s="95">
        <f t="shared" si="576"/>
        <v>608</v>
      </c>
      <c r="K119" s="69">
        <v>0</v>
      </c>
      <c r="L119" s="70" t="str">
        <f t="shared" si="577"/>
        <v/>
      </c>
      <c r="M119" s="70">
        <v>0</v>
      </c>
      <c r="N119" s="71" t="str">
        <f t="shared" si="464"/>
        <v/>
      </c>
      <c r="O119" s="208" t="str">
        <f t="shared" si="578"/>
        <v/>
      </c>
      <c r="P119" s="72">
        <v>0</v>
      </c>
      <c r="Q119" s="73" t="str">
        <f t="shared" si="579"/>
        <v/>
      </c>
      <c r="R119" s="73">
        <v>0</v>
      </c>
      <c r="S119" s="74" t="str">
        <f t="shared" si="465"/>
        <v/>
      </c>
      <c r="T119" s="18" t="str">
        <f t="shared" si="580"/>
        <v/>
      </c>
      <c r="U119" s="69">
        <v>0</v>
      </c>
      <c r="V119" s="70" t="str">
        <f t="shared" si="581"/>
        <v/>
      </c>
      <c r="W119" s="70">
        <v>0</v>
      </c>
      <c r="X119" s="71" t="str">
        <f t="shared" si="466"/>
        <v/>
      </c>
      <c r="Y119" s="208" t="str">
        <f t="shared" si="582"/>
        <v/>
      </c>
      <c r="Z119" s="72">
        <v>721</v>
      </c>
      <c r="AA119" s="73">
        <f t="shared" si="583"/>
        <v>648.9</v>
      </c>
      <c r="AB119" s="73">
        <v>58</v>
      </c>
      <c r="AC119" s="74">
        <f t="shared" si="467"/>
        <v>550</v>
      </c>
      <c r="AD119" s="18">
        <f t="shared" si="584"/>
        <v>0.15241177377099704</v>
      </c>
      <c r="AE119" s="69">
        <v>721</v>
      </c>
      <c r="AF119" s="70">
        <f t="shared" si="585"/>
        <v>648.9</v>
      </c>
      <c r="AG119" s="70">
        <v>58</v>
      </c>
      <c r="AH119" s="71">
        <f t="shared" si="468"/>
        <v>550</v>
      </c>
      <c r="AI119" s="208">
        <f t="shared" si="586"/>
        <v>0.15241177377099704</v>
      </c>
      <c r="AJ119" s="72">
        <v>0</v>
      </c>
      <c r="AK119" s="73" t="str">
        <f t="shared" si="587"/>
        <v/>
      </c>
      <c r="AL119" s="73">
        <v>0</v>
      </c>
      <c r="AM119" s="74" t="str">
        <f t="shared" si="469"/>
        <v/>
      </c>
      <c r="AN119" s="18" t="str">
        <f t="shared" si="588"/>
        <v/>
      </c>
      <c r="AO119" s="69">
        <v>721</v>
      </c>
      <c r="AP119" s="70">
        <f t="shared" si="589"/>
        <v>648.9</v>
      </c>
      <c r="AQ119" s="70">
        <v>58</v>
      </c>
      <c r="AR119" s="71">
        <f t="shared" si="470"/>
        <v>550</v>
      </c>
      <c r="AS119" s="208">
        <f t="shared" si="590"/>
        <v>0.15241177377099704</v>
      </c>
      <c r="AT119" s="72">
        <v>0</v>
      </c>
      <c r="AU119" s="73" t="str">
        <f t="shared" si="591"/>
        <v/>
      </c>
      <c r="AV119" s="73">
        <v>0</v>
      </c>
      <c r="AW119" s="74" t="str">
        <f t="shared" si="471"/>
        <v/>
      </c>
      <c r="AX119" s="18" t="str">
        <f t="shared" si="592"/>
        <v/>
      </c>
      <c r="AY119" s="69">
        <v>721</v>
      </c>
      <c r="AZ119" s="70">
        <f t="shared" si="593"/>
        <v>648.9</v>
      </c>
      <c r="BA119" s="70">
        <v>58</v>
      </c>
      <c r="BB119" s="71">
        <f t="shared" si="472"/>
        <v>550</v>
      </c>
      <c r="BC119" s="208">
        <f t="shared" si="594"/>
        <v>0.15241177377099704</v>
      </c>
      <c r="BD119" s="72">
        <v>721</v>
      </c>
      <c r="BE119" s="73">
        <f t="shared" si="595"/>
        <v>648.9</v>
      </c>
      <c r="BF119" s="73">
        <v>58</v>
      </c>
      <c r="BG119" s="74">
        <f t="shared" si="473"/>
        <v>550</v>
      </c>
      <c r="BH119" s="18">
        <f t="shared" si="596"/>
        <v>0.15241177377099704</v>
      </c>
      <c r="BI119" s="69">
        <v>0</v>
      </c>
      <c r="BJ119" s="70" t="str">
        <f t="shared" si="597"/>
        <v/>
      </c>
      <c r="BK119" s="70">
        <v>0</v>
      </c>
      <c r="BL119" s="71" t="str">
        <f t="shared" si="474"/>
        <v/>
      </c>
      <c r="BM119" s="208" t="str">
        <f t="shared" si="598"/>
        <v/>
      </c>
      <c r="BN119" s="72">
        <v>0</v>
      </c>
      <c r="BO119" s="73" t="str">
        <f t="shared" si="599"/>
        <v/>
      </c>
      <c r="BP119" s="73">
        <v>0</v>
      </c>
      <c r="BQ119" s="74" t="str">
        <f t="shared" si="475"/>
        <v/>
      </c>
      <c r="BR119" s="18" t="str">
        <f t="shared" si="600"/>
        <v/>
      </c>
    </row>
    <row r="120" spans="1:70" s="5" customFormat="1" ht="12.75" customHeight="1">
      <c r="A120" s="42" t="s">
        <v>412</v>
      </c>
      <c r="B120" s="39" t="s">
        <v>158</v>
      </c>
      <c r="C120" s="4" t="s">
        <v>6</v>
      </c>
      <c r="D120" s="49">
        <v>0.71</v>
      </c>
      <c r="E120" s="40" t="s">
        <v>299</v>
      </c>
      <c r="F120" s="82">
        <v>934</v>
      </c>
      <c r="G120" s="82">
        <v>849</v>
      </c>
      <c r="H120" s="173">
        <v>668</v>
      </c>
      <c r="I120" s="173">
        <v>21</v>
      </c>
      <c r="J120" s="95">
        <f t="shared" ref="J120" si="652">IFERROR(H120-I120,H120)</f>
        <v>647</v>
      </c>
      <c r="K120" s="69">
        <v>0</v>
      </c>
      <c r="L120" s="70" t="str">
        <f t="shared" ref="L120" si="653">IFERROR(IF(K120&gt;1,K120*0.9,""),"")</f>
        <v/>
      </c>
      <c r="M120" s="70">
        <v>0</v>
      </c>
      <c r="N120" s="71" t="str">
        <f t="shared" si="464"/>
        <v/>
      </c>
      <c r="O120" s="208" t="str">
        <f t="shared" ref="O120" si="654">IFERROR(IF((IFERROR(IF(M120&gt;1,(L120-N120)/L120,""),(($G120*0.9)-N120)/($G120*0.9)))&gt;1%,IFERROR(IF(M120&gt;1,(L120-N120)/L120,""),(($G120*0.9)-N120)/($G120*0.9)),""),"")</f>
        <v/>
      </c>
      <c r="P120" s="72">
        <v>0</v>
      </c>
      <c r="Q120" s="73" t="str">
        <f t="shared" ref="Q120" si="655">IFERROR(IF(P120&gt;1,P120*0.9,""),"")</f>
        <v/>
      </c>
      <c r="R120" s="73">
        <v>0</v>
      </c>
      <c r="S120" s="74" t="str">
        <f t="shared" si="465"/>
        <v/>
      </c>
      <c r="T120" s="18" t="str">
        <f t="shared" ref="T120" si="656">IFERROR(IF((IFERROR(IF(R120&gt;1,(Q120-S120)/Q120,""),(($G120*0.9)-S120)/($G120*0.9)))&gt;1%,IFERROR(IF(R120&gt;1,(Q120-S120)/Q120,""),(($G120*0.9)-S120)/($G120*0.9)),""),"")</f>
        <v/>
      </c>
      <c r="U120" s="69">
        <v>0</v>
      </c>
      <c r="V120" s="70" t="str">
        <f t="shared" ref="V120" si="657">IFERROR(IF(U120&gt;1,U120*0.9,""),"")</f>
        <v/>
      </c>
      <c r="W120" s="70">
        <v>0</v>
      </c>
      <c r="X120" s="71" t="str">
        <f t="shared" si="466"/>
        <v/>
      </c>
      <c r="Y120" s="208" t="str">
        <f t="shared" ref="Y120" si="658">IFERROR(IF((IFERROR(IF(W120&gt;1,(V120-X120)/V120,""),(($G120*0.9)-X120)/($G120*0.9)))&gt;1%,IFERROR(IF(W120&gt;1,(V120-X120)/V120,""),(($G120*0.9)-X120)/($G120*0.9)),""),"")</f>
        <v/>
      </c>
      <c r="Z120" s="72">
        <v>777</v>
      </c>
      <c r="AA120" s="73">
        <f t="shared" ref="AA120" si="659">IFERROR(IF(Z120&gt;1,Z120*0.9,""),"")</f>
        <v>699.30000000000007</v>
      </c>
      <c r="AB120" s="73">
        <v>54</v>
      </c>
      <c r="AC120" s="74">
        <f t="shared" si="467"/>
        <v>593</v>
      </c>
      <c r="AD120" s="18">
        <f t="shared" ref="AD120" si="660">IFERROR(IF((IFERROR(IF(AB120&gt;1,(AA120-AC120)/AA120,""),(($G120*0.9)-AC120)/($G120*0.9)))&gt;1%,IFERROR(IF(AB120&gt;1,(AA120-AC120)/AA120,""),(($G120*0.9)-AC120)/($G120*0.9)),""),"")</f>
        <v>0.1520091520091521</v>
      </c>
      <c r="AE120" s="69">
        <v>777</v>
      </c>
      <c r="AF120" s="70">
        <f t="shared" ref="AF120" si="661">IFERROR(IF(AE120&gt;1,AE120*0.9,""),"")</f>
        <v>699.30000000000007</v>
      </c>
      <c r="AG120" s="70">
        <v>54</v>
      </c>
      <c r="AH120" s="71">
        <f t="shared" si="468"/>
        <v>593</v>
      </c>
      <c r="AI120" s="208">
        <f t="shared" ref="AI120" si="662">IFERROR(IF((IFERROR(IF(AG120&gt;1,(AF120-AH120)/AF120,""),(($G120*0.9)-AH120)/($G120*0.9)))&gt;1%,IFERROR(IF(AG120&gt;1,(AF120-AH120)/AF120,""),(($G120*0.9)-AH120)/($G120*0.9)),""),"")</f>
        <v>0.1520091520091521</v>
      </c>
      <c r="AJ120" s="72">
        <v>0</v>
      </c>
      <c r="AK120" s="73" t="str">
        <f t="shared" ref="AK120" si="663">IFERROR(IF(AJ120&gt;1,AJ120*0.9,""),"")</f>
        <v/>
      </c>
      <c r="AL120" s="73">
        <v>0</v>
      </c>
      <c r="AM120" s="74" t="str">
        <f t="shared" si="469"/>
        <v/>
      </c>
      <c r="AN120" s="18" t="str">
        <f t="shared" ref="AN120" si="664">IFERROR(IF((IFERROR(IF(AL120&gt;1,(AK120-AM120)/AK120,""),(($G120*0.9)-AM120)/($G120*0.9)))&gt;1%,IFERROR(IF(AL120&gt;1,(AK120-AM120)/AK120,""),(($G120*0.9)-AM120)/($G120*0.9)),""),"")</f>
        <v/>
      </c>
      <c r="AO120" s="69">
        <v>777</v>
      </c>
      <c r="AP120" s="70">
        <f t="shared" ref="AP120" si="665">IFERROR(IF(AO120&gt;1,AO120*0.9,""),"")</f>
        <v>699.30000000000007</v>
      </c>
      <c r="AQ120" s="70">
        <v>54</v>
      </c>
      <c r="AR120" s="71">
        <f t="shared" si="470"/>
        <v>593</v>
      </c>
      <c r="AS120" s="208">
        <f t="shared" ref="AS120" si="666">IFERROR(IF((IFERROR(IF(AQ120&gt;1,(AP120-AR120)/AP120,""),(($G120*0.9)-AR120)/($G120*0.9)))&gt;1%,IFERROR(IF(AQ120&gt;1,(AP120-AR120)/AP120,""),(($G120*0.9)-AR120)/($G120*0.9)),""),"")</f>
        <v>0.1520091520091521</v>
      </c>
      <c r="AT120" s="72">
        <v>0</v>
      </c>
      <c r="AU120" s="73" t="str">
        <f t="shared" ref="AU120" si="667">IFERROR(IF(AT120&gt;1,AT120*0.9,""),"")</f>
        <v/>
      </c>
      <c r="AV120" s="73">
        <v>0</v>
      </c>
      <c r="AW120" s="74" t="str">
        <f t="shared" si="471"/>
        <v/>
      </c>
      <c r="AX120" s="18" t="str">
        <f t="shared" ref="AX120" si="668">IFERROR(IF((IFERROR(IF(AV120&gt;1,(AU120-AW120)/AU120,""),(($G120*0.9)-AW120)/($G120*0.9)))&gt;1%,IFERROR(IF(AV120&gt;1,(AU120-AW120)/AU120,""),(($G120*0.9)-AW120)/($G120*0.9)),""),"")</f>
        <v/>
      </c>
      <c r="AY120" s="69">
        <v>777</v>
      </c>
      <c r="AZ120" s="70">
        <f t="shared" ref="AZ120" si="669">IFERROR(IF(AY120&gt;1,AY120*0.9,""),"")</f>
        <v>699.30000000000007</v>
      </c>
      <c r="BA120" s="70">
        <v>54</v>
      </c>
      <c r="BB120" s="71">
        <f t="shared" si="472"/>
        <v>593</v>
      </c>
      <c r="BC120" s="208">
        <f t="shared" ref="BC120" si="670">IFERROR(IF((IFERROR(IF(BA120&gt;1,(AZ120-BB120)/AZ120,""),(($G120*0.9)-BB120)/($G120*0.9)))&gt;1%,IFERROR(IF(BA120&gt;1,(AZ120-BB120)/AZ120,""),(($G120*0.9)-BB120)/($G120*0.9)),""),"")</f>
        <v>0.1520091520091521</v>
      </c>
      <c r="BD120" s="72">
        <v>777</v>
      </c>
      <c r="BE120" s="73">
        <f t="shared" ref="BE120" si="671">IFERROR(IF(BD120&gt;1,BD120*0.9,""),"")</f>
        <v>699.30000000000007</v>
      </c>
      <c r="BF120" s="73">
        <v>54</v>
      </c>
      <c r="BG120" s="74">
        <f t="shared" si="473"/>
        <v>593</v>
      </c>
      <c r="BH120" s="18">
        <f t="shared" ref="BH120" si="672">IFERROR(IF((IFERROR(IF(BF120&gt;1,(BE120-BG120)/BE120,""),(($G120*0.9)-BG120)/($G120*0.9)))&gt;1%,IFERROR(IF(BF120&gt;1,(BE120-BG120)/BE120,""),(($G120*0.9)-BG120)/($G120*0.9)),""),"")</f>
        <v>0.1520091520091521</v>
      </c>
      <c r="BI120" s="69">
        <v>0</v>
      </c>
      <c r="BJ120" s="70" t="str">
        <f t="shared" ref="BJ120" si="673">IFERROR(IF(BI120&gt;1,BI120*0.9,""),"")</f>
        <v/>
      </c>
      <c r="BK120" s="70">
        <v>0</v>
      </c>
      <c r="BL120" s="71" t="str">
        <f t="shared" si="474"/>
        <v/>
      </c>
      <c r="BM120" s="208" t="str">
        <f t="shared" ref="BM120" si="674">IFERROR(IF((IFERROR(IF(BK120&gt;1,(BJ120-BL120)/BJ120,""),(($G120*0.9)-BL120)/($G120*0.9)))&gt;1%,IFERROR(IF(BK120&gt;1,(BJ120-BL120)/BJ120,""),(($G120*0.9)-BL120)/($G120*0.9)),""),"")</f>
        <v/>
      </c>
      <c r="BN120" s="72">
        <v>0</v>
      </c>
      <c r="BO120" s="73" t="str">
        <f t="shared" ref="BO120" si="675">IFERROR(IF(BN120&gt;1,BN120*0.9,""),"")</f>
        <v/>
      </c>
      <c r="BP120" s="73">
        <v>0</v>
      </c>
      <c r="BQ120" s="74" t="str">
        <f t="shared" si="475"/>
        <v/>
      </c>
      <c r="BR120" s="18" t="str">
        <f t="shared" ref="BR120" si="676">IFERROR(IF((IFERROR(IF(BP120&gt;1,(BO120-BQ120)/BO120,""),(($G120*0.9)-BQ120)/($G120*0.9)))&gt;1%,IFERROR(IF(BP120&gt;1,(BO120-BQ120)/BO120,""),(($G120*0.9)-BQ120)/($G120*0.9)),""),"")</f>
        <v/>
      </c>
    </row>
    <row r="121" spans="1:70" s="5" customFormat="1" ht="12.75" customHeight="1">
      <c r="A121" s="42" t="s">
        <v>359</v>
      </c>
      <c r="B121" s="39" t="s">
        <v>158</v>
      </c>
      <c r="C121" s="4"/>
      <c r="D121" s="49">
        <v>0.71</v>
      </c>
      <c r="E121" s="40" t="s">
        <v>374</v>
      </c>
      <c r="F121" s="82">
        <v>1099</v>
      </c>
      <c r="G121" s="82">
        <v>999</v>
      </c>
      <c r="H121" s="173">
        <v>750</v>
      </c>
      <c r="I121" s="173">
        <v>0</v>
      </c>
      <c r="J121" s="95">
        <f t="shared" si="576"/>
        <v>750</v>
      </c>
      <c r="K121" s="69">
        <v>0</v>
      </c>
      <c r="L121" s="70" t="str">
        <f>IFERROR(IF(K121&gt;1,K121*0.9,""),"")</f>
        <v/>
      </c>
      <c r="M121" s="70">
        <v>0</v>
      </c>
      <c r="N121" s="71" t="str">
        <f t="shared" si="464"/>
        <v/>
      </c>
      <c r="O121" s="208" t="str">
        <f>IFERROR(IF((IFERROR(IF(M121&gt;1,(L121-N121)/L121,""),(($G121*0.9)-N121)/($G121*0.9)))&gt;1%,IFERROR(IF(M121&gt;1,(L121-N121)/L121,""),(($G121*0.9)-N121)/($G121*0.9)),""),"")</f>
        <v/>
      </c>
      <c r="P121" s="72">
        <v>0</v>
      </c>
      <c r="Q121" s="73" t="str">
        <f>IFERROR(IF(P121&gt;1,P121*0.9,""),"")</f>
        <v/>
      </c>
      <c r="R121" s="73">
        <v>0</v>
      </c>
      <c r="S121" s="74" t="str">
        <f t="shared" si="465"/>
        <v/>
      </c>
      <c r="T121" s="18" t="str">
        <f>IFERROR(IF((IFERROR(IF(R121&gt;1,(Q121-S121)/Q121,""),(($G121*0.9)-S121)/($G121*0.9)))&gt;1%,IFERROR(IF(R121&gt;1,(Q121-S121)/Q121,""),(($G121*0.9)-S121)/($G121*0.9)),""),"")</f>
        <v/>
      </c>
      <c r="U121" s="69">
        <v>0</v>
      </c>
      <c r="V121" s="70" t="str">
        <f>IFERROR(IF(U121&gt;1,U121*0.9,""),"")</f>
        <v/>
      </c>
      <c r="W121" s="70">
        <v>0</v>
      </c>
      <c r="X121" s="71" t="str">
        <f t="shared" si="466"/>
        <v/>
      </c>
      <c r="Y121" s="208" t="str">
        <f>IFERROR(IF((IFERROR(IF(W121&gt;1,(V121-X121)/V121,""),(($G121*0.9)-X121)/($G121*0.9)))&gt;1%,IFERROR(IF(W121&gt;1,(V121-X121)/V121,""),(($G121*0.9)-X121)/($G121*0.9)),""),"")</f>
        <v/>
      </c>
      <c r="Z121" s="72">
        <v>888</v>
      </c>
      <c r="AA121" s="73">
        <f>IFERROR(IF(Z121&gt;1,Z121*0.9,""),"")</f>
        <v>799.2</v>
      </c>
      <c r="AB121" s="73">
        <v>82</v>
      </c>
      <c r="AC121" s="74">
        <f t="shared" si="467"/>
        <v>668</v>
      </c>
      <c r="AD121" s="18">
        <f>IFERROR(IF((IFERROR(IF(AB121&gt;1,(AA121-AC121)/AA121,""),(($G121*0.9)-AC121)/($G121*0.9)))&gt;1%,IFERROR(IF(AB121&gt;1,(AA121-AC121)/AA121,""),(($G121*0.9)-AC121)/($G121*0.9)),""),"")</f>
        <v>0.16416416416416421</v>
      </c>
      <c r="AE121" s="69">
        <v>832</v>
      </c>
      <c r="AF121" s="70">
        <f>IFERROR(IF(AE121&gt;1,AE121*0.9,""),"")</f>
        <v>748.80000000000007</v>
      </c>
      <c r="AG121" s="70">
        <v>124</v>
      </c>
      <c r="AH121" s="71">
        <f t="shared" si="468"/>
        <v>626</v>
      </c>
      <c r="AI121" s="208">
        <f>IFERROR(IF((IFERROR(IF(AG121&gt;1,(AF121-AH121)/AF121,""),(($G121*0.9)-AH121)/($G121*0.9)))&gt;1%,IFERROR(IF(AG121&gt;1,(AF121-AH121)/AF121,""),(($G121*0.9)-AH121)/($G121*0.9)),""),"")</f>
        <v>0.16399572649572658</v>
      </c>
      <c r="AJ121" s="72">
        <v>832</v>
      </c>
      <c r="AK121" s="73">
        <f>IFERROR(IF(AJ121&gt;1,AJ121*0.9,""),"")</f>
        <v>748.80000000000007</v>
      </c>
      <c r="AL121" s="73">
        <v>124</v>
      </c>
      <c r="AM121" s="74">
        <f t="shared" si="469"/>
        <v>626</v>
      </c>
      <c r="AN121" s="18">
        <f>IFERROR(IF((IFERROR(IF(AL121&gt;1,(AK121-AM121)/AK121,""),(($G121*0.9)-AM121)/($G121*0.9)))&gt;1%,IFERROR(IF(AL121&gt;1,(AK121-AM121)/AK121,""),(($G121*0.9)-AM121)/($G121*0.9)),""),"")</f>
        <v>0.16399572649572658</v>
      </c>
      <c r="AO121" s="69">
        <v>832</v>
      </c>
      <c r="AP121" s="70">
        <f>IFERROR(IF(AO121&gt;1,AO121*0.9,""),"")</f>
        <v>748.80000000000007</v>
      </c>
      <c r="AQ121" s="70">
        <v>124</v>
      </c>
      <c r="AR121" s="71">
        <f t="shared" si="470"/>
        <v>626</v>
      </c>
      <c r="AS121" s="208">
        <f>IFERROR(IF((IFERROR(IF(AQ121&gt;1,(AP121-AR121)/AP121,""),(($G121*0.9)-AR121)/($G121*0.9)))&gt;1%,IFERROR(IF(AQ121&gt;1,(AP121-AR121)/AP121,""),(($G121*0.9)-AR121)/($G121*0.9)),""),"")</f>
        <v>0.16399572649572658</v>
      </c>
      <c r="AT121" s="72">
        <v>0</v>
      </c>
      <c r="AU121" s="73" t="str">
        <f>IFERROR(IF(AT121&gt;1,AT121*0.9,""),"")</f>
        <v/>
      </c>
      <c r="AV121" s="73">
        <v>0</v>
      </c>
      <c r="AW121" s="74" t="str">
        <f t="shared" si="471"/>
        <v/>
      </c>
      <c r="AX121" s="18" t="str">
        <f t="shared" si="592"/>
        <v/>
      </c>
      <c r="AY121" s="69">
        <v>0</v>
      </c>
      <c r="AZ121" s="70" t="str">
        <f>IFERROR(IF(AY121&gt;1,AY121*0.9,""),"")</f>
        <v/>
      </c>
      <c r="BA121" s="70">
        <v>0</v>
      </c>
      <c r="BB121" s="71" t="str">
        <f t="shared" si="472"/>
        <v/>
      </c>
      <c r="BC121" s="208" t="str">
        <f>IFERROR(IF((IFERROR(IF(BA121&gt;1,(AZ121-BB121)/AZ121,""),(($G121*0.9)-BB121)/($G121*0.9)))&gt;1%,IFERROR(IF(BA121&gt;1,(AZ121-BB121)/AZ121,""),(($G121*0.9)-BB121)/($G121*0.9)),""),"")</f>
        <v/>
      </c>
      <c r="BD121" s="72">
        <v>832</v>
      </c>
      <c r="BE121" s="73">
        <f>IFERROR(IF(BD121&gt;1,BD121*0.9,""),"")</f>
        <v>748.80000000000007</v>
      </c>
      <c r="BF121" s="73">
        <v>124</v>
      </c>
      <c r="BG121" s="74">
        <f t="shared" si="473"/>
        <v>626</v>
      </c>
      <c r="BH121" s="18">
        <f>IFERROR(IF((IFERROR(IF(BF121&gt;1,(BE121-BG121)/BE121,""),(($G121*0.9)-BG121)/($G121*0.9)))&gt;1%,IFERROR(IF(BF121&gt;1,(BE121-BG121)/BE121,""),(($G121*0.9)-BG121)/($G121*0.9)),""),"")</f>
        <v>0.16399572649572658</v>
      </c>
      <c r="BI121" s="69">
        <v>0</v>
      </c>
      <c r="BJ121" s="70" t="str">
        <f>IFERROR(IF(BI121&gt;1,BI121*0.9,""),"")</f>
        <v/>
      </c>
      <c r="BK121" s="70">
        <v>0</v>
      </c>
      <c r="BL121" s="71" t="str">
        <f t="shared" si="474"/>
        <v/>
      </c>
      <c r="BM121" s="208" t="str">
        <f>IFERROR(IF((IFERROR(IF(BK121&gt;1,(BJ121-BL121)/BJ121,""),(($G121*0.9)-BL121)/($G121*0.9)))&gt;1%,IFERROR(IF(BK121&gt;1,(BJ121-BL121)/BJ121,""),(($G121*0.9)-BL121)/($G121*0.9)),""),"")</f>
        <v/>
      </c>
      <c r="BN121" s="72">
        <v>0</v>
      </c>
      <c r="BO121" s="73" t="str">
        <f>IFERROR(IF(BN121&gt;1,BN121*0.9,""),"")</f>
        <v/>
      </c>
      <c r="BP121" s="73">
        <v>0</v>
      </c>
      <c r="BQ121" s="74" t="str">
        <f t="shared" si="475"/>
        <v/>
      </c>
      <c r="BR121" s="18" t="str">
        <f>IFERROR(IF((IFERROR(IF(BP121&gt;1,(BO121-BQ121)/BO121,""),(($G121*0.9)-BQ121)/($G121*0.9)))&gt;1%,IFERROR(IF(BP121&gt;1,(BO121-BQ121)/BO121,""),(($G121*0.9)-BQ121)/($G121*0.9)),""),"")</f>
        <v/>
      </c>
    </row>
    <row r="122" spans="1:70" s="5" customFormat="1" ht="12.75" customHeight="1">
      <c r="A122" s="42" t="s">
        <v>358</v>
      </c>
      <c r="B122" s="39" t="s">
        <v>158</v>
      </c>
      <c r="C122" s="4"/>
      <c r="D122" s="49">
        <v>0.71</v>
      </c>
      <c r="E122" s="40" t="s">
        <v>374</v>
      </c>
      <c r="F122" s="82">
        <v>1154</v>
      </c>
      <c r="G122" s="82">
        <v>1049</v>
      </c>
      <c r="H122" s="173">
        <v>787</v>
      </c>
      <c r="I122" s="173">
        <v>0</v>
      </c>
      <c r="J122" s="95">
        <f t="shared" si="576"/>
        <v>787</v>
      </c>
      <c r="K122" s="69">
        <v>0</v>
      </c>
      <c r="L122" s="70" t="str">
        <f>IFERROR(IF(K122&gt;1,K122*0.9,""),"")</f>
        <v/>
      </c>
      <c r="M122" s="70">
        <v>0</v>
      </c>
      <c r="N122" s="71" t="str">
        <f t="shared" si="464"/>
        <v/>
      </c>
      <c r="O122" s="208" t="str">
        <f>IFERROR(IF((IFERROR(IF(M122&gt;1,(L122-N122)/L122,""),(($G122*0.9)-N122)/($G122*0.9)))&gt;1%,IFERROR(IF(M122&gt;1,(L122-N122)/L122,""),(($G122*0.9)-N122)/($G122*0.9)),""),"")</f>
        <v/>
      </c>
      <c r="P122" s="72">
        <v>0</v>
      </c>
      <c r="Q122" s="73" t="str">
        <f>IFERROR(IF(P122&gt;1,P122*0.9,""),"")</f>
        <v/>
      </c>
      <c r="R122" s="73">
        <v>0</v>
      </c>
      <c r="S122" s="74" t="str">
        <f t="shared" si="465"/>
        <v/>
      </c>
      <c r="T122" s="18" t="str">
        <f>IFERROR(IF((IFERROR(IF(R122&gt;1,(Q122-S122)/Q122,""),(($G122*0.9)-S122)/($G122*0.9)))&gt;1%,IFERROR(IF(R122&gt;1,(Q122-S122)/Q122,""),(($G122*0.9)-S122)/($G122*0.9)),""),"")</f>
        <v/>
      </c>
      <c r="U122" s="69">
        <v>0</v>
      </c>
      <c r="V122" s="70" t="str">
        <f>IFERROR(IF(U122&gt;1,U122*0.9,""),"")</f>
        <v/>
      </c>
      <c r="W122" s="70">
        <v>0</v>
      </c>
      <c r="X122" s="71" t="str">
        <f t="shared" si="466"/>
        <v/>
      </c>
      <c r="Y122" s="208" t="str">
        <f>IFERROR(IF((IFERROR(IF(W122&gt;1,(V122-X122)/V122,""),(($G122*0.9)-X122)/($G122*0.9)))&gt;1%,IFERROR(IF(W122&gt;1,(V122-X122)/V122,""),(($G122*0.9)-X122)/($G122*0.9)),""),"")</f>
        <v/>
      </c>
      <c r="Z122" s="72">
        <v>943</v>
      </c>
      <c r="AA122" s="73">
        <f>IFERROR(IF(Z122&gt;1,Z122*0.9,""),"")</f>
        <v>848.7</v>
      </c>
      <c r="AB122" s="73">
        <v>78</v>
      </c>
      <c r="AC122" s="74">
        <f t="shared" si="467"/>
        <v>709</v>
      </c>
      <c r="AD122" s="18">
        <f>IFERROR(IF((IFERROR(IF(AB122&gt;1,(AA122-AC122)/AA122,""),(($G122*0.9)-AC122)/($G122*0.9)))&gt;1%,IFERROR(IF(AB122&gt;1,(AA122-AC122)/AA122,""),(($G122*0.9)-AC122)/($G122*0.9)),""),"")</f>
        <v>0.16460468952515617</v>
      </c>
      <c r="AE122" s="69">
        <v>888</v>
      </c>
      <c r="AF122" s="70">
        <f>IFERROR(IF(AE122&gt;1,AE122*0.9,""),"")</f>
        <v>799.2</v>
      </c>
      <c r="AG122" s="70">
        <v>119</v>
      </c>
      <c r="AH122" s="71">
        <f t="shared" si="468"/>
        <v>668</v>
      </c>
      <c r="AI122" s="208">
        <f>IFERROR(IF((IFERROR(IF(AG122&gt;1,(AF122-AH122)/AF122,""),(($G122*0.9)-AH122)/($G122*0.9)))&gt;1%,IFERROR(IF(AG122&gt;1,(AF122-AH122)/AF122,""),(($G122*0.9)-AH122)/($G122*0.9)),""),"")</f>
        <v>0.16416416416416421</v>
      </c>
      <c r="AJ122" s="72">
        <v>888</v>
      </c>
      <c r="AK122" s="73">
        <f>IFERROR(IF(AJ122&gt;1,AJ122*0.9,""),"")</f>
        <v>799.2</v>
      </c>
      <c r="AL122" s="73">
        <v>119</v>
      </c>
      <c r="AM122" s="74">
        <f t="shared" si="469"/>
        <v>668</v>
      </c>
      <c r="AN122" s="18">
        <f>IFERROR(IF((IFERROR(IF(AL122&gt;1,(AK122-AM122)/AK122,""),(($G122*0.9)-AM122)/($G122*0.9)))&gt;1%,IFERROR(IF(AL122&gt;1,(AK122-AM122)/AK122,""),(($G122*0.9)-AM122)/($G122*0.9)),""),"")</f>
        <v>0.16416416416416421</v>
      </c>
      <c r="AO122" s="69">
        <v>888</v>
      </c>
      <c r="AP122" s="70">
        <f>IFERROR(IF(AO122&gt;1,AO122*0.9,""),"")</f>
        <v>799.2</v>
      </c>
      <c r="AQ122" s="70">
        <v>119</v>
      </c>
      <c r="AR122" s="71">
        <f t="shared" si="470"/>
        <v>668</v>
      </c>
      <c r="AS122" s="208">
        <f>IFERROR(IF((IFERROR(IF(AQ122&gt;1,(AP122-AR122)/AP122,""),(($G122*0.9)-AR122)/($G122*0.9)))&gt;1%,IFERROR(IF(AQ122&gt;1,(AP122-AR122)/AP122,""),(($G122*0.9)-AR122)/($G122*0.9)),""),"")</f>
        <v>0.16416416416416421</v>
      </c>
      <c r="AT122" s="72">
        <v>0</v>
      </c>
      <c r="AU122" s="73" t="str">
        <f>IFERROR(IF(AT122&gt;1,AT122*0.9,""),"")</f>
        <v/>
      </c>
      <c r="AV122" s="73">
        <v>0</v>
      </c>
      <c r="AW122" s="74" t="str">
        <f t="shared" si="471"/>
        <v/>
      </c>
      <c r="AX122" s="18" t="str">
        <f t="shared" si="592"/>
        <v/>
      </c>
      <c r="AY122" s="69">
        <v>0</v>
      </c>
      <c r="AZ122" s="70" t="str">
        <f>IFERROR(IF(AY122&gt;1,AY122*0.9,""),"")</f>
        <v/>
      </c>
      <c r="BA122" s="70">
        <v>0</v>
      </c>
      <c r="BB122" s="71" t="str">
        <f t="shared" si="472"/>
        <v/>
      </c>
      <c r="BC122" s="208" t="str">
        <f>IFERROR(IF((IFERROR(IF(BA122&gt;1,(AZ122-BB122)/AZ122,""),(($G122*0.9)-BB122)/($G122*0.9)))&gt;1%,IFERROR(IF(BA122&gt;1,(AZ122-BB122)/AZ122,""),(($G122*0.9)-BB122)/($G122*0.9)),""),"")</f>
        <v/>
      </c>
      <c r="BD122" s="72">
        <v>888</v>
      </c>
      <c r="BE122" s="73">
        <f>IFERROR(IF(BD122&gt;1,BD122*0.9,""),"")</f>
        <v>799.2</v>
      </c>
      <c r="BF122" s="73">
        <v>119</v>
      </c>
      <c r="BG122" s="74">
        <f t="shared" si="473"/>
        <v>668</v>
      </c>
      <c r="BH122" s="18">
        <f>IFERROR(IF((IFERROR(IF(BF122&gt;1,(BE122-BG122)/BE122,""),(($G122*0.9)-BG122)/($G122*0.9)))&gt;1%,IFERROR(IF(BF122&gt;1,(BE122-BG122)/BE122,""),(($G122*0.9)-BG122)/($G122*0.9)),""),"")</f>
        <v>0.16416416416416421</v>
      </c>
      <c r="BI122" s="69">
        <v>0</v>
      </c>
      <c r="BJ122" s="70" t="str">
        <f>IFERROR(IF(BI122&gt;1,BI122*0.9,""),"")</f>
        <v/>
      </c>
      <c r="BK122" s="70">
        <v>0</v>
      </c>
      <c r="BL122" s="71" t="str">
        <f t="shared" si="474"/>
        <v/>
      </c>
      <c r="BM122" s="208" t="str">
        <f>IFERROR(IF((IFERROR(IF(BK122&gt;1,(BJ122-BL122)/BJ122,""),(($G122*0.9)-BL122)/($G122*0.9)))&gt;1%,IFERROR(IF(BK122&gt;1,(BJ122-BL122)/BJ122,""),(($G122*0.9)-BL122)/($G122*0.9)),""),"")</f>
        <v/>
      </c>
      <c r="BN122" s="72">
        <v>0</v>
      </c>
      <c r="BO122" s="73" t="str">
        <f>IFERROR(IF(BN122&gt;1,BN122*0.9,""),"")</f>
        <v/>
      </c>
      <c r="BP122" s="73">
        <v>0</v>
      </c>
      <c r="BQ122" s="74" t="str">
        <f t="shared" si="475"/>
        <v/>
      </c>
      <c r="BR122" s="18" t="str">
        <f>IFERROR(IF((IFERROR(IF(BP122&gt;1,(BO122-BQ122)/BO122,""),(($G122*0.9)-BQ122)/($G122*0.9)))&gt;1%,IFERROR(IF(BP122&gt;1,(BO122-BQ122)/BO122,""),(($G122*0.9)-BQ122)/($G122*0.9)),""),"")</f>
        <v/>
      </c>
    </row>
    <row r="123" spans="1:70" s="5" customFormat="1" ht="12.75" customHeight="1">
      <c r="A123" s="42" t="s">
        <v>49</v>
      </c>
      <c r="B123" s="39" t="s">
        <v>158</v>
      </c>
      <c r="C123" s="4" t="s">
        <v>5</v>
      </c>
      <c r="D123" s="49">
        <v>0.71</v>
      </c>
      <c r="E123" s="40" t="s">
        <v>176</v>
      </c>
      <c r="F123" s="82">
        <v>1209</v>
      </c>
      <c r="G123" s="82">
        <v>0</v>
      </c>
      <c r="H123" s="173">
        <v>817</v>
      </c>
      <c r="I123" s="173">
        <v>0</v>
      </c>
      <c r="J123" s="95">
        <f t="shared" si="576"/>
        <v>817</v>
      </c>
      <c r="K123" s="69">
        <v>0</v>
      </c>
      <c r="L123" s="70" t="str">
        <f t="shared" si="577"/>
        <v/>
      </c>
      <c r="M123" s="70">
        <v>0</v>
      </c>
      <c r="N123" s="71" t="str">
        <f t="shared" si="464"/>
        <v/>
      </c>
      <c r="O123" s="208" t="str">
        <f t="shared" si="578"/>
        <v/>
      </c>
      <c r="P123" s="72">
        <v>0</v>
      </c>
      <c r="Q123" s="73" t="str">
        <f t="shared" si="579"/>
        <v/>
      </c>
      <c r="R123" s="73">
        <v>0</v>
      </c>
      <c r="S123" s="74" t="str">
        <f t="shared" si="465"/>
        <v/>
      </c>
      <c r="T123" s="18" t="str">
        <f t="shared" si="580"/>
        <v/>
      </c>
      <c r="U123" s="69">
        <v>0</v>
      </c>
      <c r="V123" s="70" t="str">
        <f t="shared" si="581"/>
        <v/>
      </c>
      <c r="W123" s="70">
        <v>0</v>
      </c>
      <c r="X123" s="71" t="str">
        <f t="shared" si="466"/>
        <v/>
      </c>
      <c r="Y123" s="208" t="str">
        <f t="shared" si="582"/>
        <v/>
      </c>
      <c r="Z123" s="72">
        <v>0</v>
      </c>
      <c r="AA123" s="73" t="str">
        <f t="shared" si="583"/>
        <v/>
      </c>
      <c r="AB123" s="73">
        <v>0</v>
      </c>
      <c r="AC123" s="74" t="str">
        <f t="shared" si="467"/>
        <v/>
      </c>
      <c r="AD123" s="18" t="str">
        <f t="shared" si="584"/>
        <v/>
      </c>
      <c r="AE123" s="69">
        <v>0</v>
      </c>
      <c r="AF123" s="70" t="str">
        <f t="shared" si="585"/>
        <v/>
      </c>
      <c r="AG123" s="70">
        <v>0</v>
      </c>
      <c r="AH123" s="71" t="str">
        <f t="shared" si="468"/>
        <v/>
      </c>
      <c r="AI123" s="208" t="str">
        <f t="shared" si="586"/>
        <v/>
      </c>
      <c r="AJ123" s="72">
        <v>0</v>
      </c>
      <c r="AK123" s="73" t="str">
        <f t="shared" si="587"/>
        <v/>
      </c>
      <c r="AL123" s="73">
        <v>0</v>
      </c>
      <c r="AM123" s="74" t="str">
        <f t="shared" si="469"/>
        <v/>
      </c>
      <c r="AN123" s="18" t="str">
        <f t="shared" si="588"/>
        <v/>
      </c>
      <c r="AO123" s="69">
        <v>0</v>
      </c>
      <c r="AP123" s="70" t="str">
        <f t="shared" si="589"/>
        <v/>
      </c>
      <c r="AQ123" s="70">
        <v>0</v>
      </c>
      <c r="AR123" s="71" t="str">
        <f t="shared" si="470"/>
        <v/>
      </c>
      <c r="AS123" s="208" t="str">
        <f t="shared" si="590"/>
        <v/>
      </c>
      <c r="AT123" s="72">
        <v>0</v>
      </c>
      <c r="AU123" s="73" t="str">
        <f t="shared" si="591"/>
        <v/>
      </c>
      <c r="AV123" s="73">
        <v>0</v>
      </c>
      <c r="AW123" s="74" t="str">
        <f t="shared" si="471"/>
        <v/>
      </c>
      <c r="AX123" s="18" t="str">
        <f t="shared" si="592"/>
        <v/>
      </c>
      <c r="AY123" s="69">
        <v>0</v>
      </c>
      <c r="AZ123" s="70" t="str">
        <f t="shared" si="593"/>
        <v/>
      </c>
      <c r="BA123" s="70">
        <v>0</v>
      </c>
      <c r="BB123" s="71" t="str">
        <f t="shared" si="472"/>
        <v/>
      </c>
      <c r="BC123" s="208" t="str">
        <f t="shared" si="594"/>
        <v/>
      </c>
      <c r="BD123" s="72">
        <v>0</v>
      </c>
      <c r="BE123" s="73" t="str">
        <f t="shared" si="595"/>
        <v/>
      </c>
      <c r="BF123" s="73">
        <v>0</v>
      </c>
      <c r="BG123" s="74" t="str">
        <f t="shared" si="473"/>
        <v/>
      </c>
      <c r="BH123" s="18" t="str">
        <f t="shared" si="596"/>
        <v/>
      </c>
      <c r="BI123" s="69">
        <v>0</v>
      </c>
      <c r="BJ123" s="70" t="str">
        <f t="shared" si="597"/>
        <v/>
      </c>
      <c r="BK123" s="70">
        <v>0</v>
      </c>
      <c r="BL123" s="71" t="str">
        <f t="shared" si="474"/>
        <v/>
      </c>
      <c r="BM123" s="208" t="str">
        <f t="shared" si="598"/>
        <v/>
      </c>
      <c r="BN123" s="72">
        <v>0</v>
      </c>
      <c r="BO123" s="73" t="str">
        <f t="shared" si="599"/>
        <v/>
      </c>
      <c r="BP123" s="73">
        <v>0</v>
      </c>
      <c r="BQ123" s="74" t="str">
        <f t="shared" si="475"/>
        <v/>
      </c>
      <c r="BR123" s="18" t="str">
        <f t="shared" si="600"/>
        <v/>
      </c>
    </row>
    <row r="124" spans="1:70" s="5" customFormat="1" ht="12.75" customHeight="1">
      <c r="A124" s="42" t="s">
        <v>235</v>
      </c>
      <c r="B124" s="39" t="s">
        <v>158</v>
      </c>
      <c r="C124" s="4"/>
      <c r="D124" s="49">
        <v>0.71</v>
      </c>
      <c r="E124" s="40" t="s">
        <v>242</v>
      </c>
      <c r="F124" s="82">
        <v>1319</v>
      </c>
      <c r="G124" s="82">
        <v>1199</v>
      </c>
      <c r="H124" s="173">
        <v>900</v>
      </c>
      <c r="I124" s="173">
        <v>21</v>
      </c>
      <c r="J124" s="95">
        <f t="shared" si="576"/>
        <v>879</v>
      </c>
      <c r="K124" s="69">
        <v>0</v>
      </c>
      <c r="L124" s="70" t="str">
        <f t="shared" si="577"/>
        <v/>
      </c>
      <c r="M124" s="70">
        <v>0</v>
      </c>
      <c r="N124" s="71" t="str">
        <f t="shared" si="464"/>
        <v/>
      </c>
      <c r="O124" s="208" t="str">
        <f t="shared" si="578"/>
        <v/>
      </c>
      <c r="P124" s="72">
        <v>0</v>
      </c>
      <c r="Q124" s="73" t="str">
        <f t="shared" si="579"/>
        <v/>
      </c>
      <c r="R124" s="73">
        <v>0</v>
      </c>
      <c r="S124" s="74" t="str">
        <f t="shared" si="465"/>
        <v/>
      </c>
      <c r="T124" s="18" t="str">
        <f t="shared" si="580"/>
        <v/>
      </c>
      <c r="U124" s="69">
        <v>0</v>
      </c>
      <c r="V124" s="70" t="str">
        <f t="shared" si="581"/>
        <v/>
      </c>
      <c r="W124" s="70">
        <v>0</v>
      </c>
      <c r="X124" s="71" t="str">
        <f t="shared" si="466"/>
        <v/>
      </c>
      <c r="Y124" s="208" t="str">
        <f t="shared" si="582"/>
        <v/>
      </c>
      <c r="Z124" s="72">
        <v>1110</v>
      </c>
      <c r="AA124" s="73">
        <f t="shared" si="583"/>
        <v>999</v>
      </c>
      <c r="AB124" s="73">
        <v>63</v>
      </c>
      <c r="AC124" s="74">
        <f t="shared" si="467"/>
        <v>816</v>
      </c>
      <c r="AD124" s="18">
        <f t="shared" si="584"/>
        <v>0.18318318318318319</v>
      </c>
      <c r="AE124" s="69">
        <v>1110</v>
      </c>
      <c r="AF124" s="70">
        <f t="shared" si="585"/>
        <v>999</v>
      </c>
      <c r="AG124" s="70">
        <v>63</v>
      </c>
      <c r="AH124" s="71">
        <f t="shared" si="468"/>
        <v>816</v>
      </c>
      <c r="AI124" s="208">
        <f t="shared" si="586"/>
        <v>0.18318318318318319</v>
      </c>
      <c r="AJ124" s="72">
        <v>0</v>
      </c>
      <c r="AK124" s="73" t="str">
        <f t="shared" si="587"/>
        <v/>
      </c>
      <c r="AL124" s="73">
        <v>0</v>
      </c>
      <c r="AM124" s="74" t="str">
        <f t="shared" si="469"/>
        <v/>
      </c>
      <c r="AN124" s="18" t="str">
        <f t="shared" si="588"/>
        <v/>
      </c>
      <c r="AO124" s="69">
        <v>1110</v>
      </c>
      <c r="AP124" s="70">
        <f t="shared" si="589"/>
        <v>999</v>
      </c>
      <c r="AQ124" s="70">
        <v>63</v>
      </c>
      <c r="AR124" s="71">
        <f t="shared" si="470"/>
        <v>816</v>
      </c>
      <c r="AS124" s="208">
        <f t="shared" si="590"/>
        <v>0.18318318318318319</v>
      </c>
      <c r="AT124" s="72">
        <v>0</v>
      </c>
      <c r="AU124" s="73" t="str">
        <f t="shared" si="591"/>
        <v/>
      </c>
      <c r="AV124" s="73">
        <v>0</v>
      </c>
      <c r="AW124" s="74" t="str">
        <f t="shared" si="471"/>
        <v/>
      </c>
      <c r="AX124" s="18" t="str">
        <f t="shared" si="592"/>
        <v/>
      </c>
      <c r="AY124" s="69">
        <v>1110</v>
      </c>
      <c r="AZ124" s="70">
        <f t="shared" si="593"/>
        <v>999</v>
      </c>
      <c r="BA124" s="70">
        <v>63</v>
      </c>
      <c r="BB124" s="71">
        <f t="shared" si="472"/>
        <v>816</v>
      </c>
      <c r="BC124" s="208">
        <f t="shared" si="594"/>
        <v>0.18318318318318319</v>
      </c>
      <c r="BD124" s="72">
        <v>1110</v>
      </c>
      <c r="BE124" s="73">
        <f t="shared" si="595"/>
        <v>999</v>
      </c>
      <c r="BF124" s="73">
        <v>63</v>
      </c>
      <c r="BG124" s="74">
        <f t="shared" si="473"/>
        <v>816</v>
      </c>
      <c r="BH124" s="18">
        <f t="shared" si="596"/>
        <v>0.18318318318318319</v>
      </c>
      <c r="BI124" s="69">
        <v>0</v>
      </c>
      <c r="BJ124" s="70" t="str">
        <f t="shared" si="597"/>
        <v/>
      </c>
      <c r="BK124" s="70">
        <v>0</v>
      </c>
      <c r="BL124" s="71" t="str">
        <f t="shared" si="474"/>
        <v/>
      </c>
      <c r="BM124" s="208" t="str">
        <f t="shared" si="598"/>
        <v/>
      </c>
      <c r="BN124" s="72">
        <v>0</v>
      </c>
      <c r="BO124" s="73" t="str">
        <f t="shared" si="599"/>
        <v/>
      </c>
      <c r="BP124" s="73">
        <v>0</v>
      </c>
      <c r="BQ124" s="74" t="str">
        <f t="shared" si="475"/>
        <v/>
      </c>
      <c r="BR124" s="18" t="str">
        <f t="shared" si="600"/>
        <v/>
      </c>
    </row>
    <row r="125" spans="1:70" s="5" customFormat="1" ht="12.75" customHeight="1">
      <c r="A125" s="42" t="s">
        <v>236</v>
      </c>
      <c r="B125" s="39" t="s">
        <v>158</v>
      </c>
      <c r="C125" s="4" t="s">
        <v>395</v>
      </c>
      <c r="D125" s="49">
        <v>0.71</v>
      </c>
      <c r="E125" s="40" t="s">
        <v>242</v>
      </c>
      <c r="F125" s="82">
        <v>1374</v>
      </c>
      <c r="G125" s="82">
        <v>1249</v>
      </c>
      <c r="H125" s="173">
        <v>938</v>
      </c>
      <c r="I125" s="173">
        <v>22</v>
      </c>
      <c r="J125" s="95">
        <f t="shared" si="576"/>
        <v>916</v>
      </c>
      <c r="K125" s="69">
        <v>0</v>
      </c>
      <c r="L125" s="70" t="str">
        <f t="shared" si="577"/>
        <v/>
      </c>
      <c r="M125" s="70">
        <v>0</v>
      </c>
      <c r="N125" s="71" t="str">
        <f t="shared" si="464"/>
        <v/>
      </c>
      <c r="O125" s="208" t="str">
        <f t="shared" si="578"/>
        <v/>
      </c>
      <c r="P125" s="72">
        <v>0</v>
      </c>
      <c r="Q125" s="73" t="str">
        <f t="shared" si="579"/>
        <v/>
      </c>
      <c r="R125" s="73">
        <v>0</v>
      </c>
      <c r="S125" s="74" t="str">
        <f t="shared" si="465"/>
        <v/>
      </c>
      <c r="T125" s="18" t="str">
        <f t="shared" si="580"/>
        <v/>
      </c>
      <c r="U125" s="69">
        <v>0</v>
      </c>
      <c r="V125" s="70" t="str">
        <f t="shared" si="581"/>
        <v/>
      </c>
      <c r="W125" s="70">
        <v>0</v>
      </c>
      <c r="X125" s="71" t="str">
        <f t="shared" si="466"/>
        <v/>
      </c>
      <c r="Y125" s="208" t="str">
        <f t="shared" si="582"/>
        <v/>
      </c>
      <c r="Z125" s="72">
        <v>1110</v>
      </c>
      <c r="AA125" s="73">
        <f t="shared" si="583"/>
        <v>999</v>
      </c>
      <c r="AB125" s="73">
        <v>100</v>
      </c>
      <c r="AC125" s="74">
        <f t="shared" si="467"/>
        <v>816</v>
      </c>
      <c r="AD125" s="18">
        <f t="shared" si="584"/>
        <v>0.18318318318318319</v>
      </c>
      <c r="AE125" s="69">
        <v>1110</v>
      </c>
      <c r="AF125" s="70">
        <f t="shared" si="585"/>
        <v>999</v>
      </c>
      <c r="AG125" s="70">
        <v>100</v>
      </c>
      <c r="AH125" s="71">
        <f t="shared" si="468"/>
        <v>816</v>
      </c>
      <c r="AI125" s="208">
        <f t="shared" si="586"/>
        <v>0.18318318318318319</v>
      </c>
      <c r="AJ125" s="72">
        <v>0</v>
      </c>
      <c r="AK125" s="73" t="str">
        <f t="shared" si="587"/>
        <v/>
      </c>
      <c r="AL125" s="73">
        <v>0</v>
      </c>
      <c r="AM125" s="74" t="str">
        <f t="shared" si="469"/>
        <v/>
      </c>
      <c r="AN125" s="18" t="str">
        <f t="shared" si="588"/>
        <v/>
      </c>
      <c r="AO125" s="69">
        <v>1110</v>
      </c>
      <c r="AP125" s="70">
        <f t="shared" si="589"/>
        <v>999</v>
      </c>
      <c r="AQ125" s="70">
        <v>100</v>
      </c>
      <c r="AR125" s="71">
        <f t="shared" si="470"/>
        <v>816</v>
      </c>
      <c r="AS125" s="208">
        <f t="shared" si="590"/>
        <v>0.18318318318318319</v>
      </c>
      <c r="AT125" s="72">
        <v>0</v>
      </c>
      <c r="AU125" s="73" t="str">
        <f t="shared" si="591"/>
        <v/>
      </c>
      <c r="AV125" s="73">
        <v>0</v>
      </c>
      <c r="AW125" s="74" t="str">
        <f t="shared" si="471"/>
        <v/>
      </c>
      <c r="AX125" s="18" t="str">
        <f t="shared" si="592"/>
        <v/>
      </c>
      <c r="AY125" s="69">
        <v>1110</v>
      </c>
      <c r="AZ125" s="70">
        <f t="shared" si="593"/>
        <v>999</v>
      </c>
      <c r="BA125" s="70">
        <v>100</v>
      </c>
      <c r="BB125" s="71">
        <f t="shared" si="472"/>
        <v>816</v>
      </c>
      <c r="BC125" s="208">
        <f t="shared" si="594"/>
        <v>0.18318318318318319</v>
      </c>
      <c r="BD125" s="72">
        <v>1110</v>
      </c>
      <c r="BE125" s="73">
        <f t="shared" si="595"/>
        <v>999</v>
      </c>
      <c r="BF125" s="73">
        <v>100</v>
      </c>
      <c r="BG125" s="74">
        <f t="shared" si="473"/>
        <v>816</v>
      </c>
      <c r="BH125" s="18">
        <f t="shared" si="596"/>
        <v>0.18318318318318319</v>
      </c>
      <c r="BI125" s="69">
        <v>0</v>
      </c>
      <c r="BJ125" s="70" t="str">
        <f t="shared" si="597"/>
        <v/>
      </c>
      <c r="BK125" s="70">
        <v>0</v>
      </c>
      <c r="BL125" s="71" t="str">
        <f t="shared" si="474"/>
        <v/>
      </c>
      <c r="BM125" s="208" t="str">
        <f t="shared" si="598"/>
        <v/>
      </c>
      <c r="BN125" s="72">
        <v>0</v>
      </c>
      <c r="BO125" s="73" t="str">
        <f t="shared" si="599"/>
        <v/>
      </c>
      <c r="BP125" s="73">
        <v>0</v>
      </c>
      <c r="BQ125" s="74" t="str">
        <f t="shared" si="475"/>
        <v/>
      </c>
      <c r="BR125" s="18" t="str">
        <f t="shared" si="600"/>
        <v/>
      </c>
    </row>
    <row r="126" spans="1:70" s="5" customFormat="1" ht="12.75" customHeight="1" thickBot="1">
      <c r="A126" s="43" t="s">
        <v>349</v>
      </c>
      <c r="B126" s="38" t="s">
        <v>158</v>
      </c>
      <c r="C126" s="9"/>
      <c r="D126" s="50">
        <v>0.71</v>
      </c>
      <c r="E126" s="2" t="s">
        <v>242</v>
      </c>
      <c r="F126" s="83">
        <v>1264</v>
      </c>
      <c r="G126" s="83">
        <v>1149</v>
      </c>
      <c r="H126" s="75">
        <v>863</v>
      </c>
      <c r="I126" s="75">
        <v>20</v>
      </c>
      <c r="J126" s="97">
        <f t="shared" si="576"/>
        <v>843</v>
      </c>
      <c r="K126" s="76">
        <v>0</v>
      </c>
      <c r="L126" s="77" t="str">
        <f>IFERROR(IF(K126&gt;1,K126*0.9,""),"")</f>
        <v/>
      </c>
      <c r="M126" s="77">
        <v>0</v>
      </c>
      <c r="N126" s="78" t="str">
        <f t="shared" si="464"/>
        <v/>
      </c>
      <c r="O126" s="209" t="str">
        <f>IFERROR(IF((IFERROR(IF(M126&gt;1,(L126-N126)/L126,""),(($G126*0.9)-N126)/($G126*0.9)))&gt;1%,IFERROR(IF(M126&gt;1,(L126-N126)/L126,""),(($G126*0.9)-N126)/($G126*0.9)),""),"")</f>
        <v/>
      </c>
      <c r="P126" s="79">
        <v>0</v>
      </c>
      <c r="Q126" s="80" t="str">
        <f>IFERROR(IF(P126&gt;1,P126*0.9,""),"")</f>
        <v/>
      </c>
      <c r="R126" s="80">
        <v>0</v>
      </c>
      <c r="S126" s="81" t="str">
        <f t="shared" si="465"/>
        <v/>
      </c>
      <c r="T126" s="19" t="str">
        <f>IFERROR(IF((IFERROR(IF(R126&gt;1,(Q126-S126)/Q126,""),(($G126*0.9)-S126)/($G126*0.9)))&gt;1%,IFERROR(IF(R126&gt;1,(Q126-S126)/Q126,""),(($G126*0.9)-S126)/($G126*0.9)),""),"")</f>
        <v/>
      </c>
      <c r="U126" s="76">
        <v>0</v>
      </c>
      <c r="V126" s="77" t="str">
        <f>IFERROR(IF(U126&gt;1,U126*0.9,""),"")</f>
        <v/>
      </c>
      <c r="W126" s="77">
        <v>0</v>
      </c>
      <c r="X126" s="78" t="str">
        <f t="shared" si="466"/>
        <v/>
      </c>
      <c r="Y126" s="209" t="str">
        <f>IFERROR(IF((IFERROR(IF(W126&gt;1,(V126-X126)/V126,""),(($G126*0.9)-X126)/($G126*0.9)))&gt;1%,IFERROR(IF(W126&gt;1,(V126-X126)/V126,""),(($G126*0.9)-X126)/($G126*0.9)),""),"")</f>
        <v/>
      </c>
      <c r="Z126" s="79">
        <v>1054</v>
      </c>
      <c r="AA126" s="80">
        <f>IFERROR(IF(Z126&gt;1,Z126*0.9,""),"")</f>
        <v>948.6</v>
      </c>
      <c r="AB126" s="80">
        <v>68</v>
      </c>
      <c r="AC126" s="81">
        <f t="shared" si="467"/>
        <v>775</v>
      </c>
      <c r="AD126" s="19">
        <f>IFERROR(IF((IFERROR(IF(AB126&gt;1,(AA126-AC126)/AA126,""),(($G126*0.9)-AC126)/($G126*0.9)))&gt;1%,IFERROR(IF(AB126&gt;1,(AA126-AC126)/AA126,""),(($G126*0.9)-AC126)/($G126*0.9)),""),"")</f>
        <v>0.18300653594771243</v>
      </c>
      <c r="AE126" s="76">
        <v>1054</v>
      </c>
      <c r="AF126" s="77">
        <f>IFERROR(IF(AE126&gt;1,AE126*0.9,""),"")</f>
        <v>948.6</v>
      </c>
      <c r="AG126" s="77">
        <v>68</v>
      </c>
      <c r="AH126" s="78">
        <f t="shared" si="468"/>
        <v>775</v>
      </c>
      <c r="AI126" s="209">
        <f>IFERROR(IF((IFERROR(IF(AG126&gt;1,(AF126-AH126)/AF126,""),(($G126*0.9)-AH126)/($G126*0.9)))&gt;1%,IFERROR(IF(AG126&gt;1,(AF126-AH126)/AF126,""),(($G126*0.9)-AH126)/($G126*0.9)),""),"")</f>
        <v>0.18300653594771243</v>
      </c>
      <c r="AJ126" s="79">
        <v>0</v>
      </c>
      <c r="AK126" s="80" t="str">
        <f>IFERROR(IF(AJ126&gt;1,AJ126*0.9,""),"")</f>
        <v/>
      </c>
      <c r="AL126" s="80">
        <v>0</v>
      </c>
      <c r="AM126" s="81" t="str">
        <f t="shared" si="469"/>
        <v/>
      </c>
      <c r="AN126" s="19" t="str">
        <f>IFERROR(IF((IFERROR(IF(AL126&gt;1,(AK126-AM126)/AK126,""),(($G126*0.9)-AM126)/($G126*0.9)))&gt;1%,IFERROR(IF(AL126&gt;1,(AK126-AM126)/AK126,""),(($G126*0.9)-AM126)/($G126*0.9)),""),"")</f>
        <v/>
      </c>
      <c r="AO126" s="76">
        <v>1054</v>
      </c>
      <c r="AP126" s="77">
        <f>IFERROR(IF(AO126&gt;1,AO126*0.9,""),"")</f>
        <v>948.6</v>
      </c>
      <c r="AQ126" s="77">
        <v>68</v>
      </c>
      <c r="AR126" s="78">
        <f t="shared" si="470"/>
        <v>775</v>
      </c>
      <c r="AS126" s="209">
        <f>IFERROR(IF((IFERROR(IF(AQ126&gt;1,(AP126-AR126)/AP126,""),(($G126*0.9)-AR126)/($G126*0.9)))&gt;1%,IFERROR(IF(AQ126&gt;1,(AP126-AR126)/AP126,""),(($G126*0.9)-AR126)/($G126*0.9)),""),"")</f>
        <v>0.18300653594771243</v>
      </c>
      <c r="AT126" s="79">
        <v>0</v>
      </c>
      <c r="AU126" s="80" t="str">
        <f>IFERROR(IF(AT126&gt;1,AT126*0.9,""),"")</f>
        <v/>
      </c>
      <c r="AV126" s="80">
        <v>0</v>
      </c>
      <c r="AW126" s="81" t="str">
        <f t="shared" si="471"/>
        <v/>
      </c>
      <c r="AX126" s="19" t="str">
        <f t="shared" si="592"/>
        <v/>
      </c>
      <c r="AY126" s="76">
        <v>1054</v>
      </c>
      <c r="AZ126" s="77">
        <f>IFERROR(IF(AY126&gt;1,AY126*0.9,""),"")</f>
        <v>948.6</v>
      </c>
      <c r="BA126" s="77">
        <v>68</v>
      </c>
      <c r="BB126" s="78">
        <f t="shared" si="472"/>
        <v>775</v>
      </c>
      <c r="BC126" s="209">
        <f>IFERROR(IF((IFERROR(IF(BA126&gt;1,(AZ126-BB126)/AZ126,""),(($G126*0.9)-BB126)/($G126*0.9)))&gt;1%,IFERROR(IF(BA126&gt;1,(AZ126-BB126)/AZ126,""),(($G126*0.9)-BB126)/($G126*0.9)),""),"")</f>
        <v>0.18300653594771243</v>
      </c>
      <c r="BD126" s="79">
        <v>1054</v>
      </c>
      <c r="BE126" s="80">
        <f>IFERROR(IF(BD126&gt;1,BD126*0.9,""),"")</f>
        <v>948.6</v>
      </c>
      <c r="BF126" s="80">
        <v>68</v>
      </c>
      <c r="BG126" s="81">
        <f t="shared" si="473"/>
        <v>775</v>
      </c>
      <c r="BH126" s="19">
        <f>IFERROR(IF((IFERROR(IF(BF126&gt;1,(BE126-BG126)/BE126,""),(($G126*0.9)-BG126)/($G126*0.9)))&gt;1%,IFERROR(IF(BF126&gt;1,(BE126-BG126)/BE126,""),(($G126*0.9)-BG126)/($G126*0.9)),""),"")</f>
        <v>0.18300653594771243</v>
      </c>
      <c r="BI126" s="76">
        <v>0</v>
      </c>
      <c r="BJ126" s="77" t="str">
        <f>IFERROR(IF(BI126&gt;1,BI126*0.9,""),"")</f>
        <v/>
      </c>
      <c r="BK126" s="77">
        <v>0</v>
      </c>
      <c r="BL126" s="78" t="str">
        <f t="shared" si="474"/>
        <v/>
      </c>
      <c r="BM126" s="209" t="str">
        <f>IFERROR(IF((IFERROR(IF(BK126&gt;1,(BJ126-BL126)/BJ126,""),(($G126*0.9)-BL126)/($G126*0.9)))&gt;1%,IFERROR(IF(BK126&gt;1,(BJ126-BL126)/BJ126,""),(($G126*0.9)-BL126)/($G126*0.9)),""),"")</f>
        <v/>
      </c>
      <c r="BN126" s="79">
        <v>0</v>
      </c>
      <c r="BO126" s="80" t="str">
        <f>IFERROR(IF(BN126&gt;1,BN126*0.9,""),"")</f>
        <v/>
      </c>
      <c r="BP126" s="80">
        <v>0</v>
      </c>
      <c r="BQ126" s="81" t="str">
        <f t="shared" si="475"/>
        <v/>
      </c>
      <c r="BR126" s="19" t="str">
        <f>IFERROR(IF((IFERROR(IF(BP126&gt;1,(BO126-BQ126)/BO126,""),(($G126*0.9)-BQ126)/($G126*0.9)))&gt;1%,IFERROR(IF(BP126&gt;1,(BO126-BQ126)/BO126,""),(($G126*0.9)-BQ126)/($G126*0.9)),""),"")</f>
        <v/>
      </c>
    </row>
    <row r="127" spans="1:70" s="5" customFormat="1" ht="12.75" customHeight="1">
      <c r="A127" s="42" t="s">
        <v>333</v>
      </c>
      <c r="B127" s="39" t="s">
        <v>142</v>
      </c>
      <c r="C127" s="4" t="s">
        <v>395</v>
      </c>
      <c r="D127" s="49">
        <v>0.66</v>
      </c>
      <c r="E127" s="40" t="s">
        <v>177</v>
      </c>
      <c r="F127" s="82">
        <v>1869</v>
      </c>
      <c r="G127" s="82">
        <v>1699</v>
      </c>
      <c r="H127" s="141">
        <v>1275</v>
      </c>
      <c r="I127" s="141">
        <v>0</v>
      </c>
      <c r="J127" s="95">
        <f t="shared" ref="J127:J161" si="677">IFERROR(H127-I127,H127)</f>
        <v>1275</v>
      </c>
      <c r="K127" s="69">
        <v>0</v>
      </c>
      <c r="L127" s="70" t="str">
        <f>IFERROR(IF(K127&gt;1,K127*0.9,""),"")</f>
        <v/>
      </c>
      <c r="M127" s="70">
        <v>0</v>
      </c>
      <c r="N127" s="71" t="str">
        <f t="shared" si="464"/>
        <v/>
      </c>
      <c r="O127" s="16" t="str">
        <f>IFERROR(IF((IFERROR(IF(M127&gt;1,(L127-N127)/L127,""),(($G127*0.9)-N127)/($G127*0.9)))&gt;1%,IFERROR(IF(M127&gt;1,(L127-N127)/L127,""),(($G127*0.9)-N127)/($G127*0.9)),""),"")</f>
        <v/>
      </c>
      <c r="P127" s="72">
        <v>0</v>
      </c>
      <c r="Q127" s="73" t="str">
        <f>IFERROR(IF(P127&gt;1,P127*0.9,""),"")</f>
        <v/>
      </c>
      <c r="R127" s="73">
        <v>0</v>
      </c>
      <c r="S127" s="74" t="str">
        <f t="shared" si="465"/>
        <v/>
      </c>
      <c r="T127" s="18" t="str">
        <f>IFERROR(IF((IFERROR(IF(R127&gt;1,(Q127-S127)/Q127,""),(($G127*0.9)-S127)/($G127*0.9)))&gt;1%,IFERROR(IF(R127&gt;1,(Q127-S127)/Q127,""),(($G127*0.9)-S127)/($G127*0.9)),""),"")</f>
        <v/>
      </c>
      <c r="U127" s="69">
        <v>0</v>
      </c>
      <c r="V127" s="70" t="str">
        <f>IFERROR(IF(U127&gt;1,U127*0.9,""),"")</f>
        <v/>
      </c>
      <c r="W127" s="70">
        <v>0</v>
      </c>
      <c r="X127" s="71" t="str">
        <f t="shared" si="466"/>
        <v/>
      </c>
      <c r="Y127" s="16" t="str">
        <f>IFERROR(IF((IFERROR(IF(W127&gt;1,(V127-X127)/V127,""),(($G127*0.9)-X127)/($G127*0.9)))&gt;1%,IFERROR(IF(W127&gt;1,(V127-X127)/V127,""),(($G127*0.9)-X127)/($G127*0.9)),""),"")</f>
        <v/>
      </c>
      <c r="Z127" s="72">
        <v>0</v>
      </c>
      <c r="AA127" s="73" t="str">
        <f>IFERROR(IF(Z127&gt;1,Z127*0.9,""),"")</f>
        <v/>
      </c>
      <c r="AB127" s="73">
        <v>0</v>
      </c>
      <c r="AC127" s="74" t="str">
        <f t="shared" si="467"/>
        <v/>
      </c>
      <c r="AD127" s="18" t="str">
        <f>IFERROR(IF((IFERROR(IF(AB127&gt;1,(AA127-AC127)/AA127,""),(($G127*0.9)-AC127)/($G127*0.9)))&gt;1%,IFERROR(IF(AB127&gt;1,(AA127-AC127)/AA127,""),(($G127*0.9)-AC127)/($G127*0.9)),""),"")</f>
        <v/>
      </c>
      <c r="AE127" s="69">
        <v>0</v>
      </c>
      <c r="AF127" s="70" t="str">
        <f>IFERROR(IF(AE127&gt;1,AE127*0.9,""),"")</f>
        <v/>
      </c>
      <c r="AG127" s="70">
        <v>0</v>
      </c>
      <c r="AH127" s="71" t="str">
        <f t="shared" si="468"/>
        <v/>
      </c>
      <c r="AI127" s="16" t="str">
        <f>IFERROR(IF((IFERROR(IF(AG127&gt;1,(AF127-AH127)/AF127,""),(($G127*0.9)-AH127)/($G127*0.9)))&gt;1%,IFERROR(IF(AG127&gt;1,(AF127-AH127)/AF127,""),(($G127*0.9)-AH127)/($G127*0.9)),""),"")</f>
        <v/>
      </c>
      <c r="AJ127" s="72">
        <v>0</v>
      </c>
      <c r="AK127" s="73" t="str">
        <f>IFERROR(IF(AJ127&gt;1,AJ127*0.9,""),"")</f>
        <v/>
      </c>
      <c r="AL127" s="73">
        <v>0</v>
      </c>
      <c r="AM127" s="74" t="str">
        <f t="shared" si="469"/>
        <v/>
      </c>
      <c r="AN127" s="18" t="str">
        <f>IFERROR(IF((IFERROR(IF(AL127&gt;1,(AK127-AM127)/AK127,""),(($G127*0.9)-AM127)/($G127*0.9)))&gt;1%,IFERROR(IF(AL127&gt;1,(AK127-AM127)/AK127,""),(($G127*0.9)-AM127)/($G127*0.9)),""),"")</f>
        <v/>
      </c>
      <c r="AO127" s="69">
        <v>0</v>
      </c>
      <c r="AP127" s="70" t="str">
        <f>IFERROR(IF(AO127&gt;1,AO127*0.9,""),"")</f>
        <v/>
      </c>
      <c r="AQ127" s="70">
        <v>0</v>
      </c>
      <c r="AR127" s="71" t="str">
        <f t="shared" si="470"/>
        <v/>
      </c>
      <c r="AS127" s="16" t="str">
        <f>IFERROR(IF((IFERROR(IF(AQ127&gt;1,(AP127-AR127)/AP127,""),(($G127*0.9)-AR127)/($G127*0.9)))&gt;1%,IFERROR(IF(AQ127&gt;1,(AP127-AR127)/AP127,""),(($G127*0.9)-AR127)/($G127*0.9)),""),"")</f>
        <v/>
      </c>
      <c r="AT127" s="72">
        <v>0</v>
      </c>
      <c r="AU127" s="73" t="str">
        <f>IFERROR(IF(AT127&gt;1,AT127*0.9,""),"")</f>
        <v/>
      </c>
      <c r="AV127" s="73">
        <v>0</v>
      </c>
      <c r="AW127" s="74" t="str">
        <f t="shared" si="471"/>
        <v/>
      </c>
      <c r="AX127" s="18" t="str">
        <f t="shared" ref="AX127:AX160" si="678">IFERROR(IF((IFERROR(IF(AV127&gt;1,(AU127-AW127)/AU127,""),(($G127*0.9)-AW127)/($G127*0.9)))&gt;1%,IFERROR(IF(AV127&gt;1,(AU127-AW127)/AU127,""),(($G127*0.9)-AW127)/($G127*0.9)),""),"")</f>
        <v/>
      </c>
      <c r="AY127" s="69">
        <v>0</v>
      </c>
      <c r="AZ127" s="70" t="str">
        <f>IFERROR(IF(AY127&gt;1,AY127*0.9,""),"")</f>
        <v/>
      </c>
      <c r="BA127" s="70">
        <v>0</v>
      </c>
      <c r="BB127" s="71" t="str">
        <f t="shared" si="472"/>
        <v/>
      </c>
      <c r="BC127" s="16" t="str">
        <f>IFERROR(IF((IFERROR(IF(BA127&gt;1,(AZ127-BB127)/AZ127,""),(($G127*0.9)-BB127)/($G127*0.9)))&gt;1%,IFERROR(IF(BA127&gt;1,(AZ127-BB127)/AZ127,""),(($G127*0.9)-BB127)/($G127*0.9)),""),"")</f>
        <v/>
      </c>
      <c r="BD127" s="72">
        <v>0</v>
      </c>
      <c r="BE127" s="73" t="str">
        <f>IFERROR(IF(BD127&gt;1,BD127*0.9,""),"")</f>
        <v/>
      </c>
      <c r="BF127" s="73">
        <v>0</v>
      </c>
      <c r="BG127" s="74" t="str">
        <f t="shared" si="473"/>
        <v/>
      </c>
      <c r="BH127" s="18" t="str">
        <f>IFERROR(IF((IFERROR(IF(BF127&gt;1,(BE127-BG127)/BE127,""),(($G127*0.9)-BG127)/($G127*0.9)))&gt;1%,IFERROR(IF(BF127&gt;1,(BE127-BG127)/BE127,""),(($G127*0.9)-BG127)/($G127*0.9)),""),"")</f>
        <v/>
      </c>
      <c r="BI127" s="69">
        <v>0</v>
      </c>
      <c r="BJ127" s="70" t="str">
        <f>IFERROR(IF(BI127&gt;1,BI127*0.9,""),"")</f>
        <v/>
      </c>
      <c r="BK127" s="70">
        <v>0</v>
      </c>
      <c r="BL127" s="71" t="str">
        <f t="shared" si="474"/>
        <v/>
      </c>
      <c r="BM127" s="16" t="str">
        <f>IFERROR(IF((IFERROR(IF(BK127&gt;1,(BJ127-BL127)/BJ127,""),(($G127*0.9)-BL127)/($G127*0.9)))&gt;1%,IFERROR(IF(BK127&gt;1,(BJ127-BL127)/BJ127,""),(($G127*0.9)-BL127)/($G127*0.9)),""),"")</f>
        <v/>
      </c>
      <c r="BN127" s="72">
        <v>0</v>
      </c>
      <c r="BO127" s="73" t="str">
        <f>IFERROR(IF(BN127&gt;1,BN127*0.9,""),"")</f>
        <v/>
      </c>
      <c r="BP127" s="73">
        <v>0</v>
      </c>
      <c r="BQ127" s="74" t="str">
        <f t="shared" si="475"/>
        <v/>
      </c>
      <c r="BR127" s="18" t="str">
        <f>IFERROR(IF((IFERROR(IF(BP127&gt;1,(BO127-BQ127)/BO127,""),(($G127*0.9)-BQ127)/($G127*0.9)))&gt;1%,IFERROR(IF(BP127&gt;1,(BO127-BQ127)/BO127,""),(($G127*0.9)-BQ127)/($G127*0.9)),""),"")</f>
        <v/>
      </c>
    </row>
    <row r="128" spans="1:70" s="5" customFormat="1" ht="12.75" customHeight="1">
      <c r="A128" s="42" t="s">
        <v>502</v>
      </c>
      <c r="B128" s="39" t="s">
        <v>142</v>
      </c>
      <c r="C128" s="4" t="s">
        <v>508</v>
      </c>
      <c r="D128" s="49">
        <v>0.66</v>
      </c>
      <c r="E128" s="40" t="s">
        <v>177</v>
      </c>
      <c r="F128" s="82">
        <v>1869</v>
      </c>
      <c r="G128" s="82">
        <v>1699</v>
      </c>
      <c r="H128" s="141">
        <v>1275</v>
      </c>
      <c r="I128" s="141">
        <v>0</v>
      </c>
      <c r="J128" s="95">
        <f t="shared" ref="J128:J129" si="679">IFERROR(H128-I128,H128)</f>
        <v>1275</v>
      </c>
      <c r="K128" s="69">
        <v>0</v>
      </c>
      <c r="L128" s="70" t="str">
        <f t="shared" ref="L128:L129" si="680">IFERROR(IF(K128&gt;1,K128*0.9,""),"")</f>
        <v/>
      </c>
      <c r="M128" s="70">
        <v>0</v>
      </c>
      <c r="N128" s="71" t="str">
        <f t="shared" si="464"/>
        <v/>
      </c>
      <c r="O128" s="16" t="str">
        <f t="shared" ref="O128:O129" si="681">IFERROR(IF((IFERROR(IF(M128&gt;1,(L128-N128)/L128,""),(($G128*0.9)-N128)/($G128*0.9)))&gt;1%,IFERROR(IF(M128&gt;1,(L128-N128)/L128,""),(($G128*0.9)-N128)/($G128*0.9)),""),"")</f>
        <v/>
      </c>
      <c r="P128" s="72">
        <v>0</v>
      </c>
      <c r="Q128" s="73" t="str">
        <f t="shared" ref="Q128:Q129" si="682">IFERROR(IF(P128&gt;1,P128*0.9,""),"")</f>
        <v/>
      </c>
      <c r="R128" s="73">
        <v>0</v>
      </c>
      <c r="S128" s="74" t="str">
        <f t="shared" si="465"/>
        <v/>
      </c>
      <c r="T128" s="18" t="str">
        <f t="shared" ref="T128:T129" si="683">IFERROR(IF((IFERROR(IF(R128&gt;1,(Q128-S128)/Q128,""),(($G128*0.9)-S128)/($G128*0.9)))&gt;1%,IFERROR(IF(R128&gt;1,(Q128-S128)/Q128,""),(($G128*0.9)-S128)/($G128*0.9)),""),"")</f>
        <v/>
      </c>
      <c r="U128" s="69">
        <v>0</v>
      </c>
      <c r="V128" s="70" t="str">
        <f t="shared" ref="V128:V129" si="684">IFERROR(IF(U128&gt;1,U128*0.9,""),"")</f>
        <v/>
      </c>
      <c r="W128" s="70">
        <v>0</v>
      </c>
      <c r="X128" s="71" t="str">
        <f t="shared" si="466"/>
        <v/>
      </c>
      <c r="Y128" s="16" t="str">
        <f t="shared" ref="Y128:Y129" si="685">IFERROR(IF((IFERROR(IF(W128&gt;1,(V128-X128)/V128,""),(($G128*0.9)-X128)/($G128*0.9)))&gt;1%,IFERROR(IF(W128&gt;1,(V128-X128)/V128,""),(($G128*0.9)-X128)/($G128*0.9)),""),"")</f>
        <v/>
      </c>
      <c r="Z128" s="72">
        <v>0</v>
      </c>
      <c r="AA128" s="73" t="str">
        <f t="shared" ref="AA128:AA129" si="686">IFERROR(IF(Z128&gt;1,Z128*0.9,""),"")</f>
        <v/>
      </c>
      <c r="AB128" s="73">
        <v>0</v>
      </c>
      <c r="AC128" s="74" t="str">
        <f t="shared" si="467"/>
        <v/>
      </c>
      <c r="AD128" s="18" t="str">
        <f t="shared" ref="AD128:AD129" si="687">IFERROR(IF((IFERROR(IF(AB128&gt;1,(AA128-AC128)/AA128,""),(($G128*0.9)-AC128)/($G128*0.9)))&gt;1%,IFERROR(IF(AB128&gt;1,(AA128-AC128)/AA128,""),(($G128*0.9)-AC128)/($G128*0.9)),""),"")</f>
        <v/>
      </c>
      <c r="AE128" s="69">
        <v>0</v>
      </c>
      <c r="AF128" s="70" t="str">
        <f t="shared" ref="AF128:AF129" si="688">IFERROR(IF(AE128&gt;1,AE128*0.9,""),"")</f>
        <v/>
      </c>
      <c r="AG128" s="70">
        <v>0</v>
      </c>
      <c r="AH128" s="71" t="str">
        <f t="shared" si="468"/>
        <v/>
      </c>
      <c r="AI128" s="16" t="str">
        <f t="shared" ref="AI128:AI129" si="689">IFERROR(IF((IFERROR(IF(AG128&gt;1,(AF128-AH128)/AF128,""),(($G128*0.9)-AH128)/($G128*0.9)))&gt;1%,IFERROR(IF(AG128&gt;1,(AF128-AH128)/AF128,""),(($G128*0.9)-AH128)/($G128*0.9)),""),"")</f>
        <v/>
      </c>
      <c r="AJ128" s="72">
        <v>0</v>
      </c>
      <c r="AK128" s="73" t="str">
        <f t="shared" ref="AK128:AK129" si="690">IFERROR(IF(AJ128&gt;1,AJ128*0.9,""),"")</f>
        <v/>
      </c>
      <c r="AL128" s="73">
        <v>0</v>
      </c>
      <c r="AM128" s="74" t="str">
        <f t="shared" si="469"/>
        <v/>
      </c>
      <c r="AN128" s="18" t="str">
        <f t="shared" ref="AN128:AN129" si="691">IFERROR(IF((IFERROR(IF(AL128&gt;1,(AK128-AM128)/AK128,""),(($G128*0.9)-AM128)/($G128*0.9)))&gt;1%,IFERROR(IF(AL128&gt;1,(AK128-AM128)/AK128,""),(($G128*0.9)-AM128)/($G128*0.9)),""),"")</f>
        <v/>
      </c>
      <c r="AO128" s="69">
        <v>0</v>
      </c>
      <c r="AP128" s="70" t="str">
        <f t="shared" ref="AP128:AP129" si="692">IFERROR(IF(AO128&gt;1,AO128*0.9,""),"")</f>
        <v/>
      </c>
      <c r="AQ128" s="70">
        <v>0</v>
      </c>
      <c r="AR128" s="71" t="str">
        <f t="shared" si="470"/>
        <v/>
      </c>
      <c r="AS128" s="16" t="str">
        <f t="shared" ref="AS128:AS129" si="693">IFERROR(IF((IFERROR(IF(AQ128&gt;1,(AP128-AR128)/AP128,""),(($G128*0.9)-AR128)/($G128*0.9)))&gt;1%,IFERROR(IF(AQ128&gt;1,(AP128-AR128)/AP128,""),(($G128*0.9)-AR128)/($G128*0.9)),""),"")</f>
        <v/>
      </c>
      <c r="AT128" s="72">
        <v>0</v>
      </c>
      <c r="AU128" s="73" t="str">
        <f t="shared" ref="AU128:AU129" si="694">IFERROR(IF(AT128&gt;1,AT128*0.9,""),"")</f>
        <v/>
      </c>
      <c r="AV128" s="73">
        <v>0</v>
      </c>
      <c r="AW128" s="74" t="str">
        <f t="shared" si="471"/>
        <v/>
      </c>
      <c r="AX128" s="18" t="str">
        <f t="shared" ref="AX128:AX129" si="695">IFERROR(IF((IFERROR(IF(AV128&gt;1,(AU128-AW128)/AU128,""),(($G128*0.9)-AW128)/($G128*0.9)))&gt;1%,IFERROR(IF(AV128&gt;1,(AU128-AW128)/AU128,""),(($G128*0.9)-AW128)/($G128*0.9)),""),"")</f>
        <v/>
      </c>
      <c r="AY128" s="69">
        <v>0</v>
      </c>
      <c r="AZ128" s="70" t="str">
        <f t="shared" ref="AZ128:AZ129" si="696">IFERROR(IF(AY128&gt;1,AY128*0.9,""),"")</f>
        <v/>
      </c>
      <c r="BA128" s="70">
        <v>0</v>
      </c>
      <c r="BB128" s="71" t="str">
        <f t="shared" si="472"/>
        <v/>
      </c>
      <c r="BC128" s="16" t="str">
        <f t="shared" ref="BC128:BC129" si="697">IFERROR(IF((IFERROR(IF(BA128&gt;1,(AZ128-BB128)/AZ128,""),(($G128*0.9)-BB128)/($G128*0.9)))&gt;1%,IFERROR(IF(BA128&gt;1,(AZ128-BB128)/AZ128,""),(($G128*0.9)-BB128)/($G128*0.9)),""),"")</f>
        <v/>
      </c>
      <c r="BD128" s="72">
        <v>0</v>
      </c>
      <c r="BE128" s="73" t="str">
        <f t="shared" ref="BE128:BE129" si="698">IFERROR(IF(BD128&gt;1,BD128*0.9,""),"")</f>
        <v/>
      </c>
      <c r="BF128" s="73">
        <v>0</v>
      </c>
      <c r="BG128" s="74" t="str">
        <f t="shared" si="473"/>
        <v/>
      </c>
      <c r="BH128" s="18" t="str">
        <f t="shared" ref="BH128:BH129" si="699">IFERROR(IF((IFERROR(IF(BF128&gt;1,(BE128-BG128)/BE128,""),(($G128*0.9)-BG128)/($G128*0.9)))&gt;1%,IFERROR(IF(BF128&gt;1,(BE128-BG128)/BE128,""),(($G128*0.9)-BG128)/($G128*0.9)),""),"")</f>
        <v/>
      </c>
      <c r="BI128" s="69">
        <v>0</v>
      </c>
      <c r="BJ128" s="70" t="str">
        <f t="shared" ref="BJ128:BJ129" si="700">IFERROR(IF(BI128&gt;1,BI128*0.9,""),"")</f>
        <v/>
      </c>
      <c r="BK128" s="70">
        <v>0</v>
      </c>
      <c r="BL128" s="71" t="str">
        <f t="shared" si="474"/>
        <v/>
      </c>
      <c r="BM128" s="16" t="str">
        <f t="shared" ref="BM128:BM129" si="701">IFERROR(IF((IFERROR(IF(BK128&gt;1,(BJ128-BL128)/BJ128,""),(($G128*0.9)-BL128)/($G128*0.9)))&gt;1%,IFERROR(IF(BK128&gt;1,(BJ128-BL128)/BJ128,""),(($G128*0.9)-BL128)/($G128*0.9)),""),"")</f>
        <v/>
      </c>
      <c r="BN128" s="72">
        <v>0</v>
      </c>
      <c r="BO128" s="73" t="str">
        <f t="shared" ref="BO128:BO129" si="702">IFERROR(IF(BN128&gt;1,BN128*0.9,""),"")</f>
        <v/>
      </c>
      <c r="BP128" s="73">
        <v>0</v>
      </c>
      <c r="BQ128" s="74" t="str">
        <f t="shared" si="475"/>
        <v/>
      </c>
      <c r="BR128" s="18" t="str">
        <f t="shared" ref="BR128:BR129" si="703">IFERROR(IF((IFERROR(IF(BP128&gt;1,(BO128-BQ128)/BO128,""),(($G128*0.9)-BQ128)/($G128*0.9)))&gt;1%,IFERROR(IF(BP128&gt;1,(BO128-BQ128)/BO128,""),(($G128*0.9)-BQ128)/($G128*0.9)),""),"")</f>
        <v/>
      </c>
    </row>
    <row r="129" spans="1:70" s="5" customFormat="1" ht="12.75" customHeight="1">
      <c r="A129" s="42" t="s">
        <v>501</v>
      </c>
      <c r="B129" s="39" t="s">
        <v>142</v>
      </c>
      <c r="C129" s="4" t="s">
        <v>508</v>
      </c>
      <c r="D129" s="49">
        <v>0.66</v>
      </c>
      <c r="E129" s="40" t="s">
        <v>177</v>
      </c>
      <c r="F129" s="82">
        <v>1759</v>
      </c>
      <c r="G129" s="82">
        <v>1599</v>
      </c>
      <c r="H129" s="141">
        <v>1200</v>
      </c>
      <c r="I129" s="141">
        <v>0</v>
      </c>
      <c r="J129" s="95">
        <f t="shared" si="679"/>
        <v>1200</v>
      </c>
      <c r="K129" s="69">
        <v>0</v>
      </c>
      <c r="L129" s="70" t="str">
        <f t="shared" si="680"/>
        <v/>
      </c>
      <c r="M129" s="70">
        <v>0</v>
      </c>
      <c r="N129" s="71" t="str">
        <f t="shared" si="464"/>
        <v/>
      </c>
      <c r="O129" s="16" t="str">
        <f t="shared" si="681"/>
        <v/>
      </c>
      <c r="P129" s="72">
        <v>0</v>
      </c>
      <c r="Q129" s="73" t="str">
        <f t="shared" si="682"/>
        <v/>
      </c>
      <c r="R129" s="73">
        <v>0</v>
      </c>
      <c r="S129" s="74" t="str">
        <f t="shared" si="465"/>
        <v/>
      </c>
      <c r="T129" s="18" t="str">
        <f t="shared" si="683"/>
        <v/>
      </c>
      <c r="U129" s="69">
        <v>0</v>
      </c>
      <c r="V129" s="70" t="str">
        <f t="shared" si="684"/>
        <v/>
      </c>
      <c r="W129" s="70">
        <v>0</v>
      </c>
      <c r="X129" s="71" t="str">
        <f t="shared" si="466"/>
        <v/>
      </c>
      <c r="Y129" s="16" t="str">
        <f t="shared" si="685"/>
        <v/>
      </c>
      <c r="Z129" s="72">
        <v>0</v>
      </c>
      <c r="AA129" s="73" t="str">
        <f t="shared" si="686"/>
        <v/>
      </c>
      <c r="AB129" s="73">
        <v>0</v>
      </c>
      <c r="AC129" s="74" t="str">
        <f t="shared" si="467"/>
        <v/>
      </c>
      <c r="AD129" s="18" t="str">
        <f t="shared" si="687"/>
        <v/>
      </c>
      <c r="AE129" s="69">
        <v>0</v>
      </c>
      <c r="AF129" s="70" t="str">
        <f t="shared" si="688"/>
        <v/>
      </c>
      <c r="AG129" s="70">
        <v>0</v>
      </c>
      <c r="AH129" s="71" t="str">
        <f t="shared" si="468"/>
        <v/>
      </c>
      <c r="AI129" s="16" t="str">
        <f t="shared" si="689"/>
        <v/>
      </c>
      <c r="AJ129" s="72">
        <v>0</v>
      </c>
      <c r="AK129" s="73" t="str">
        <f t="shared" si="690"/>
        <v/>
      </c>
      <c r="AL129" s="73">
        <v>0</v>
      </c>
      <c r="AM129" s="74" t="str">
        <f t="shared" si="469"/>
        <v/>
      </c>
      <c r="AN129" s="18" t="str">
        <f t="shared" si="691"/>
        <v/>
      </c>
      <c r="AO129" s="69">
        <v>0</v>
      </c>
      <c r="AP129" s="70" t="str">
        <f t="shared" si="692"/>
        <v/>
      </c>
      <c r="AQ129" s="70">
        <v>0</v>
      </c>
      <c r="AR129" s="71" t="str">
        <f t="shared" si="470"/>
        <v/>
      </c>
      <c r="AS129" s="16" t="str">
        <f t="shared" si="693"/>
        <v/>
      </c>
      <c r="AT129" s="72">
        <v>0</v>
      </c>
      <c r="AU129" s="73" t="str">
        <f t="shared" si="694"/>
        <v/>
      </c>
      <c r="AV129" s="73">
        <v>0</v>
      </c>
      <c r="AW129" s="74" t="str">
        <f t="shared" si="471"/>
        <v/>
      </c>
      <c r="AX129" s="18" t="str">
        <f t="shared" si="695"/>
        <v/>
      </c>
      <c r="AY129" s="69">
        <v>0</v>
      </c>
      <c r="AZ129" s="70" t="str">
        <f t="shared" si="696"/>
        <v/>
      </c>
      <c r="BA129" s="70">
        <v>0</v>
      </c>
      <c r="BB129" s="71" t="str">
        <f t="shared" si="472"/>
        <v/>
      </c>
      <c r="BC129" s="16" t="str">
        <f t="shared" si="697"/>
        <v/>
      </c>
      <c r="BD129" s="72">
        <v>0</v>
      </c>
      <c r="BE129" s="73" t="str">
        <f t="shared" si="698"/>
        <v/>
      </c>
      <c r="BF129" s="73">
        <v>0</v>
      </c>
      <c r="BG129" s="74" t="str">
        <f t="shared" si="473"/>
        <v/>
      </c>
      <c r="BH129" s="18" t="str">
        <f t="shared" si="699"/>
        <v/>
      </c>
      <c r="BI129" s="69">
        <v>0</v>
      </c>
      <c r="BJ129" s="70" t="str">
        <f t="shared" si="700"/>
        <v/>
      </c>
      <c r="BK129" s="70">
        <v>0</v>
      </c>
      <c r="BL129" s="71" t="str">
        <f t="shared" si="474"/>
        <v/>
      </c>
      <c r="BM129" s="16" t="str">
        <f t="shared" si="701"/>
        <v/>
      </c>
      <c r="BN129" s="72">
        <v>0</v>
      </c>
      <c r="BO129" s="73" t="str">
        <f t="shared" si="702"/>
        <v/>
      </c>
      <c r="BP129" s="73">
        <v>0</v>
      </c>
      <c r="BQ129" s="74" t="str">
        <f t="shared" si="475"/>
        <v/>
      </c>
      <c r="BR129" s="18" t="str">
        <f t="shared" si="703"/>
        <v/>
      </c>
    </row>
    <row r="130" spans="1:70" s="5" customFormat="1" ht="12.75" customHeight="1">
      <c r="A130" s="42" t="s">
        <v>89</v>
      </c>
      <c r="B130" s="39" t="s">
        <v>142</v>
      </c>
      <c r="C130" s="4" t="s">
        <v>395</v>
      </c>
      <c r="D130" s="49">
        <v>0.66</v>
      </c>
      <c r="E130" s="40" t="s">
        <v>177</v>
      </c>
      <c r="F130" s="82">
        <v>1759</v>
      </c>
      <c r="G130" s="82">
        <v>1599</v>
      </c>
      <c r="H130" s="141">
        <v>1188</v>
      </c>
      <c r="I130" s="141">
        <v>0</v>
      </c>
      <c r="J130" s="95">
        <f t="shared" si="677"/>
        <v>1188</v>
      </c>
      <c r="K130" s="69">
        <v>0</v>
      </c>
      <c r="L130" s="70" t="str">
        <f>IFERROR(IF(K130&gt;1,K130*0.9,""),"")</f>
        <v/>
      </c>
      <c r="M130" s="70">
        <v>0</v>
      </c>
      <c r="N130" s="71" t="str">
        <f t="shared" si="464"/>
        <v/>
      </c>
      <c r="O130" s="16" t="str">
        <f>IFERROR(IF((IFERROR(IF(M130&gt;1,(L130-N130)/L130,""),(($G130*0.9)-N130)/($G130*0.9)))&gt;1%,IFERROR(IF(M130&gt;1,(L130-N130)/L130,""),(($G130*0.9)-N130)/($G130*0.9)),""),"")</f>
        <v/>
      </c>
      <c r="P130" s="72">
        <v>0</v>
      </c>
      <c r="Q130" s="73" t="str">
        <f>IFERROR(IF(P130&gt;1,P130*0.9,""),"")</f>
        <v/>
      </c>
      <c r="R130" s="73">
        <v>0</v>
      </c>
      <c r="S130" s="74" t="str">
        <f t="shared" si="465"/>
        <v/>
      </c>
      <c r="T130" s="18" t="str">
        <f>IFERROR(IF((IFERROR(IF(R130&gt;1,(Q130-S130)/Q130,""),(($G130*0.9)-S130)/($G130*0.9)))&gt;1%,IFERROR(IF(R130&gt;1,(Q130-S130)/Q130,""),(($G130*0.9)-S130)/($G130*0.9)),""),"")</f>
        <v/>
      </c>
      <c r="U130" s="69">
        <v>0</v>
      </c>
      <c r="V130" s="70" t="str">
        <f>IFERROR(IF(U130&gt;1,U130*0.9,""),"")</f>
        <v/>
      </c>
      <c r="W130" s="70">
        <v>0</v>
      </c>
      <c r="X130" s="71" t="str">
        <f t="shared" si="466"/>
        <v/>
      </c>
      <c r="Y130" s="16" t="str">
        <f>IFERROR(IF((IFERROR(IF(W130&gt;1,(V130-X130)/V130,""),(($G130*0.9)-X130)/($G130*0.9)))&gt;1%,IFERROR(IF(W130&gt;1,(V130-X130)/V130,""),(($G130*0.9)-X130)/($G130*0.9)),""),"")</f>
        <v/>
      </c>
      <c r="Z130" s="72">
        <v>0</v>
      </c>
      <c r="AA130" s="73" t="str">
        <f>IFERROR(IF(Z130&gt;1,Z130*0.9,""),"")</f>
        <v/>
      </c>
      <c r="AB130" s="73">
        <v>0</v>
      </c>
      <c r="AC130" s="74" t="str">
        <f t="shared" si="467"/>
        <v/>
      </c>
      <c r="AD130" s="18" t="str">
        <f>IFERROR(IF((IFERROR(IF(AB130&gt;1,(AA130-AC130)/AA130,""),(($G130*0.9)-AC130)/($G130*0.9)))&gt;1%,IFERROR(IF(AB130&gt;1,(AA130-AC130)/AA130,""),(($G130*0.9)-AC130)/($G130*0.9)),""),"")</f>
        <v/>
      </c>
      <c r="AE130" s="69">
        <v>0</v>
      </c>
      <c r="AF130" s="70" t="str">
        <f>IFERROR(IF(AE130&gt;1,AE130*0.9,""),"")</f>
        <v/>
      </c>
      <c r="AG130" s="70">
        <v>0</v>
      </c>
      <c r="AH130" s="71" t="str">
        <f t="shared" si="468"/>
        <v/>
      </c>
      <c r="AI130" s="16" t="str">
        <f>IFERROR(IF((IFERROR(IF(AG130&gt;1,(AF130-AH130)/AF130,""),(($G130*0.9)-AH130)/($G130*0.9)))&gt;1%,IFERROR(IF(AG130&gt;1,(AF130-AH130)/AF130,""),(($G130*0.9)-AH130)/($G130*0.9)),""),"")</f>
        <v/>
      </c>
      <c r="AJ130" s="72">
        <v>0</v>
      </c>
      <c r="AK130" s="73" t="str">
        <f>IFERROR(IF(AJ130&gt;1,AJ130*0.9,""),"")</f>
        <v/>
      </c>
      <c r="AL130" s="73">
        <v>0</v>
      </c>
      <c r="AM130" s="74" t="str">
        <f t="shared" si="469"/>
        <v/>
      </c>
      <c r="AN130" s="18" t="str">
        <f>IFERROR(IF((IFERROR(IF(AL130&gt;1,(AK130-AM130)/AK130,""),(($G130*0.9)-AM130)/($G130*0.9)))&gt;1%,IFERROR(IF(AL130&gt;1,(AK130-AM130)/AK130,""),(($G130*0.9)-AM130)/($G130*0.9)),""),"")</f>
        <v/>
      </c>
      <c r="AO130" s="69">
        <v>0</v>
      </c>
      <c r="AP130" s="70" t="str">
        <f>IFERROR(IF(AO130&gt;1,AO130*0.9,""),"")</f>
        <v/>
      </c>
      <c r="AQ130" s="70">
        <v>0</v>
      </c>
      <c r="AR130" s="71" t="str">
        <f t="shared" si="470"/>
        <v/>
      </c>
      <c r="AS130" s="16" t="str">
        <f>IFERROR(IF((IFERROR(IF(AQ130&gt;1,(AP130-AR130)/AP130,""),(($G130*0.9)-AR130)/($G130*0.9)))&gt;1%,IFERROR(IF(AQ130&gt;1,(AP130-AR130)/AP130,""),(($G130*0.9)-AR130)/($G130*0.9)),""),"")</f>
        <v/>
      </c>
      <c r="AT130" s="72">
        <v>0</v>
      </c>
      <c r="AU130" s="73" t="str">
        <f>IFERROR(IF(AT130&gt;1,AT130*0.9,""),"")</f>
        <v/>
      </c>
      <c r="AV130" s="73">
        <v>0</v>
      </c>
      <c r="AW130" s="74" t="str">
        <f t="shared" si="471"/>
        <v/>
      </c>
      <c r="AX130" s="18" t="str">
        <f t="shared" si="678"/>
        <v/>
      </c>
      <c r="AY130" s="69">
        <v>0</v>
      </c>
      <c r="AZ130" s="70" t="str">
        <f>IFERROR(IF(AY130&gt;1,AY130*0.9,""),"")</f>
        <v/>
      </c>
      <c r="BA130" s="70">
        <v>0</v>
      </c>
      <c r="BB130" s="71" t="str">
        <f t="shared" si="472"/>
        <v/>
      </c>
      <c r="BC130" s="16" t="str">
        <f>IFERROR(IF((IFERROR(IF(BA130&gt;1,(AZ130-BB130)/AZ130,""),(($G130*0.9)-BB130)/($G130*0.9)))&gt;1%,IFERROR(IF(BA130&gt;1,(AZ130-BB130)/AZ130,""),(($G130*0.9)-BB130)/($G130*0.9)),""),"")</f>
        <v/>
      </c>
      <c r="BD130" s="72">
        <v>0</v>
      </c>
      <c r="BE130" s="73" t="str">
        <f>IFERROR(IF(BD130&gt;1,BD130*0.9,""),"")</f>
        <v/>
      </c>
      <c r="BF130" s="73">
        <v>0</v>
      </c>
      <c r="BG130" s="74" t="str">
        <f t="shared" si="473"/>
        <v/>
      </c>
      <c r="BH130" s="18" t="str">
        <f>IFERROR(IF((IFERROR(IF(BF130&gt;1,(BE130-BG130)/BE130,""),(($G130*0.9)-BG130)/($G130*0.9)))&gt;1%,IFERROR(IF(BF130&gt;1,(BE130-BG130)/BE130,""),(($G130*0.9)-BG130)/($G130*0.9)),""),"")</f>
        <v/>
      </c>
      <c r="BI130" s="69">
        <v>0</v>
      </c>
      <c r="BJ130" s="70" t="str">
        <f>IFERROR(IF(BI130&gt;1,BI130*0.9,""),"")</f>
        <v/>
      </c>
      <c r="BK130" s="70">
        <v>0</v>
      </c>
      <c r="BL130" s="71" t="str">
        <f t="shared" si="474"/>
        <v/>
      </c>
      <c r="BM130" s="16" t="str">
        <f>IFERROR(IF((IFERROR(IF(BK130&gt;1,(BJ130-BL130)/BJ130,""),(($G130*0.9)-BL130)/($G130*0.9)))&gt;1%,IFERROR(IF(BK130&gt;1,(BJ130-BL130)/BJ130,""),(($G130*0.9)-BL130)/($G130*0.9)),""),"")</f>
        <v/>
      </c>
      <c r="BN130" s="72">
        <v>0</v>
      </c>
      <c r="BO130" s="73" t="str">
        <f>IFERROR(IF(BN130&gt;1,BN130*0.9,""),"")</f>
        <v/>
      </c>
      <c r="BP130" s="73">
        <v>0</v>
      </c>
      <c r="BQ130" s="74" t="str">
        <f t="shared" si="475"/>
        <v/>
      </c>
      <c r="BR130" s="18" t="str">
        <f>IFERROR(IF((IFERROR(IF(BP130&gt;1,(BO130-BQ130)/BO130,""),(($G130*0.9)-BQ130)/($G130*0.9)))&gt;1%,IFERROR(IF(BP130&gt;1,(BO130-BQ130)/BO130,""),(($G130*0.9)-BQ130)/($G130*0.9)),""),"")</f>
        <v/>
      </c>
    </row>
    <row r="131" spans="1:70" s="5" customFormat="1" ht="12.75" customHeight="1" thickBot="1">
      <c r="A131" s="88" t="s">
        <v>90</v>
      </c>
      <c r="B131" s="38" t="s">
        <v>142</v>
      </c>
      <c r="C131" s="9"/>
      <c r="D131" s="50">
        <v>1.1100000000000001</v>
      </c>
      <c r="E131" s="2" t="s">
        <v>178</v>
      </c>
      <c r="F131" s="83">
        <v>2199</v>
      </c>
      <c r="G131" s="83">
        <v>1999</v>
      </c>
      <c r="H131" s="142">
        <v>1485</v>
      </c>
      <c r="I131" s="142">
        <v>0</v>
      </c>
      <c r="J131" s="97">
        <f t="shared" si="677"/>
        <v>1485</v>
      </c>
      <c r="K131" s="76">
        <v>0</v>
      </c>
      <c r="L131" s="77" t="str">
        <f>IFERROR(IF(K131&gt;1,K131*0.9,""),"")</f>
        <v/>
      </c>
      <c r="M131" s="77">
        <v>0</v>
      </c>
      <c r="N131" s="78" t="str">
        <f t="shared" si="464"/>
        <v/>
      </c>
      <c r="O131" s="17" t="str">
        <f>IFERROR(IF((IFERROR(IF(M131&gt;1,(L131-N131)/L131,""),(($G131*0.9)-N131)/($G131*0.9)))&gt;1%,IFERROR(IF(M131&gt;1,(L131-N131)/L131,""),(($G131*0.9)-N131)/($G131*0.9)),""),"")</f>
        <v/>
      </c>
      <c r="P131" s="79">
        <v>0</v>
      </c>
      <c r="Q131" s="80" t="str">
        <f>IFERROR(IF(P131&gt;1,P131*0.9,""),"")</f>
        <v/>
      </c>
      <c r="R131" s="80">
        <v>0</v>
      </c>
      <c r="S131" s="81" t="str">
        <f t="shared" si="465"/>
        <v/>
      </c>
      <c r="T131" s="19" t="str">
        <f>IFERROR(IF((IFERROR(IF(R131&gt;1,(Q131-S131)/Q131,""),(($G131*0.9)-S131)/($G131*0.9)))&gt;1%,IFERROR(IF(R131&gt;1,(Q131-S131)/Q131,""),(($G131*0.9)-S131)/($G131*0.9)),""),"")</f>
        <v/>
      </c>
      <c r="U131" s="76">
        <v>0</v>
      </c>
      <c r="V131" s="77" t="str">
        <f>IFERROR(IF(U131&gt;1,U131*0.9,""),"")</f>
        <v/>
      </c>
      <c r="W131" s="77">
        <v>0</v>
      </c>
      <c r="X131" s="78" t="str">
        <f t="shared" si="466"/>
        <v/>
      </c>
      <c r="Y131" s="17" t="str">
        <f>IFERROR(IF((IFERROR(IF(W131&gt;1,(V131-X131)/V131,""),(($G131*0.9)-X131)/($G131*0.9)))&gt;1%,IFERROR(IF(W131&gt;1,(V131-X131)/V131,""),(($G131*0.9)-X131)/($G131*0.9)),""),"")</f>
        <v/>
      </c>
      <c r="Z131" s="79">
        <v>0</v>
      </c>
      <c r="AA131" s="80" t="str">
        <f>IFERROR(IF(Z131&gt;1,Z131*0.9,""),"")</f>
        <v/>
      </c>
      <c r="AB131" s="80">
        <v>0</v>
      </c>
      <c r="AC131" s="81" t="str">
        <f t="shared" si="467"/>
        <v/>
      </c>
      <c r="AD131" s="19" t="str">
        <f>IFERROR(IF((IFERROR(IF(AB131&gt;1,(AA131-AC131)/AA131,""),(($G131*0.9)-AC131)/($G131*0.9)))&gt;1%,IFERROR(IF(AB131&gt;1,(AA131-AC131)/AA131,""),(($G131*0.9)-AC131)/($G131*0.9)),""),"")</f>
        <v/>
      </c>
      <c r="AE131" s="76">
        <v>0</v>
      </c>
      <c r="AF131" s="77" t="str">
        <f>IFERROR(IF(AE131&gt;1,AE131*0.9,""),"")</f>
        <v/>
      </c>
      <c r="AG131" s="77">
        <v>0</v>
      </c>
      <c r="AH131" s="78" t="str">
        <f t="shared" si="468"/>
        <v/>
      </c>
      <c r="AI131" s="17" t="str">
        <f>IFERROR(IF((IFERROR(IF(AG131&gt;1,(AF131-AH131)/AF131,""),(($G131*0.9)-AH131)/($G131*0.9)))&gt;1%,IFERROR(IF(AG131&gt;1,(AF131-AH131)/AF131,""),(($G131*0.9)-AH131)/($G131*0.9)),""),"")</f>
        <v/>
      </c>
      <c r="AJ131" s="79">
        <v>0</v>
      </c>
      <c r="AK131" s="80" t="str">
        <f>IFERROR(IF(AJ131&gt;1,AJ131*0.9,""),"")</f>
        <v/>
      </c>
      <c r="AL131" s="80">
        <v>0</v>
      </c>
      <c r="AM131" s="81" t="str">
        <f t="shared" si="469"/>
        <v/>
      </c>
      <c r="AN131" s="19" t="str">
        <f>IFERROR(IF((IFERROR(IF(AL131&gt;1,(AK131-AM131)/AK131,""),(($G131*0.9)-AM131)/($G131*0.9)))&gt;1%,IFERROR(IF(AL131&gt;1,(AK131-AM131)/AK131,""),(($G131*0.9)-AM131)/($G131*0.9)),""),"")</f>
        <v/>
      </c>
      <c r="AO131" s="76">
        <v>0</v>
      </c>
      <c r="AP131" s="77" t="str">
        <f>IFERROR(IF(AO131&gt;1,AO131*0.9,""),"")</f>
        <v/>
      </c>
      <c r="AQ131" s="77">
        <v>0</v>
      </c>
      <c r="AR131" s="78" t="str">
        <f t="shared" si="470"/>
        <v/>
      </c>
      <c r="AS131" s="17" t="str">
        <f>IFERROR(IF((IFERROR(IF(AQ131&gt;1,(AP131-AR131)/AP131,""),(($G131*0.9)-AR131)/($G131*0.9)))&gt;1%,IFERROR(IF(AQ131&gt;1,(AP131-AR131)/AP131,""),(($G131*0.9)-AR131)/($G131*0.9)),""),"")</f>
        <v/>
      </c>
      <c r="AT131" s="79">
        <v>0</v>
      </c>
      <c r="AU131" s="80" t="str">
        <f>IFERROR(IF(AT131&gt;1,AT131*0.9,""),"")</f>
        <v/>
      </c>
      <c r="AV131" s="80">
        <v>0</v>
      </c>
      <c r="AW131" s="81" t="str">
        <f t="shared" si="471"/>
        <v/>
      </c>
      <c r="AX131" s="19" t="str">
        <f t="shared" si="678"/>
        <v/>
      </c>
      <c r="AY131" s="76">
        <v>0</v>
      </c>
      <c r="AZ131" s="77" t="str">
        <f>IFERROR(IF(AY131&gt;1,AY131*0.9,""),"")</f>
        <v/>
      </c>
      <c r="BA131" s="77">
        <v>0</v>
      </c>
      <c r="BB131" s="78" t="str">
        <f t="shared" si="472"/>
        <v/>
      </c>
      <c r="BC131" s="17" t="str">
        <f>IFERROR(IF((IFERROR(IF(BA131&gt;1,(AZ131-BB131)/AZ131,""),(($G131*0.9)-BB131)/($G131*0.9)))&gt;1%,IFERROR(IF(BA131&gt;1,(AZ131-BB131)/AZ131,""),(($G131*0.9)-BB131)/($G131*0.9)),""),"")</f>
        <v/>
      </c>
      <c r="BD131" s="79">
        <v>0</v>
      </c>
      <c r="BE131" s="80" t="str">
        <f>IFERROR(IF(BD131&gt;1,BD131*0.9,""),"")</f>
        <v/>
      </c>
      <c r="BF131" s="80">
        <v>0</v>
      </c>
      <c r="BG131" s="81" t="str">
        <f t="shared" si="473"/>
        <v/>
      </c>
      <c r="BH131" s="19" t="str">
        <f>IFERROR(IF((IFERROR(IF(BF131&gt;1,(BE131-BG131)/BE131,""),(($G131*0.9)-BG131)/($G131*0.9)))&gt;1%,IFERROR(IF(BF131&gt;1,(BE131-BG131)/BE131,""),(($G131*0.9)-BG131)/($G131*0.9)),""),"")</f>
        <v/>
      </c>
      <c r="BI131" s="76">
        <v>0</v>
      </c>
      <c r="BJ131" s="77" t="str">
        <f>IFERROR(IF(BI131&gt;1,BI131*0.9,""),"")</f>
        <v/>
      </c>
      <c r="BK131" s="77">
        <v>0</v>
      </c>
      <c r="BL131" s="78" t="str">
        <f t="shared" si="474"/>
        <v/>
      </c>
      <c r="BM131" s="17" t="str">
        <f>IFERROR(IF((IFERROR(IF(BK131&gt;1,(BJ131-BL131)/BJ131,""),(($G131*0.9)-BL131)/($G131*0.9)))&gt;1%,IFERROR(IF(BK131&gt;1,(BJ131-BL131)/BJ131,""),(($G131*0.9)-BL131)/($G131*0.9)),""),"")</f>
        <v/>
      </c>
      <c r="BN131" s="79">
        <v>0</v>
      </c>
      <c r="BO131" s="80" t="str">
        <f>IFERROR(IF(BN131&gt;1,BN131*0.9,""),"")</f>
        <v/>
      </c>
      <c r="BP131" s="80">
        <v>0</v>
      </c>
      <c r="BQ131" s="81" t="str">
        <f t="shared" si="475"/>
        <v/>
      </c>
      <c r="BR131" s="19" t="str">
        <f>IFERROR(IF((IFERROR(IF(BP131&gt;1,(BO131-BQ131)/BO131,""),(($G131*0.9)-BQ131)/($G131*0.9)))&gt;1%,IFERROR(IF(BP131&gt;1,(BO131-BQ131)/BO131,""),(($G131*0.9)-BQ131)/($G131*0.9)),""),"")</f>
        <v/>
      </c>
    </row>
    <row r="132" spans="1:70" s="5" customFormat="1" ht="12.75" customHeight="1">
      <c r="A132" s="44" t="s">
        <v>91</v>
      </c>
      <c r="B132" s="36" t="s">
        <v>142</v>
      </c>
      <c r="C132" s="6" t="s">
        <v>395</v>
      </c>
      <c r="D132" s="51">
        <v>0.66</v>
      </c>
      <c r="E132" s="7" t="s">
        <v>179</v>
      </c>
      <c r="F132" s="84">
        <v>1099</v>
      </c>
      <c r="G132" s="84">
        <v>999</v>
      </c>
      <c r="H132" s="143">
        <v>765</v>
      </c>
      <c r="I132" s="143">
        <v>17</v>
      </c>
      <c r="J132" s="93">
        <f t="shared" si="677"/>
        <v>748</v>
      </c>
      <c r="K132" s="106">
        <v>0</v>
      </c>
      <c r="L132" s="107" t="str">
        <f t="shared" ref="L132:L164" si="704">IFERROR(IF(K132&gt;1,K132*0.9,""),"")</f>
        <v/>
      </c>
      <c r="M132" s="107">
        <v>0</v>
      </c>
      <c r="N132" s="110" t="str">
        <f t="shared" si="464"/>
        <v/>
      </c>
      <c r="O132" s="15" t="str">
        <f t="shared" ref="O132:O164" si="705">IFERROR(IF((IFERROR(IF(M132&gt;1,(L132-N132)/L132,""),(($G132*0.9)-N132)/($G132*0.9)))&gt;1%,IFERROR(IF(M132&gt;1,(L132-N132)/L132,""),(($G132*0.9)-N132)/($G132*0.9)),""),"")</f>
        <v/>
      </c>
      <c r="P132" s="108">
        <v>0</v>
      </c>
      <c r="Q132" s="109" t="str">
        <f t="shared" ref="Q132:Q164" si="706">IFERROR(IF(P132&gt;1,P132*0.9,""),"")</f>
        <v/>
      </c>
      <c r="R132" s="109">
        <v>0</v>
      </c>
      <c r="S132" s="111" t="str">
        <f t="shared" si="465"/>
        <v/>
      </c>
      <c r="T132" s="20" t="str">
        <f t="shared" ref="T132:T164" si="707">IFERROR(IF((IFERROR(IF(R132&gt;1,(Q132-S132)/Q132,""),(($G132*0.9)-S132)/($G132*0.9)))&gt;1%,IFERROR(IF(R132&gt;1,(Q132-S132)/Q132,""),(($G132*0.9)-S132)/($G132*0.9)),""),"")</f>
        <v/>
      </c>
      <c r="U132" s="106">
        <v>0</v>
      </c>
      <c r="V132" s="107" t="str">
        <f t="shared" ref="V132:V164" si="708">IFERROR(IF(U132&gt;1,U132*0.9,""),"")</f>
        <v/>
      </c>
      <c r="W132" s="107">
        <v>0</v>
      </c>
      <c r="X132" s="110" t="str">
        <f t="shared" si="466"/>
        <v/>
      </c>
      <c r="Y132" s="15" t="str">
        <f t="shared" ref="Y132:Y164" si="709">IFERROR(IF((IFERROR(IF(W132&gt;1,(V132-X132)/V132,""),(($G132*0.9)-X132)/($G132*0.9)))&gt;1%,IFERROR(IF(W132&gt;1,(V132-X132)/V132,""),(($G132*0.9)-X132)/($G132*0.9)),""),"")</f>
        <v/>
      </c>
      <c r="Z132" s="108">
        <v>0</v>
      </c>
      <c r="AA132" s="109" t="str">
        <f t="shared" ref="AA132:AA164" si="710">IFERROR(IF(Z132&gt;1,Z132*0.9,""),"")</f>
        <v/>
      </c>
      <c r="AB132" s="109">
        <v>0</v>
      </c>
      <c r="AC132" s="111" t="str">
        <f t="shared" si="467"/>
        <v/>
      </c>
      <c r="AD132" s="20" t="str">
        <f t="shared" ref="AD132:AD164" si="711">IFERROR(IF((IFERROR(IF(AB132&gt;1,(AA132-AC132)/AA132,""),(($G132*0.9)-AC132)/($G132*0.9)))&gt;1%,IFERROR(IF(AB132&gt;1,(AA132-AC132)/AA132,""),(($G132*0.9)-AC132)/($G132*0.9)),""),"")</f>
        <v/>
      </c>
      <c r="AE132" s="106">
        <v>0</v>
      </c>
      <c r="AF132" s="107" t="str">
        <f t="shared" ref="AF132:AF164" si="712">IFERROR(IF(AE132&gt;1,AE132*0.9,""),"")</f>
        <v/>
      </c>
      <c r="AG132" s="107">
        <v>0</v>
      </c>
      <c r="AH132" s="110" t="str">
        <f t="shared" si="468"/>
        <v/>
      </c>
      <c r="AI132" s="15" t="str">
        <f t="shared" ref="AI132:AI164" si="713">IFERROR(IF((IFERROR(IF(AG132&gt;1,(AF132-AH132)/AF132,""),(($G132*0.9)-AH132)/($G132*0.9)))&gt;1%,IFERROR(IF(AG132&gt;1,(AF132-AH132)/AF132,""),(($G132*0.9)-AH132)/($G132*0.9)),""),"")</f>
        <v/>
      </c>
      <c r="AJ132" s="108">
        <v>0</v>
      </c>
      <c r="AK132" s="109" t="str">
        <f t="shared" ref="AK132:AK164" si="714">IFERROR(IF(AJ132&gt;1,AJ132*0.9,""),"")</f>
        <v/>
      </c>
      <c r="AL132" s="109">
        <v>0</v>
      </c>
      <c r="AM132" s="111" t="str">
        <f t="shared" si="469"/>
        <v/>
      </c>
      <c r="AN132" s="20" t="str">
        <f t="shared" ref="AN132:AN164" si="715">IFERROR(IF((IFERROR(IF(AL132&gt;1,(AK132-AM132)/AK132,""),(($G132*0.9)-AM132)/($G132*0.9)))&gt;1%,IFERROR(IF(AL132&gt;1,(AK132-AM132)/AK132,""),(($G132*0.9)-AM132)/($G132*0.9)),""),"")</f>
        <v/>
      </c>
      <c r="AO132" s="106">
        <v>0</v>
      </c>
      <c r="AP132" s="107" t="str">
        <f t="shared" ref="AP132:AP164" si="716">IFERROR(IF(AO132&gt;1,AO132*0.9,""),"")</f>
        <v/>
      </c>
      <c r="AQ132" s="107">
        <v>0</v>
      </c>
      <c r="AR132" s="110" t="str">
        <f t="shared" si="470"/>
        <v/>
      </c>
      <c r="AS132" s="15" t="str">
        <f t="shared" ref="AS132:AS164" si="717">IFERROR(IF((IFERROR(IF(AQ132&gt;1,(AP132-AR132)/AP132,""),(($G132*0.9)-AR132)/($G132*0.9)))&gt;1%,IFERROR(IF(AQ132&gt;1,(AP132-AR132)/AP132,""),(($G132*0.9)-AR132)/($G132*0.9)),""),"")</f>
        <v/>
      </c>
      <c r="AT132" s="108">
        <v>0</v>
      </c>
      <c r="AU132" s="109" t="str">
        <f t="shared" ref="AU132:AU164" si="718">IFERROR(IF(AT132&gt;1,AT132*0.9,""),"")</f>
        <v/>
      </c>
      <c r="AV132" s="109">
        <v>0</v>
      </c>
      <c r="AW132" s="111" t="str">
        <f t="shared" si="471"/>
        <v/>
      </c>
      <c r="AX132" s="20" t="str">
        <f t="shared" si="678"/>
        <v/>
      </c>
      <c r="AY132" s="106">
        <v>0</v>
      </c>
      <c r="AZ132" s="107" t="str">
        <f t="shared" ref="AZ132:AZ164" si="719">IFERROR(IF(AY132&gt;1,AY132*0.9,""),"")</f>
        <v/>
      </c>
      <c r="BA132" s="107">
        <v>0</v>
      </c>
      <c r="BB132" s="110" t="str">
        <f t="shared" si="472"/>
        <v/>
      </c>
      <c r="BC132" s="15" t="str">
        <f t="shared" ref="BC132:BC164" si="720">IFERROR(IF((IFERROR(IF(BA132&gt;1,(AZ132-BB132)/AZ132,""),(($G132*0.9)-BB132)/($G132*0.9)))&gt;1%,IFERROR(IF(BA132&gt;1,(AZ132-BB132)/AZ132,""),(($G132*0.9)-BB132)/($G132*0.9)),""),"")</f>
        <v/>
      </c>
      <c r="BD132" s="108">
        <v>0</v>
      </c>
      <c r="BE132" s="109" t="str">
        <f t="shared" ref="BE132:BE164" si="721">IFERROR(IF(BD132&gt;1,BD132*0.9,""),"")</f>
        <v/>
      </c>
      <c r="BF132" s="109">
        <v>0</v>
      </c>
      <c r="BG132" s="111" t="str">
        <f t="shared" si="473"/>
        <v/>
      </c>
      <c r="BH132" s="20" t="str">
        <f t="shared" ref="BH132:BH164" si="722">IFERROR(IF((IFERROR(IF(BF132&gt;1,(BE132-BG132)/BE132,""),(($G132*0.9)-BG132)/($G132*0.9)))&gt;1%,IFERROR(IF(BF132&gt;1,(BE132-BG132)/BE132,""),(($G132*0.9)-BG132)/($G132*0.9)),""),"")</f>
        <v/>
      </c>
      <c r="BI132" s="106">
        <v>0</v>
      </c>
      <c r="BJ132" s="107" t="str">
        <f t="shared" ref="BJ132:BJ164" si="723">IFERROR(IF(BI132&gt;1,BI132*0.9,""),"")</f>
        <v/>
      </c>
      <c r="BK132" s="107">
        <v>0</v>
      </c>
      <c r="BL132" s="110" t="str">
        <f t="shared" si="474"/>
        <v/>
      </c>
      <c r="BM132" s="15" t="str">
        <f t="shared" ref="BM132:BM164" si="724">IFERROR(IF((IFERROR(IF(BK132&gt;1,(BJ132-BL132)/BJ132,""),(($G132*0.9)-BL132)/($G132*0.9)))&gt;1%,IFERROR(IF(BK132&gt;1,(BJ132-BL132)/BJ132,""),(($G132*0.9)-BL132)/($G132*0.9)),""),"")</f>
        <v/>
      </c>
      <c r="BN132" s="108">
        <v>0</v>
      </c>
      <c r="BO132" s="109" t="str">
        <f t="shared" ref="BO132:BO164" si="725">IFERROR(IF(BN132&gt;1,BN132*0.9,""),"")</f>
        <v/>
      </c>
      <c r="BP132" s="109">
        <v>0</v>
      </c>
      <c r="BQ132" s="111" t="str">
        <f t="shared" si="475"/>
        <v/>
      </c>
      <c r="BR132" s="20" t="str">
        <f t="shared" ref="BR132:BR164" si="726">IFERROR(IF((IFERROR(IF(BP132&gt;1,(BO132-BQ132)/BO132,""),(($G132*0.9)-BQ132)/($G132*0.9)))&gt;1%,IFERROR(IF(BP132&gt;1,(BO132-BQ132)/BO132,""),(($G132*0.9)-BQ132)/($G132*0.9)),""),"")</f>
        <v/>
      </c>
    </row>
    <row r="133" spans="1:70" s="5" customFormat="1" ht="12.75" customHeight="1">
      <c r="A133" s="45" t="s">
        <v>92</v>
      </c>
      <c r="B133" s="39" t="s">
        <v>142</v>
      </c>
      <c r="C133" s="4" t="s">
        <v>395</v>
      </c>
      <c r="D133" s="49">
        <v>0.66</v>
      </c>
      <c r="E133" s="40" t="s">
        <v>180</v>
      </c>
      <c r="F133" s="82">
        <v>1099</v>
      </c>
      <c r="G133" s="82">
        <v>999</v>
      </c>
      <c r="H133" s="141">
        <v>765</v>
      </c>
      <c r="I133" s="141">
        <v>0</v>
      </c>
      <c r="J133" s="95">
        <f t="shared" si="677"/>
        <v>765</v>
      </c>
      <c r="K133" s="69">
        <v>0</v>
      </c>
      <c r="L133" s="70" t="str">
        <f t="shared" si="704"/>
        <v/>
      </c>
      <c r="M133" s="70">
        <v>0</v>
      </c>
      <c r="N133" s="71" t="str">
        <f t="shared" si="464"/>
        <v/>
      </c>
      <c r="O133" s="16" t="str">
        <f t="shared" si="705"/>
        <v/>
      </c>
      <c r="P133" s="72">
        <v>0</v>
      </c>
      <c r="Q133" s="73" t="str">
        <f t="shared" si="706"/>
        <v/>
      </c>
      <c r="R133" s="73">
        <v>0</v>
      </c>
      <c r="S133" s="74" t="str">
        <f t="shared" si="465"/>
        <v/>
      </c>
      <c r="T133" s="18" t="str">
        <f t="shared" si="707"/>
        <v/>
      </c>
      <c r="U133" s="69">
        <v>0</v>
      </c>
      <c r="V133" s="70" t="str">
        <f t="shared" si="708"/>
        <v/>
      </c>
      <c r="W133" s="70">
        <v>0</v>
      </c>
      <c r="X133" s="71" t="str">
        <f t="shared" si="466"/>
        <v/>
      </c>
      <c r="Y133" s="16" t="str">
        <f t="shared" si="709"/>
        <v/>
      </c>
      <c r="Z133" s="72">
        <v>0</v>
      </c>
      <c r="AA133" s="73" t="str">
        <f t="shared" si="710"/>
        <v/>
      </c>
      <c r="AB133" s="73">
        <v>0</v>
      </c>
      <c r="AC133" s="74" t="str">
        <f t="shared" si="467"/>
        <v/>
      </c>
      <c r="AD133" s="18" t="str">
        <f t="shared" si="711"/>
        <v/>
      </c>
      <c r="AE133" s="69">
        <v>0</v>
      </c>
      <c r="AF133" s="70" t="str">
        <f t="shared" si="712"/>
        <v/>
      </c>
      <c r="AG133" s="70">
        <v>0</v>
      </c>
      <c r="AH133" s="71" t="str">
        <f t="shared" si="468"/>
        <v/>
      </c>
      <c r="AI133" s="16" t="str">
        <f t="shared" si="713"/>
        <v/>
      </c>
      <c r="AJ133" s="72">
        <v>0</v>
      </c>
      <c r="AK133" s="73" t="str">
        <f t="shared" si="714"/>
        <v/>
      </c>
      <c r="AL133" s="73">
        <v>0</v>
      </c>
      <c r="AM133" s="74" t="str">
        <f t="shared" si="469"/>
        <v/>
      </c>
      <c r="AN133" s="18" t="str">
        <f t="shared" si="715"/>
        <v/>
      </c>
      <c r="AO133" s="69">
        <v>0</v>
      </c>
      <c r="AP133" s="70" t="str">
        <f t="shared" si="716"/>
        <v/>
      </c>
      <c r="AQ133" s="70">
        <v>0</v>
      </c>
      <c r="AR133" s="71" t="str">
        <f t="shared" si="470"/>
        <v/>
      </c>
      <c r="AS133" s="16" t="str">
        <f t="shared" si="717"/>
        <v/>
      </c>
      <c r="AT133" s="72">
        <v>0</v>
      </c>
      <c r="AU133" s="73" t="str">
        <f t="shared" si="718"/>
        <v/>
      </c>
      <c r="AV133" s="73">
        <v>0</v>
      </c>
      <c r="AW133" s="74" t="str">
        <f t="shared" si="471"/>
        <v/>
      </c>
      <c r="AX133" s="18" t="str">
        <f t="shared" si="678"/>
        <v/>
      </c>
      <c r="AY133" s="69">
        <v>0</v>
      </c>
      <c r="AZ133" s="70" t="str">
        <f t="shared" si="719"/>
        <v/>
      </c>
      <c r="BA133" s="70">
        <v>0</v>
      </c>
      <c r="BB133" s="71" t="str">
        <f t="shared" si="472"/>
        <v/>
      </c>
      <c r="BC133" s="16" t="str">
        <f t="shared" si="720"/>
        <v/>
      </c>
      <c r="BD133" s="72">
        <v>0</v>
      </c>
      <c r="BE133" s="73" t="str">
        <f t="shared" si="721"/>
        <v/>
      </c>
      <c r="BF133" s="73">
        <v>0</v>
      </c>
      <c r="BG133" s="74" t="str">
        <f t="shared" si="473"/>
        <v/>
      </c>
      <c r="BH133" s="18" t="str">
        <f t="shared" si="722"/>
        <v/>
      </c>
      <c r="BI133" s="69">
        <v>0</v>
      </c>
      <c r="BJ133" s="70" t="str">
        <f t="shared" si="723"/>
        <v/>
      </c>
      <c r="BK133" s="70">
        <v>0</v>
      </c>
      <c r="BL133" s="71" t="str">
        <f t="shared" si="474"/>
        <v/>
      </c>
      <c r="BM133" s="16" t="str">
        <f t="shared" si="724"/>
        <v/>
      </c>
      <c r="BN133" s="72">
        <v>0</v>
      </c>
      <c r="BO133" s="73" t="str">
        <f t="shared" si="725"/>
        <v/>
      </c>
      <c r="BP133" s="73">
        <v>0</v>
      </c>
      <c r="BQ133" s="74" t="str">
        <f t="shared" si="475"/>
        <v/>
      </c>
      <c r="BR133" s="18" t="str">
        <f t="shared" si="726"/>
        <v/>
      </c>
    </row>
    <row r="134" spans="1:70" s="5" customFormat="1" ht="12.75" customHeight="1">
      <c r="A134" s="42" t="s">
        <v>497</v>
      </c>
      <c r="B134" s="39" t="s">
        <v>142</v>
      </c>
      <c r="C134" s="4" t="s">
        <v>530</v>
      </c>
      <c r="D134" s="49">
        <v>0.66</v>
      </c>
      <c r="E134" s="40" t="s">
        <v>179</v>
      </c>
      <c r="F134" s="82">
        <v>1209</v>
      </c>
      <c r="G134" s="82">
        <v>1099</v>
      </c>
      <c r="H134" s="141">
        <v>841</v>
      </c>
      <c r="I134" s="141">
        <v>0</v>
      </c>
      <c r="J134" s="95">
        <f t="shared" ref="J134:J140" si="727">IFERROR(H134-I134,H134)</f>
        <v>841</v>
      </c>
      <c r="K134" s="69">
        <v>0</v>
      </c>
      <c r="L134" s="70" t="str">
        <f t="shared" ref="L134:L140" si="728">IFERROR(IF(K134&gt;1,K134*0.9,""),"")</f>
        <v/>
      </c>
      <c r="M134" s="70">
        <v>0</v>
      </c>
      <c r="N134" s="71" t="str">
        <f t="shared" si="464"/>
        <v/>
      </c>
      <c r="O134" s="16" t="str">
        <f t="shared" ref="O134:O140" si="729">IFERROR(IF((IFERROR(IF(M134&gt;1,(L134-N134)/L134,""),(($G134*0.9)-N134)/($G134*0.9)))&gt;1%,IFERROR(IF(M134&gt;1,(L134-N134)/L134,""),(($G134*0.9)-N134)/($G134*0.9)),""),"")</f>
        <v/>
      </c>
      <c r="P134" s="72">
        <v>0</v>
      </c>
      <c r="Q134" s="73" t="str">
        <f t="shared" ref="Q134:Q140" si="730">IFERROR(IF(P134&gt;1,P134*0.9,""),"")</f>
        <v/>
      </c>
      <c r="R134" s="73">
        <v>0</v>
      </c>
      <c r="S134" s="74" t="str">
        <f t="shared" si="465"/>
        <v/>
      </c>
      <c r="T134" s="18" t="str">
        <f t="shared" ref="T134:T140" si="731">IFERROR(IF((IFERROR(IF(R134&gt;1,(Q134-S134)/Q134,""),(($G134*0.9)-S134)/($G134*0.9)))&gt;1%,IFERROR(IF(R134&gt;1,(Q134-S134)/Q134,""),(($G134*0.9)-S134)/($G134*0.9)),""),"")</f>
        <v/>
      </c>
      <c r="U134" s="69">
        <v>0</v>
      </c>
      <c r="V134" s="70" t="str">
        <f t="shared" ref="V134:V140" si="732">IFERROR(IF(U134&gt;1,U134*0.9,""),"")</f>
        <v/>
      </c>
      <c r="W134" s="70">
        <v>0</v>
      </c>
      <c r="X134" s="71" t="str">
        <f t="shared" si="466"/>
        <v/>
      </c>
      <c r="Y134" s="16" t="str">
        <f t="shared" ref="Y134:Y140" si="733">IFERROR(IF((IFERROR(IF(W134&gt;1,(V134-X134)/V134,""),(($G134*0.9)-X134)/($G134*0.9)))&gt;1%,IFERROR(IF(W134&gt;1,(V134-X134)/V134,""),(($G134*0.9)-X134)/($G134*0.9)),""),"")</f>
        <v/>
      </c>
      <c r="Z134" s="72">
        <v>0</v>
      </c>
      <c r="AA134" s="73" t="str">
        <f t="shared" ref="AA134:AA140" si="734">IFERROR(IF(Z134&gt;1,Z134*0.9,""),"")</f>
        <v/>
      </c>
      <c r="AB134" s="73">
        <v>0</v>
      </c>
      <c r="AC134" s="74" t="str">
        <f t="shared" si="467"/>
        <v/>
      </c>
      <c r="AD134" s="18" t="str">
        <f t="shared" ref="AD134:AD140" si="735">IFERROR(IF((IFERROR(IF(AB134&gt;1,(AA134-AC134)/AA134,""),(($G134*0.9)-AC134)/($G134*0.9)))&gt;1%,IFERROR(IF(AB134&gt;1,(AA134-AC134)/AA134,""),(($G134*0.9)-AC134)/($G134*0.9)),""),"")</f>
        <v/>
      </c>
      <c r="AE134" s="69">
        <v>0</v>
      </c>
      <c r="AF134" s="70" t="str">
        <f t="shared" ref="AF134:AF140" si="736">IFERROR(IF(AE134&gt;1,AE134*0.9,""),"")</f>
        <v/>
      </c>
      <c r="AG134" s="70">
        <v>0</v>
      </c>
      <c r="AH134" s="71" t="str">
        <f t="shared" si="468"/>
        <v/>
      </c>
      <c r="AI134" s="16" t="str">
        <f t="shared" ref="AI134:AI140" si="737">IFERROR(IF((IFERROR(IF(AG134&gt;1,(AF134-AH134)/AF134,""),(($G134*0.9)-AH134)/($G134*0.9)))&gt;1%,IFERROR(IF(AG134&gt;1,(AF134-AH134)/AF134,""),(($G134*0.9)-AH134)/($G134*0.9)),""),"")</f>
        <v/>
      </c>
      <c r="AJ134" s="72">
        <v>0</v>
      </c>
      <c r="AK134" s="73" t="str">
        <f t="shared" ref="AK134:AK140" si="738">IFERROR(IF(AJ134&gt;1,AJ134*0.9,""),"")</f>
        <v/>
      </c>
      <c r="AL134" s="73">
        <v>0</v>
      </c>
      <c r="AM134" s="74" t="str">
        <f t="shared" si="469"/>
        <v/>
      </c>
      <c r="AN134" s="18" t="str">
        <f t="shared" ref="AN134:AN140" si="739">IFERROR(IF((IFERROR(IF(AL134&gt;1,(AK134-AM134)/AK134,""),(($G134*0.9)-AM134)/($G134*0.9)))&gt;1%,IFERROR(IF(AL134&gt;1,(AK134-AM134)/AK134,""),(($G134*0.9)-AM134)/($G134*0.9)),""),"")</f>
        <v/>
      </c>
      <c r="AO134" s="69">
        <v>0</v>
      </c>
      <c r="AP134" s="70" t="str">
        <f t="shared" ref="AP134:AP140" si="740">IFERROR(IF(AO134&gt;1,AO134*0.9,""),"")</f>
        <v/>
      </c>
      <c r="AQ134" s="70">
        <v>0</v>
      </c>
      <c r="AR134" s="71" t="str">
        <f t="shared" si="470"/>
        <v/>
      </c>
      <c r="AS134" s="16" t="str">
        <f t="shared" ref="AS134:AS140" si="741">IFERROR(IF((IFERROR(IF(AQ134&gt;1,(AP134-AR134)/AP134,""),(($G134*0.9)-AR134)/($G134*0.9)))&gt;1%,IFERROR(IF(AQ134&gt;1,(AP134-AR134)/AP134,""),(($G134*0.9)-AR134)/($G134*0.9)),""),"")</f>
        <v/>
      </c>
      <c r="AT134" s="72">
        <v>0</v>
      </c>
      <c r="AU134" s="73" t="str">
        <f t="shared" ref="AU134:AU140" si="742">IFERROR(IF(AT134&gt;1,AT134*0.9,""),"")</f>
        <v/>
      </c>
      <c r="AV134" s="73">
        <v>0</v>
      </c>
      <c r="AW134" s="74" t="str">
        <f t="shared" si="471"/>
        <v/>
      </c>
      <c r="AX134" s="18" t="str">
        <f t="shared" ref="AX134:AX140" si="743">IFERROR(IF((IFERROR(IF(AV134&gt;1,(AU134-AW134)/AU134,""),(($G134*0.9)-AW134)/($G134*0.9)))&gt;1%,IFERROR(IF(AV134&gt;1,(AU134-AW134)/AU134,""),(($G134*0.9)-AW134)/($G134*0.9)),""),"")</f>
        <v/>
      </c>
      <c r="AY134" s="69">
        <v>0</v>
      </c>
      <c r="AZ134" s="70" t="str">
        <f t="shared" ref="AZ134:AZ140" si="744">IFERROR(IF(AY134&gt;1,AY134*0.9,""),"")</f>
        <v/>
      </c>
      <c r="BA134" s="70">
        <v>0</v>
      </c>
      <c r="BB134" s="71" t="str">
        <f t="shared" si="472"/>
        <v/>
      </c>
      <c r="BC134" s="16" t="str">
        <f t="shared" ref="BC134:BC140" si="745">IFERROR(IF((IFERROR(IF(BA134&gt;1,(AZ134-BB134)/AZ134,""),(($G134*0.9)-BB134)/($G134*0.9)))&gt;1%,IFERROR(IF(BA134&gt;1,(AZ134-BB134)/AZ134,""),(($G134*0.9)-BB134)/($G134*0.9)),""),"")</f>
        <v/>
      </c>
      <c r="BD134" s="72">
        <v>0</v>
      </c>
      <c r="BE134" s="73" t="str">
        <f t="shared" ref="BE134:BE140" si="746">IFERROR(IF(BD134&gt;1,BD134*0.9,""),"")</f>
        <v/>
      </c>
      <c r="BF134" s="73">
        <v>0</v>
      </c>
      <c r="BG134" s="74" t="str">
        <f t="shared" si="473"/>
        <v/>
      </c>
      <c r="BH134" s="18" t="str">
        <f t="shared" ref="BH134:BH140" si="747">IFERROR(IF((IFERROR(IF(BF134&gt;1,(BE134-BG134)/BE134,""),(($G134*0.9)-BG134)/($G134*0.9)))&gt;1%,IFERROR(IF(BF134&gt;1,(BE134-BG134)/BE134,""),(($G134*0.9)-BG134)/($G134*0.9)),""),"")</f>
        <v/>
      </c>
      <c r="BI134" s="69">
        <v>0</v>
      </c>
      <c r="BJ134" s="70" t="str">
        <f t="shared" ref="BJ134:BJ140" si="748">IFERROR(IF(BI134&gt;1,BI134*0.9,""),"")</f>
        <v/>
      </c>
      <c r="BK134" s="70">
        <v>0</v>
      </c>
      <c r="BL134" s="71" t="str">
        <f t="shared" si="474"/>
        <v/>
      </c>
      <c r="BM134" s="16" t="str">
        <f t="shared" ref="BM134:BM140" si="749">IFERROR(IF((IFERROR(IF(BK134&gt;1,(BJ134-BL134)/BJ134,""),(($G134*0.9)-BL134)/($G134*0.9)))&gt;1%,IFERROR(IF(BK134&gt;1,(BJ134-BL134)/BJ134,""),(($G134*0.9)-BL134)/($G134*0.9)),""),"")</f>
        <v/>
      </c>
      <c r="BN134" s="72">
        <v>0</v>
      </c>
      <c r="BO134" s="73" t="str">
        <f t="shared" ref="BO134:BO140" si="750">IFERROR(IF(BN134&gt;1,BN134*0.9,""),"")</f>
        <v/>
      </c>
      <c r="BP134" s="73">
        <v>0</v>
      </c>
      <c r="BQ134" s="74" t="str">
        <f t="shared" si="475"/>
        <v/>
      </c>
      <c r="BR134" s="18" t="str">
        <f t="shared" ref="BR134:BR140" si="751">IFERROR(IF((IFERROR(IF(BP134&gt;1,(BO134-BQ134)/BO134,""),(($G134*0.9)-BQ134)/($G134*0.9)))&gt;1%,IFERROR(IF(BP134&gt;1,(BO134-BQ134)/BO134,""),(($G134*0.9)-BQ134)/($G134*0.9)),""),"")</f>
        <v/>
      </c>
    </row>
    <row r="135" spans="1:70" s="5" customFormat="1" ht="12.75" customHeight="1">
      <c r="A135" s="45" t="s">
        <v>498</v>
      </c>
      <c r="B135" s="39" t="s">
        <v>142</v>
      </c>
      <c r="C135" s="4" t="s">
        <v>530</v>
      </c>
      <c r="D135" s="49">
        <v>0.66</v>
      </c>
      <c r="E135" s="40" t="s">
        <v>180</v>
      </c>
      <c r="F135" s="82">
        <v>1209</v>
      </c>
      <c r="G135" s="82">
        <v>1099</v>
      </c>
      <c r="H135" s="141">
        <v>841</v>
      </c>
      <c r="I135" s="141">
        <v>0</v>
      </c>
      <c r="J135" s="95">
        <f t="shared" si="727"/>
        <v>841</v>
      </c>
      <c r="K135" s="69">
        <v>0</v>
      </c>
      <c r="L135" s="70" t="str">
        <f t="shared" si="728"/>
        <v/>
      </c>
      <c r="M135" s="70">
        <v>0</v>
      </c>
      <c r="N135" s="71" t="str">
        <f t="shared" si="464"/>
        <v/>
      </c>
      <c r="O135" s="16" t="str">
        <f t="shared" si="729"/>
        <v/>
      </c>
      <c r="P135" s="72">
        <v>0</v>
      </c>
      <c r="Q135" s="73" t="str">
        <f t="shared" si="730"/>
        <v/>
      </c>
      <c r="R135" s="73">
        <v>0</v>
      </c>
      <c r="S135" s="74" t="str">
        <f t="shared" si="465"/>
        <v/>
      </c>
      <c r="T135" s="18" t="str">
        <f t="shared" si="731"/>
        <v/>
      </c>
      <c r="U135" s="69">
        <v>0</v>
      </c>
      <c r="V135" s="70" t="str">
        <f t="shared" si="732"/>
        <v/>
      </c>
      <c r="W135" s="70">
        <v>0</v>
      </c>
      <c r="X135" s="71" t="str">
        <f t="shared" si="466"/>
        <v/>
      </c>
      <c r="Y135" s="16" t="str">
        <f t="shared" si="733"/>
        <v/>
      </c>
      <c r="Z135" s="72">
        <v>0</v>
      </c>
      <c r="AA135" s="73" t="str">
        <f t="shared" si="734"/>
        <v/>
      </c>
      <c r="AB135" s="73">
        <v>0</v>
      </c>
      <c r="AC135" s="74" t="str">
        <f t="shared" si="467"/>
        <v/>
      </c>
      <c r="AD135" s="18" t="str">
        <f t="shared" si="735"/>
        <v/>
      </c>
      <c r="AE135" s="69">
        <v>0</v>
      </c>
      <c r="AF135" s="70" t="str">
        <f t="shared" si="736"/>
        <v/>
      </c>
      <c r="AG135" s="70">
        <v>0</v>
      </c>
      <c r="AH135" s="71" t="str">
        <f t="shared" si="468"/>
        <v/>
      </c>
      <c r="AI135" s="16" t="str">
        <f t="shared" si="737"/>
        <v/>
      </c>
      <c r="AJ135" s="72">
        <v>0</v>
      </c>
      <c r="AK135" s="73" t="str">
        <f t="shared" si="738"/>
        <v/>
      </c>
      <c r="AL135" s="73">
        <v>0</v>
      </c>
      <c r="AM135" s="74" t="str">
        <f t="shared" si="469"/>
        <v/>
      </c>
      <c r="AN135" s="18" t="str">
        <f t="shared" si="739"/>
        <v/>
      </c>
      <c r="AO135" s="69">
        <v>0</v>
      </c>
      <c r="AP135" s="70" t="str">
        <f t="shared" si="740"/>
        <v/>
      </c>
      <c r="AQ135" s="70">
        <v>0</v>
      </c>
      <c r="AR135" s="71" t="str">
        <f t="shared" si="470"/>
        <v/>
      </c>
      <c r="AS135" s="16" t="str">
        <f t="shared" si="741"/>
        <v/>
      </c>
      <c r="AT135" s="72">
        <v>0</v>
      </c>
      <c r="AU135" s="73" t="str">
        <f t="shared" si="742"/>
        <v/>
      </c>
      <c r="AV135" s="73">
        <v>0</v>
      </c>
      <c r="AW135" s="74" t="str">
        <f t="shared" si="471"/>
        <v/>
      </c>
      <c r="AX135" s="18" t="str">
        <f t="shared" si="743"/>
        <v/>
      </c>
      <c r="AY135" s="69">
        <v>0</v>
      </c>
      <c r="AZ135" s="70" t="str">
        <f t="shared" si="744"/>
        <v/>
      </c>
      <c r="BA135" s="70">
        <v>0</v>
      </c>
      <c r="BB135" s="71" t="str">
        <f t="shared" si="472"/>
        <v/>
      </c>
      <c r="BC135" s="16" t="str">
        <f t="shared" si="745"/>
        <v/>
      </c>
      <c r="BD135" s="72">
        <v>0</v>
      </c>
      <c r="BE135" s="73" t="str">
        <f t="shared" si="746"/>
        <v/>
      </c>
      <c r="BF135" s="73">
        <v>0</v>
      </c>
      <c r="BG135" s="74" t="str">
        <f t="shared" si="473"/>
        <v/>
      </c>
      <c r="BH135" s="18" t="str">
        <f t="shared" si="747"/>
        <v/>
      </c>
      <c r="BI135" s="69">
        <v>0</v>
      </c>
      <c r="BJ135" s="70" t="str">
        <f t="shared" si="748"/>
        <v/>
      </c>
      <c r="BK135" s="70">
        <v>0</v>
      </c>
      <c r="BL135" s="71" t="str">
        <f t="shared" si="474"/>
        <v/>
      </c>
      <c r="BM135" s="16" t="str">
        <f t="shared" si="749"/>
        <v/>
      </c>
      <c r="BN135" s="72">
        <v>0</v>
      </c>
      <c r="BO135" s="73" t="str">
        <f t="shared" si="750"/>
        <v/>
      </c>
      <c r="BP135" s="73">
        <v>0</v>
      </c>
      <c r="BQ135" s="74" t="str">
        <f t="shared" si="475"/>
        <v/>
      </c>
      <c r="BR135" s="18" t="str">
        <f t="shared" si="751"/>
        <v/>
      </c>
    </row>
    <row r="136" spans="1:70" s="5" customFormat="1" ht="12.75" customHeight="1">
      <c r="A136" s="42" t="s">
        <v>499</v>
      </c>
      <c r="B136" s="39" t="s">
        <v>142</v>
      </c>
      <c r="C136" s="4" t="s">
        <v>530</v>
      </c>
      <c r="D136" s="49">
        <v>0.66</v>
      </c>
      <c r="E136" s="40" t="s">
        <v>179</v>
      </c>
      <c r="F136" s="82">
        <v>1319</v>
      </c>
      <c r="G136" s="82">
        <v>1199</v>
      </c>
      <c r="H136" s="141">
        <v>918</v>
      </c>
      <c r="I136" s="141">
        <v>0</v>
      </c>
      <c r="J136" s="95">
        <f t="shared" si="727"/>
        <v>918</v>
      </c>
      <c r="K136" s="69">
        <v>0</v>
      </c>
      <c r="L136" s="70" t="str">
        <f t="shared" si="728"/>
        <v/>
      </c>
      <c r="M136" s="70">
        <v>0</v>
      </c>
      <c r="N136" s="71" t="str">
        <f t="shared" ref="N136:N199" si="752">IFERROR(IF(M136&gt;1,($J136-M136),""),"")</f>
        <v/>
      </c>
      <c r="O136" s="16" t="str">
        <f t="shared" si="729"/>
        <v/>
      </c>
      <c r="P136" s="72">
        <v>0</v>
      </c>
      <c r="Q136" s="73" t="str">
        <f t="shared" si="730"/>
        <v/>
      </c>
      <c r="R136" s="73">
        <v>0</v>
      </c>
      <c r="S136" s="74" t="str">
        <f t="shared" ref="S136:S199" si="753">IFERROR(IF(R136&gt;1,($J136-R136),""),"")</f>
        <v/>
      </c>
      <c r="T136" s="18" t="str">
        <f t="shared" si="731"/>
        <v/>
      </c>
      <c r="U136" s="69">
        <v>0</v>
      </c>
      <c r="V136" s="70" t="str">
        <f t="shared" si="732"/>
        <v/>
      </c>
      <c r="W136" s="70">
        <v>0</v>
      </c>
      <c r="X136" s="71" t="str">
        <f t="shared" ref="X136:X199" si="754">IFERROR(IF(W136&gt;1,($J136-W136),""),"")</f>
        <v/>
      </c>
      <c r="Y136" s="16" t="str">
        <f t="shared" si="733"/>
        <v/>
      </c>
      <c r="Z136" s="72">
        <v>0</v>
      </c>
      <c r="AA136" s="73" t="str">
        <f t="shared" si="734"/>
        <v/>
      </c>
      <c r="AB136" s="73">
        <v>0</v>
      </c>
      <c r="AC136" s="74" t="str">
        <f t="shared" ref="AC136:AC199" si="755">IFERROR(IF(AB136&gt;1,($J136-AB136),""),"")</f>
        <v/>
      </c>
      <c r="AD136" s="18" t="str">
        <f t="shared" si="735"/>
        <v/>
      </c>
      <c r="AE136" s="69">
        <v>0</v>
      </c>
      <c r="AF136" s="70" t="str">
        <f t="shared" si="736"/>
        <v/>
      </c>
      <c r="AG136" s="70">
        <v>0</v>
      </c>
      <c r="AH136" s="71" t="str">
        <f t="shared" ref="AH136:AH199" si="756">IFERROR(IF(AG136&gt;1,($J136-AG136),""),"")</f>
        <v/>
      </c>
      <c r="AI136" s="16" t="str">
        <f t="shared" si="737"/>
        <v/>
      </c>
      <c r="AJ136" s="72">
        <v>0</v>
      </c>
      <c r="AK136" s="73" t="str">
        <f t="shared" si="738"/>
        <v/>
      </c>
      <c r="AL136" s="73">
        <v>0</v>
      </c>
      <c r="AM136" s="74" t="str">
        <f t="shared" ref="AM136:AM199" si="757">IFERROR(IF(AL136&gt;1,($J136-AL136),""),"")</f>
        <v/>
      </c>
      <c r="AN136" s="18" t="str">
        <f t="shared" si="739"/>
        <v/>
      </c>
      <c r="AO136" s="69">
        <v>0</v>
      </c>
      <c r="AP136" s="70" t="str">
        <f t="shared" si="740"/>
        <v/>
      </c>
      <c r="AQ136" s="70">
        <v>0</v>
      </c>
      <c r="AR136" s="71" t="str">
        <f t="shared" ref="AR136:AR199" si="758">IFERROR(IF(AQ136&gt;1,($J136-AQ136),""),"")</f>
        <v/>
      </c>
      <c r="AS136" s="16" t="str">
        <f t="shared" si="741"/>
        <v/>
      </c>
      <c r="AT136" s="72">
        <v>0</v>
      </c>
      <c r="AU136" s="73" t="str">
        <f t="shared" si="742"/>
        <v/>
      </c>
      <c r="AV136" s="73">
        <v>0</v>
      </c>
      <c r="AW136" s="74" t="str">
        <f t="shared" ref="AW136:AW199" si="759">IFERROR(IF(AV136&gt;1,($J136-AV136),""),"")</f>
        <v/>
      </c>
      <c r="AX136" s="18" t="str">
        <f t="shared" si="743"/>
        <v/>
      </c>
      <c r="AY136" s="69">
        <v>0</v>
      </c>
      <c r="AZ136" s="70" t="str">
        <f t="shared" si="744"/>
        <v/>
      </c>
      <c r="BA136" s="70">
        <v>0</v>
      </c>
      <c r="BB136" s="71" t="str">
        <f t="shared" ref="BB136:BB199" si="760">IFERROR(IF(BA136&gt;1,($J136-BA136),""),"")</f>
        <v/>
      </c>
      <c r="BC136" s="16" t="str">
        <f t="shared" si="745"/>
        <v/>
      </c>
      <c r="BD136" s="72">
        <v>0</v>
      </c>
      <c r="BE136" s="73" t="str">
        <f t="shared" si="746"/>
        <v/>
      </c>
      <c r="BF136" s="73">
        <v>0</v>
      </c>
      <c r="BG136" s="74" t="str">
        <f t="shared" ref="BG136:BG199" si="761">IFERROR(IF(BF136&gt;1,($J136-BF136),""),"")</f>
        <v/>
      </c>
      <c r="BH136" s="18" t="str">
        <f t="shared" si="747"/>
        <v/>
      </c>
      <c r="BI136" s="69">
        <v>0</v>
      </c>
      <c r="BJ136" s="70" t="str">
        <f t="shared" si="748"/>
        <v/>
      </c>
      <c r="BK136" s="70">
        <v>0</v>
      </c>
      <c r="BL136" s="71" t="str">
        <f t="shared" ref="BL136:BL199" si="762">IFERROR(IF(BK136&gt;1,($J136-BK136),""),"")</f>
        <v/>
      </c>
      <c r="BM136" s="16" t="str">
        <f t="shared" si="749"/>
        <v/>
      </c>
      <c r="BN136" s="72">
        <v>0</v>
      </c>
      <c r="BO136" s="73" t="str">
        <f t="shared" si="750"/>
        <v/>
      </c>
      <c r="BP136" s="73">
        <v>0</v>
      </c>
      <c r="BQ136" s="74" t="str">
        <f t="shared" ref="BQ136:BQ199" si="763">IFERROR(IF(BP136&gt;1,($J136-BP136),""),"")</f>
        <v/>
      </c>
      <c r="BR136" s="18" t="str">
        <f t="shared" si="751"/>
        <v/>
      </c>
    </row>
    <row r="137" spans="1:70" s="5" customFormat="1" ht="12.75" customHeight="1" thickBot="1">
      <c r="A137" s="46" t="s">
        <v>500</v>
      </c>
      <c r="B137" s="38" t="s">
        <v>142</v>
      </c>
      <c r="C137" s="9" t="s">
        <v>530</v>
      </c>
      <c r="D137" s="50">
        <v>0.66</v>
      </c>
      <c r="E137" s="2" t="s">
        <v>180</v>
      </c>
      <c r="F137" s="83">
        <v>1319</v>
      </c>
      <c r="G137" s="83">
        <v>1199</v>
      </c>
      <c r="H137" s="142">
        <v>918</v>
      </c>
      <c r="I137" s="142">
        <v>0</v>
      </c>
      <c r="J137" s="97">
        <f t="shared" si="727"/>
        <v>918</v>
      </c>
      <c r="K137" s="76">
        <v>0</v>
      </c>
      <c r="L137" s="77" t="str">
        <f t="shared" si="728"/>
        <v/>
      </c>
      <c r="M137" s="77">
        <v>0</v>
      </c>
      <c r="N137" s="78" t="str">
        <f t="shared" si="752"/>
        <v/>
      </c>
      <c r="O137" s="17" t="str">
        <f t="shared" si="729"/>
        <v/>
      </c>
      <c r="P137" s="79">
        <v>0</v>
      </c>
      <c r="Q137" s="80" t="str">
        <f t="shared" si="730"/>
        <v/>
      </c>
      <c r="R137" s="80">
        <v>0</v>
      </c>
      <c r="S137" s="81" t="str">
        <f t="shared" si="753"/>
        <v/>
      </c>
      <c r="T137" s="19" t="str">
        <f t="shared" si="731"/>
        <v/>
      </c>
      <c r="U137" s="76">
        <v>0</v>
      </c>
      <c r="V137" s="77" t="str">
        <f t="shared" si="732"/>
        <v/>
      </c>
      <c r="W137" s="77">
        <v>0</v>
      </c>
      <c r="X137" s="78" t="str">
        <f t="shared" si="754"/>
        <v/>
      </c>
      <c r="Y137" s="17" t="str">
        <f t="shared" si="733"/>
        <v/>
      </c>
      <c r="Z137" s="79">
        <v>0</v>
      </c>
      <c r="AA137" s="80" t="str">
        <f t="shared" si="734"/>
        <v/>
      </c>
      <c r="AB137" s="80">
        <v>0</v>
      </c>
      <c r="AC137" s="81" t="str">
        <f t="shared" si="755"/>
        <v/>
      </c>
      <c r="AD137" s="19" t="str">
        <f t="shared" si="735"/>
        <v/>
      </c>
      <c r="AE137" s="76">
        <v>0</v>
      </c>
      <c r="AF137" s="77" t="str">
        <f t="shared" si="736"/>
        <v/>
      </c>
      <c r="AG137" s="77">
        <v>0</v>
      </c>
      <c r="AH137" s="78" t="str">
        <f t="shared" si="756"/>
        <v/>
      </c>
      <c r="AI137" s="17" t="str">
        <f t="shared" si="737"/>
        <v/>
      </c>
      <c r="AJ137" s="79">
        <v>0</v>
      </c>
      <c r="AK137" s="80" t="str">
        <f t="shared" si="738"/>
        <v/>
      </c>
      <c r="AL137" s="80">
        <v>0</v>
      </c>
      <c r="AM137" s="81" t="str">
        <f t="shared" si="757"/>
        <v/>
      </c>
      <c r="AN137" s="19" t="str">
        <f t="shared" si="739"/>
        <v/>
      </c>
      <c r="AO137" s="76">
        <v>0</v>
      </c>
      <c r="AP137" s="77" t="str">
        <f t="shared" si="740"/>
        <v/>
      </c>
      <c r="AQ137" s="77">
        <v>0</v>
      </c>
      <c r="AR137" s="78" t="str">
        <f t="shared" si="758"/>
        <v/>
      </c>
      <c r="AS137" s="17" t="str">
        <f t="shared" si="741"/>
        <v/>
      </c>
      <c r="AT137" s="79">
        <v>0</v>
      </c>
      <c r="AU137" s="80" t="str">
        <f t="shared" si="742"/>
        <v/>
      </c>
      <c r="AV137" s="80">
        <v>0</v>
      </c>
      <c r="AW137" s="81" t="str">
        <f t="shared" si="759"/>
        <v/>
      </c>
      <c r="AX137" s="19" t="str">
        <f t="shared" si="743"/>
        <v/>
      </c>
      <c r="AY137" s="76">
        <v>0</v>
      </c>
      <c r="AZ137" s="77" t="str">
        <f t="shared" si="744"/>
        <v/>
      </c>
      <c r="BA137" s="77">
        <v>0</v>
      </c>
      <c r="BB137" s="78" t="str">
        <f t="shared" si="760"/>
        <v/>
      </c>
      <c r="BC137" s="17" t="str">
        <f t="shared" si="745"/>
        <v/>
      </c>
      <c r="BD137" s="79">
        <v>0</v>
      </c>
      <c r="BE137" s="80" t="str">
        <f t="shared" si="746"/>
        <v/>
      </c>
      <c r="BF137" s="80">
        <v>0</v>
      </c>
      <c r="BG137" s="81" t="str">
        <f t="shared" si="761"/>
        <v/>
      </c>
      <c r="BH137" s="19" t="str">
        <f t="shared" si="747"/>
        <v/>
      </c>
      <c r="BI137" s="76">
        <v>0</v>
      </c>
      <c r="BJ137" s="77" t="str">
        <f t="shared" si="748"/>
        <v/>
      </c>
      <c r="BK137" s="77">
        <v>0</v>
      </c>
      <c r="BL137" s="78" t="str">
        <f t="shared" si="762"/>
        <v/>
      </c>
      <c r="BM137" s="17" t="str">
        <f t="shared" si="749"/>
        <v/>
      </c>
      <c r="BN137" s="79">
        <v>0</v>
      </c>
      <c r="BO137" s="80" t="str">
        <f t="shared" si="750"/>
        <v/>
      </c>
      <c r="BP137" s="80">
        <v>0</v>
      </c>
      <c r="BQ137" s="81" t="str">
        <f t="shared" si="763"/>
        <v/>
      </c>
      <c r="BR137" s="19" t="str">
        <f t="shared" si="751"/>
        <v/>
      </c>
    </row>
    <row r="138" spans="1:70" s="5" customFormat="1" ht="12.75" customHeight="1">
      <c r="A138" s="44" t="s">
        <v>503</v>
      </c>
      <c r="B138" s="36" t="s">
        <v>142</v>
      </c>
      <c r="C138" s="6" t="s">
        <v>508</v>
      </c>
      <c r="D138" s="51">
        <v>0.83</v>
      </c>
      <c r="E138" s="7" t="s">
        <v>459</v>
      </c>
      <c r="F138" s="84">
        <v>879</v>
      </c>
      <c r="G138" s="84">
        <v>799</v>
      </c>
      <c r="H138" s="143">
        <v>650</v>
      </c>
      <c r="I138" s="143">
        <v>0</v>
      </c>
      <c r="J138" s="93">
        <f t="shared" si="727"/>
        <v>650</v>
      </c>
      <c r="K138" s="106">
        <v>0</v>
      </c>
      <c r="L138" s="107" t="str">
        <f t="shared" si="728"/>
        <v/>
      </c>
      <c r="M138" s="107">
        <v>0</v>
      </c>
      <c r="N138" s="110" t="str">
        <f t="shared" si="752"/>
        <v/>
      </c>
      <c r="O138" s="15" t="str">
        <f t="shared" si="729"/>
        <v/>
      </c>
      <c r="P138" s="108">
        <v>0</v>
      </c>
      <c r="Q138" s="109" t="str">
        <f t="shared" si="730"/>
        <v/>
      </c>
      <c r="R138" s="109">
        <v>0</v>
      </c>
      <c r="S138" s="111" t="str">
        <f t="shared" si="753"/>
        <v/>
      </c>
      <c r="T138" s="20" t="str">
        <f t="shared" si="731"/>
        <v/>
      </c>
      <c r="U138" s="106">
        <v>0</v>
      </c>
      <c r="V138" s="107" t="str">
        <f t="shared" si="732"/>
        <v/>
      </c>
      <c r="W138" s="107">
        <v>0</v>
      </c>
      <c r="X138" s="110" t="str">
        <f t="shared" si="754"/>
        <v/>
      </c>
      <c r="Y138" s="15" t="str">
        <f t="shared" si="733"/>
        <v/>
      </c>
      <c r="Z138" s="108">
        <v>0</v>
      </c>
      <c r="AA138" s="109" t="str">
        <f t="shared" si="734"/>
        <v/>
      </c>
      <c r="AB138" s="109">
        <v>0</v>
      </c>
      <c r="AC138" s="111" t="str">
        <f t="shared" si="755"/>
        <v/>
      </c>
      <c r="AD138" s="20" t="str">
        <f t="shared" si="735"/>
        <v/>
      </c>
      <c r="AE138" s="106">
        <v>0</v>
      </c>
      <c r="AF138" s="107" t="str">
        <f t="shared" si="736"/>
        <v/>
      </c>
      <c r="AG138" s="107">
        <v>0</v>
      </c>
      <c r="AH138" s="110" t="str">
        <f t="shared" si="756"/>
        <v/>
      </c>
      <c r="AI138" s="15" t="str">
        <f t="shared" si="737"/>
        <v/>
      </c>
      <c r="AJ138" s="108">
        <v>0</v>
      </c>
      <c r="AK138" s="109" t="str">
        <f t="shared" si="738"/>
        <v/>
      </c>
      <c r="AL138" s="109">
        <v>0</v>
      </c>
      <c r="AM138" s="111" t="str">
        <f t="shared" si="757"/>
        <v/>
      </c>
      <c r="AN138" s="20" t="str">
        <f t="shared" si="739"/>
        <v/>
      </c>
      <c r="AO138" s="106">
        <v>0</v>
      </c>
      <c r="AP138" s="107" t="str">
        <f t="shared" si="740"/>
        <v/>
      </c>
      <c r="AQ138" s="107">
        <v>0</v>
      </c>
      <c r="AR138" s="110" t="str">
        <f t="shared" si="758"/>
        <v/>
      </c>
      <c r="AS138" s="15" t="str">
        <f t="shared" si="741"/>
        <v/>
      </c>
      <c r="AT138" s="108">
        <v>0</v>
      </c>
      <c r="AU138" s="109" t="str">
        <f t="shared" si="742"/>
        <v/>
      </c>
      <c r="AV138" s="109">
        <v>0</v>
      </c>
      <c r="AW138" s="111" t="str">
        <f t="shared" si="759"/>
        <v/>
      </c>
      <c r="AX138" s="20" t="str">
        <f t="shared" si="743"/>
        <v/>
      </c>
      <c r="AY138" s="106">
        <v>0</v>
      </c>
      <c r="AZ138" s="107" t="str">
        <f t="shared" si="744"/>
        <v/>
      </c>
      <c r="BA138" s="107">
        <v>0</v>
      </c>
      <c r="BB138" s="110" t="str">
        <f t="shared" si="760"/>
        <v/>
      </c>
      <c r="BC138" s="15" t="str">
        <f t="shared" si="745"/>
        <v/>
      </c>
      <c r="BD138" s="108">
        <v>0</v>
      </c>
      <c r="BE138" s="109" t="str">
        <f t="shared" si="746"/>
        <v/>
      </c>
      <c r="BF138" s="109">
        <v>0</v>
      </c>
      <c r="BG138" s="111" t="str">
        <f t="shared" si="761"/>
        <v/>
      </c>
      <c r="BH138" s="20" t="str">
        <f t="shared" si="747"/>
        <v/>
      </c>
      <c r="BI138" s="106">
        <v>0</v>
      </c>
      <c r="BJ138" s="107" t="str">
        <f t="shared" si="748"/>
        <v/>
      </c>
      <c r="BK138" s="107">
        <v>0</v>
      </c>
      <c r="BL138" s="110" t="str">
        <f t="shared" si="762"/>
        <v/>
      </c>
      <c r="BM138" s="15" t="str">
        <f t="shared" si="749"/>
        <v/>
      </c>
      <c r="BN138" s="108">
        <v>0</v>
      </c>
      <c r="BO138" s="109" t="str">
        <f t="shared" si="750"/>
        <v/>
      </c>
      <c r="BP138" s="109">
        <v>0</v>
      </c>
      <c r="BQ138" s="111" t="str">
        <f t="shared" si="763"/>
        <v/>
      </c>
      <c r="BR138" s="20" t="str">
        <f t="shared" si="751"/>
        <v/>
      </c>
    </row>
    <row r="139" spans="1:70" s="5" customFormat="1" ht="12.75" customHeight="1">
      <c r="A139" s="45" t="s">
        <v>504</v>
      </c>
      <c r="B139" s="39" t="s">
        <v>142</v>
      </c>
      <c r="C139" s="4" t="s">
        <v>508</v>
      </c>
      <c r="D139" s="49">
        <v>1.1100000000000001</v>
      </c>
      <c r="E139" s="40" t="s">
        <v>460</v>
      </c>
      <c r="F139" s="82">
        <v>879</v>
      </c>
      <c r="G139" s="82">
        <v>799</v>
      </c>
      <c r="H139" s="141">
        <v>650</v>
      </c>
      <c r="I139" s="141">
        <v>0</v>
      </c>
      <c r="J139" s="95">
        <f t="shared" si="727"/>
        <v>650</v>
      </c>
      <c r="K139" s="69">
        <v>0</v>
      </c>
      <c r="L139" s="70" t="str">
        <f t="shared" si="728"/>
        <v/>
      </c>
      <c r="M139" s="70">
        <v>0</v>
      </c>
      <c r="N139" s="71" t="str">
        <f t="shared" si="752"/>
        <v/>
      </c>
      <c r="O139" s="16" t="str">
        <f t="shared" si="729"/>
        <v/>
      </c>
      <c r="P139" s="72">
        <v>0</v>
      </c>
      <c r="Q139" s="73" t="str">
        <f t="shared" si="730"/>
        <v/>
      </c>
      <c r="R139" s="73">
        <v>0</v>
      </c>
      <c r="S139" s="74" t="str">
        <f t="shared" si="753"/>
        <v/>
      </c>
      <c r="T139" s="18" t="str">
        <f t="shared" si="731"/>
        <v/>
      </c>
      <c r="U139" s="69">
        <v>0</v>
      </c>
      <c r="V139" s="70" t="str">
        <f t="shared" si="732"/>
        <v/>
      </c>
      <c r="W139" s="70">
        <v>0</v>
      </c>
      <c r="X139" s="71" t="str">
        <f t="shared" si="754"/>
        <v/>
      </c>
      <c r="Y139" s="16" t="str">
        <f t="shared" si="733"/>
        <v/>
      </c>
      <c r="Z139" s="72">
        <v>0</v>
      </c>
      <c r="AA139" s="73" t="str">
        <f t="shared" si="734"/>
        <v/>
      </c>
      <c r="AB139" s="73">
        <v>0</v>
      </c>
      <c r="AC139" s="74" t="str">
        <f t="shared" si="755"/>
        <v/>
      </c>
      <c r="AD139" s="18" t="str">
        <f t="shared" si="735"/>
        <v/>
      </c>
      <c r="AE139" s="69">
        <v>0</v>
      </c>
      <c r="AF139" s="70" t="str">
        <f t="shared" si="736"/>
        <v/>
      </c>
      <c r="AG139" s="70">
        <v>0</v>
      </c>
      <c r="AH139" s="71" t="str">
        <f t="shared" si="756"/>
        <v/>
      </c>
      <c r="AI139" s="16" t="str">
        <f t="shared" si="737"/>
        <v/>
      </c>
      <c r="AJ139" s="72">
        <v>0</v>
      </c>
      <c r="AK139" s="73" t="str">
        <f t="shared" si="738"/>
        <v/>
      </c>
      <c r="AL139" s="73">
        <v>0</v>
      </c>
      <c r="AM139" s="74" t="str">
        <f t="shared" si="757"/>
        <v/>
      </c>
      <c r="AN139" s="18" t="str">
        <f t="shared" si="739"/>
        <v/>
      </c>
      <c r="AO139" s="69">
        <v>0</v>
      </c>
      <c r="AP139" s="70" t="str">
        <f t="shared" si="740"/>
        <v/>
      </c>
      <c r="AQ139" s="70">
        <v>0</v>
      </c>
      <c r="AR139" s="71" t="str">
        <f t="shared" si="758"/>
        <v/>
      </c>
      <c r="AS139" s="16" t="str">
        <f t="shared" si="741"/>
        <v/>
      </c>
      <c r="AT139" s="72">
        <v>0</v>
      </c>
      <c r="AU139" s="73" t="str">
        <f t="shared" si="742"/>
        <v/>
      </c>
      <c r="AV139" s="73">
        <v>0</v>
      </c>
      <c r="AW139" s="74" t="str">
        <f t="shared" si="759"/>
        <v/>
      </c>
      <c r="AX139" s="18" t="str">
        <f t="shared" si="743"/>
        <v/>
      </c>
      <c r="AY139" s="69">
        <v>0</v>
      </c>
      <c r="AZ139" s="70" t="str">
        <f t="shared" si="744"/>
        <v/>
      </c>
      <c r="BA139" s="70">
        <v>0</v>
      </c>
      <c r="BB139" s="71" t="str">
        <f t="shared" si="760"/>
        <v/>
      </c>
      <c r="BC139" s="16" t="str">
        <f t="shared" si="745"/>
        <v/>
      </c>
      <c r="BD139" s="72">
        <v>0</v>
      </c>
      <c r="BE139" s="73" t="str">
        <f t="shared" si="746"/>
        <v/>
      </c>
      <c r="BF139" s="73">
        <v>0</v>
      </c>
      <c r="BG139" s="74" t="str">
        <f t="shared" si="761"/>
        <v/>
      </c>
      <c r="BH139" s="18" t="str">
        <f t="shared" si="747"/>
        <v/>
      </c>
      <c r="BI139" s="69">
        <v>0</v>
      </c>
      <c r="BJ139" s="70" t="str">
        <f t="shared" si="748"/>
        <v/>
      </c>
      <c r="BK139" s="70">
        <v>0</v>
      </c>
      <c r="BL139" s="71" t="str">
        <f t="shared" si="762"/>
        <v/>
      </c>
      <c r="BM139" s="16" t="str">
        <f t="shared" si="749"/>
        <v/>
      </c>
      <c r="BN139" s="72">
        <v>0</v>
      </c>
      <c r="BO139" s="73" t="str">
        <f t="shared" si="750"/>
        <v/>
      </c>
      <c r="BP139" s="73">
        <v>0</v>
      </c>
      <c r="BQ139" s="74" t="str">
        <f t="shared" si="763"/>
        <v/>
      </c>
      <c r="BR139" s="18" t="str">
        <f t="shared" si="751"/>
        <v/>
      </c>
    </row>
    <row r="140" spans="1:70" s="5" customFormat="1" ht="12.75" customHeight="1">
      <c r="A140" s="45" t="s">
        <v>505</v>
      </c>
      <c r="B140" s="39" t="s">
        <v>142</v>
      </c>
      <c r="C140" s="4" t="s">
        <v>508</v>
      </c>
      <c r="D140" s="49">
        <v>1.1100000000000001</v>
      </c>
      <c r="E140" s="40" t="s">
        <v>461</v>
      </c>
      <c r="F140" s="82">
        <v>989</v>
      </c>
      <c r="G140" s="82">
        <v>899</v>
      </c>
      <c r="H140" s="141">
        <v>731</v>
      </c>
      <c r="I140" s="141">
        <v>0</v>
      </c>
      <c r="J140" s="95">
        <f t="shared" si="727"/>
        <v>731</v>
      </c>
      <c r="K140" s="69">
        <v>0</v>
      </c>
      <c r="L140" s="70" t="str">
        <f t="shared" si="728"/>
        <v/>
      </c>
      <c r="M140" s="70">
        <v>0</v>
      </c>
      <c r="N140" s="71" t="str">
        <f t="shared" si="752"/>
        <v/>
      </c>
      <c r="O140" s="16" t="str">
        <f t="shared" si="729"/>
        <v/>
      </c>
      <c r="P140" s="72">
        <v>0</v>
      </c>
      <c r="Q140" s="73" t="str">
        <f t="shared" si="730"/>
        <v/>
      </c>
      <c r="R140" s="73">
        <v>0</v>
      </c>
      <c r="S140" s="74" t="str">
        <f t="shared" si="753"/>
        <v/>
      </c>
      <c r="T140" s="18" t="str">
        <f t="shared" si="731"/>
        <v/>
      </c>
      <c r="U140" s="69">
        <v>0</v>
      </c>
      <c r="V140" s="70" t="str">
        <f t="shared" si="732"/>
        <v/>
      </c>
      <c r="W140" s="70">
        <v>0</v>
      </c>
      <c r="X140" s="71" t="str">
        <f t="shared" si="754"/>
        <v/>
      </c>
      <c r="Y140" s="16" t="str">
        <f t="shared" si="733"/>
        <v/>
      </c>
      <c r="Z140" s="72">
        <v>0</v>
      </c>
      <c r="AA140" s="73" t="str">
        <f t="shared" si="734"/>
        <v/>
      </c>
      <c r="AB140" s="73">
        <v>0</v>
      </c>
      <c r="AC140" s="74" t="str">
        <f t="shared" si="755"/>
        <v/>
      </c>
      <c r="AD140" s="18" t="str">
        <f t="shared" si="735"/>
        <v/>
      </c>
      <c r="AE140" s="69">
        <v>0</v>
      </c>
      <c r="AF140" s="70" t="str">
        <f t="shared" si="736"/>
        <v/>
      </c>
      <c r="AG140" s="70">
        <v>0</v>
      </c>
      <c r="AH140" s="71" t="str">
        <f t="shared" si="756"/>
        <v/>
      </c>
      <c r="AI140" s="16" t="str">
        <f t="shared" si="737"/>
        <v/>
      </c>
      <c r="AJ140" s="72">
        <v>0</v>
      </c>
      <c r="AK140" s="73" t="str">
        <f t="shared" si="738"/>
        <v/>
      </c>
      <c r="AL140" s="73">
        <v>0</v>
      </c>
      <c r="AM140" s="74" t="str">
        <f t="shared" si="757"/>
        <v/>
      </c>
      <c r="AN140" s="18" t="str">
        <f t="shared" si="739"/>
        <v/>
      </c>
      <c r="AO140" s="69">
        <v>0</v>
      </c>
      <c r="AP140" s="70" t="str">
        <f t="shared" si="740"/>
        <v/>
      </c>
      <c r="AQ140" s="70">
        <v>0</v>
      </c>
      <c r="AR140" s="71" t="str">
        <f t="shared" si="758"/>
        <v/>
      </c>
      <c r="AS140" s="16" t="str">
        <f t="shared" si="741"/>
        <v/>
      </c>
      <c r="AT140" s="72">
        <v>0</v>
      </c>
      <c r="AU140" s="73" t="str">
        <f t="shared" si="742"/>
        <v/>
      </c>
      <c r="AV140" s="73">
        <v>0</v>
      </c>
      <c r="AW140" s="74" t="str">
        <f t="shared" si="759"/>
        <v/>
      </c>
      <c r="AX140" s="18" t="str">
        <f t="shared" si="743"/>
        <v/>
      </c>
      <c r="AY140" s="69">
        <v>0</v>
      </c>
      <c r="AZ140" s="70" t="str">
        <f t="shared" si="744"/>
        <v/>
      </c>
      <c r="BA140" s="70">
        <v>0</v>
      </c>
      <c r="BB140" s="71" t="str">
        <f t="shared" si="760"/>
        <v/>
      </c>
      <c r="BC140" s="16" t="str">
        <f t="shared" si="745"/>
        <v/>
      </c>
      <c r="BD140" s="72">
        <v>0</v>
      </c>
      <c r="BE140" s="73" t="str">
        <f t="shared" si="746"/>
        <v/>
      </c>
      <c r="BF140" s="73">
        <v>0</v>
      </c>
      <c r="BG140" s="74" t="str">
        <f t="shared" si="761"/>
        <v/>
      </c>
      <c r="BH140" s="18" t="str">
        <f t="shared" si="747"/>
        <v/>
      </c>
      <c r="BI140" s="69">
        <v>0</v>
      </c>
      <c r="BJ140" s="70" t="str">
        <f t="shared" si="748"/>
        <v/>
      </c>
      <c r="BK140" s="70">
        <v>0</v>
      </c>
      <c r="BL140" s="71" t="str">
        <f t="shared" si="762"/>
        <v/>
      </c>
      <c r="BM140" s="16" t="str">
        <f t="shared" si="749"/>
        <v/>
      </c>
      <c r="BN140" s="72">
        <v>0</v>
      </c>
      <c r="BO140" s="73" t="str">
        <f t="shared" si="750"/>
        <v/>
      </c>
      <c r="BP140" s="73">
        <v>0</v>
      </c>
      <c r="BQ140" s="74" t="str">
        <f t="shared" si="763"/>
        <v/>
      </c>
      <c r="BR140" s="18" t="str">
        <f t="shared" si="751"/>
        <v/>
      </c>
    </row>
    <row r="141" spans="1:70" s="5" customFormat="1" ht="12.75" customHeight="1">
      <c r="A141" s="44" t="s">
        <v>255</v>
      </c>
      <c r="B141" s="36" t="s">
        <v>142</v>
      </c>
      <c r="C141" s="6" t="s">
        <v>524</v>
      </c>
      <c r="D141" s="51">
        <v>0.83</v>
      </c>
      <c r="E141" s="7" t="s">
        <v>459</v>
      </c>
      <c r="F141" s="84">
        <v>989</v>
      </c>
      <c r="G141" s="84">
        <v>899</v>
      </c>
      <c r="H141" s="143">
        <v>712</v>
      </c>
      <c r="I141" s="143">
        <v>24</v>
      </c>
      <c r="J141" s="93">
        <f t="shared" si="677"/>
        <v>688</v>
      </c>
      <c r="K141" s="106">
        <v>0</v>
      </c>
      <c r="L141" s="107" t="str">
        <f t="shared" si="704"/>
        <v/>
      </c>
      <c r="M141" s="107">
        <v>0</v>
      </c>
      <c r="N141" s="110" t="str">
        <f t="shared" si="752"/>
        <v/>
      </c>
      <c r="O141" s="15" t="str">
        <f t="shared" si="705"/>
        <v/>
      </c>
      <c r="P141" s="108">
        <v>0</v>
      </c>
      <c r="Q141" s="109" t="str">
        <f t="shared" si="706"/>
        <v/>
      </c>
      <c r="R141" s="109">
        <v>0</v>
      </c>
      <c r="S141" s="111" t="str">
        <f t="shared" si="753"/>
        <v/>
      </c>
      <c r="T141" s="20" t="str">
        <f t="shared" si="707"/>
        <v/>
      </c>
      <c r="U141" s="106">
        <v>777</v>
      </c>
      <c r="V141" s="107">
        <f t="shared" si="708"/>
        <v>699.30000000000007</v>
      </c>
      <c r="W141" s="107">
        <v>92</v>
      </c>
      <c r="X141" s="110">
        <f t="shared" si="754"/>
        <v>596</v>
      </c>
      <c r="Y141" s="15">
        <f t="shared" si="709"/>
        <v>0.14771914771914779</v>
      </c>
      <c r="Z141" s="108">
        <v>0</v>
      </c>
      <c r="AA141" s="109" t="str">
        <f t="shared" si="710"/>
        <v/>
      </c>
      <c r="AB141" s="109">
        <v>0</v>
      </c>
      <c r="AC141" s="111" t="str">
        <f t="shared" si="755"/>
        <v/>
      </c>
      <c r="AD141" s="20" t="str">
        <f t="shared" si="711"/>
        <v/>
      </c>
      <c r="AE141" s="106">
        <v>0</v>
      </c>
      <c r="AF141" s="107" t="str">
        <f t="shared" si="712"/>
        <v/>
      </c>
      <c r="AG141" s="107">
        <v>0</v>
      </c>
      <c r="AH141" s="110" t="str">
        <f t="shared" si="756"/>
        <v/>
      </c>
      <c r="AI141" s="15" t="str">
        <f t="shared" si="713"/>
        <v/>
      </c>
      <c r="AJ141" s="108">
        <v>0</v>
      </c>
      <c r="AK141" s="109" t="str">
        <f t="shared" si="714"/>
        <v/>
      </c>
      <c r="AL141" s="109">
        <v>0</v>
      </c>
      <c r="AM141" s="111" t="str">
        <f t="shared" si="757"/>
        <v/>
      </c>
      <c r="AN141" s="20" t="str">
        <f t="shared" si="715"/>
        <v/>
      </c>
      <c r="AO141" s="106">
        <v>721</v>
      </c>
      <c r="AP141" s="107">
        <f t="shared" si="716"/>
        <v>648.9</v>
      </c>
      <c r="AQ141" s="107">
        <v>135</v>
      </c>
      <c r="AR141" s="110">
        <f t="shared" si="758"/>
        <v>553</v>
      </c>
      <c r="AS141" s="15">
        <f t="shared" si="717"/>
        <v>0.1477885652642934</v>
      </c>
      <c r="AT141" s="108">
        <v>0</v>
      </c>
      <c r="AU141" s="109" t="str">
        <f t="shared" si="718"/>
        <v/>
      </c>
      <c r="AV141" s="109">
        <v>0</v>
      </c>
      <c r="AW141" s="111" t="str">
        <f t="shared" si="759"/>
        <v/>
      </c>
      <c r="AX141" s="20" t="str">
        <f t="shared" si="678"/>
        <v/>
      </c>
      <c r="AY141" s="106">
        <v>0</v>
      </c>
      <c r="AZ141" s="107" t="str">
        <f t="shared" si="719"/>
        <v/>
      </c>
      <c r="BA141" s="107">
        <v>0</v>
      </c>
      <c r="BB141" s="110" t="str">
        <f t="shared" si="760"/>
        <v/>
      </c>
      <c r="BC141" s="15" t="str">
        <f t="shared" si="720"/>
        <v/>
      </c>
      <c r="BD141" s="108">
        <v>721</v>
      </c>
      <c r="BE141" s="109">
        <f t="shared" si="721"/>
        <v>648.9</v>
      </c>
      <c r="BF141" s="109">
        <v>135</v>
      </c>
      <c r="BG141" s="111">
        <f t="shared" si="761"/>
        <v>553</v>
      </c>
      <c r="BH141" s="20">
        <f t="shared" si="722"/>
        <v>0.1477885652642934</v>
      </c>
      <c r="BI141" s="106">
        <v>0</v>
      </c>
      <c r="BJ141" s="107" t="str">
        <f t="shared" si="723"/>
        <v/>
      </c>
      <c r="BK141" s="107">
        <v>0</v>
      </c>
      <c r="BL141" s="110" t="str">
        <f t="shared" si="762"/>
        <v/>
      </c>
      <c r="BM141" s="15" t="str">
        <f t="shared" si="724"/>
        <v/>
      </c>
      <c r="BN141" s="108">
        <v>777</v>
      </c>
      <c r="BO141" s="109">
        <f t="shared" si="725"/>
        <v>699.30000000000007</v>
      </c>
      <c r="BP141" s="109">
        <v>92</v>
      </c>
      <c r="BQ141" s="111">
        <f t="shared" si="763"/>
        <v>596</v>
      </c>
      <c r="BR141" s="20">
        <f t="shared" si="726"/>
        <v>0.14771914771914779</v>
      </c>
    </row>
    <row r="142" spans="1:70" s="5" customFormat="1" ht="12.75" customHeight="1">
      <c r="A142" s="45" t="s">
        <v>260</v>
      </c>
      <c r="B142" s="39" t="s">
        <v>142</v>
      </c>
      <c r="C142" s="4" t="s">
        <v>524</v>
      </c>
      <c r="D142" s="49">
        <v>1.1100000000000001</v>
      </c>
      <c r="E142" s="40" t="s">
        <v>460</v>
      </c>
      <c r="F142" s="82">
        <v>989</v>
      </c>
      <c r="G142" s="82">
        <v>899</v>
      </c>
      <c r="H142" s="141">
        <v>712</v>
      </c>
      <c r="I142" s="141">
        <v>24</v>
      </c>
      <c r="J142" s="95">
        <f t="shared" si="677"/>
        <v>688</v>
      </c>
      <c r="K142" s="69">
        <v>0</v>
      </c>
      <c r="L142" s="70" t="str">
        <f t="shared" si="704"/>
        <v/>
      </c>
      <c r="M142" s="70">
        <v>0</v>
      </c>
      <c r="N142" s="71" t="str">
        <f t="shared" si="752"/>
        <v/>
      </c>
      <c r="O142" s="16" t="str">
        <f t="shared" si="705"/>
        <v/>
      </c>
      <c r="P142" s="72">
        <v>0</v>
      </c>
      <c r="Q142" s="73" t="str">
        <f t="shared" si="706"/>
        <v/>
      </c>
      <c r="R142" s="73">
        <v>0</v>
      </c>
      <c r="S142" s="74" t="str">
        <f t="shared" si="753"/>
        <v/>
      </c>
      <c r="T142" s="18" t="str">
        <f t="shared" si="707"/>
        <v/>
      </c>
      <c r="U142" s="69">
        <v>777</v>
      </c>
      <c r="V142" s="70">
        <f t="shared" si="708"/>
        <v>699.30000000000007</v>
      </c>
      <c r="W142" s="70">
        <v>92</v>
      </c>
      <c r="X142" s="71">
        <f t="shared" si="754"/>
        <v>596</v>
      </c>
      <c r="Y142" s="16">
        <f t="shared" si="709"/>
        <v>0.14771914771914779</v>
      </c>
      <c r="Z142" s="72">
        <v>0</v>
      </c>
      <c r="AA142" s="73" t="str">
        <f t="shared" si="710"/>
        <v/>
      </c>
      <c r="AB142" s="73">
        <v>0</v>
      </c>
      <c r="AC142" s="74" t="str">
        <f t="shared" si="755"/>
        <v/>
      </c>
      <c r="AD142" s="18" t="str">
        <f t="shared" si="711"/>
        <v/>
      </c>
      <c r="AE142" s="69">
        <v>0</v>
      </c>
      <c r="AF142" s="70" t="str">
        <f t="shared" si="712"/>
        <v/>
      </c>
      <c r="AG142" s="70">
        <v>0</v>
      </c>
      <c r="AH142" s="71" t="str">
        <f t="shared" si="756"/>
        <v/>
      </c>
      <c r="AI142" s="16" t="str">
        <f t="shared" si="713"/>
        <v/>
      </c>
      <c r="AJ142" s="72">
        <v>0</v>
      </c>
      <c r="AK142" s="73" t="str">
        <f t="shared" si="714"/>
        <v/>
      </c>
      <c r="AL142" s="73">
        <v>0</v>
      </c>
      <c r="AM142" s="74" t="str">
        <f t="shared" si="757"/>
        <v/>
      </c>
      <c r="AN142" s="18" t="str">
        <f t="shared" si="715"/>
        <v/>
      </c>
      <c r="AO142" s="69">
        <v>721</v>
      </c>
      <c r="AP142" s="70">
        <f t="shared" si="716"/>
        <v>648.9</v>
      </c>
      <c r="AQ142" s="70">
        <v>135</v>
      </c>
      <c r="AR142" s="71">
        <f t="shared" si="758"/>
        <v>553</v>
      </c>
      <c r="AS142" s="16">
        <f t="shared" si="717"/>
        <v>0.1477885652642934</v>
      </c>
      <c r="AT142" s="72">
        <v>0</v>
      </c>
      <c r="AU142" s="73" t="str">
        <f t="shared" si="718"/>
        <v/>
      </c>
      <c r="AV142" s="73">
        <v>0</v>
      </c>
      <c r="AW142" s="74" t="str">
        <f t="shared" si="759"/>
        <v/>
      </c>
      <c r="AX142" s="18" t="str">
        <f t="shared" si="678"/>
        <v/>
      </c>
      <c r="AY142" s="69">
        <v>0</v>
      </c>
      <c r="AZ142" s="70" t="str">
        <f t="shared" si="719"/>
        <v/>
      </c>
      <c r="BA142" s="70">
        <v>0</v>
      </c>
      <c r="BB142" s="71" t="str">
        <f t="shared" si="760"/>
        <v/>
      </c>
      <c r="BC142" s="16" t="str">
        <f t="shared" si="720"/>
        <v/>
      </c>
      <c r="BD142" s="72">
        <v>721</v>
      </c>
      <c r="BE142" s="73">
        <f t="shared" si="721"/>
        <v>648.9</v>
      </c>
      <c r="BF142" s="73">
        <v>135</v>
      </c>
      <c r="BG142" s="74">
        <f t="shared" si="761"/>
        <v>553</v>
      </c>
      <c r="BH142" s="18">
        <f t="shared" si="722"/>
        <v>0.1477885652642934</v>
      </c>
      <c r="BI142" s="69">
        <v>0</v>
      </c>
      <c r="BJ142" s="70" t="str">
        <f t="shared" si="723"/>
        <v/>
      </c>
      <c r="BK142" s="70">
        <v>0</v>
      </c>
      <c r="BL142" s="71" t="str">
        <f t="shared" si="762"/>
        <v/>
      </c>
      <c r="BM142" s="16" t="str">
        <f t="shared" si="724"/>
        <v/>
      </c>
      <c r="BN142" s="72">
        <v>777</v>
      </c>
      <c r="BO142" s="73">
        <f t="shared" si="725"/>
        <v>699.30000000000007</v>
      </c>
      <c r="BP142" s="73">
        <v>92</v>
      </c>
      <c r="BQ142" s="74">
        <f t="shared" si="763"/>
        <v>596</v>
      </c>
      <c r="BR142" s="18">
        <f t="shared" si="726"/>
        <v>0.14771914771914779</v>
      </c>
    </row>
    <row r="143" spans="1:70" s="5" customFormat="1" ht="12.75" customHeight="1">
      <c r="A143" s="45" t="s">
        <v>261</v>
      </c>
      <c r="B143" s="39" t="s">
        <v>142</v>
      </c>
      <c r="C143" s="4" t="s">
        <v>524</v>
      </c>
      <c r="D143" s="49">
        <v>1.1100000000000001</v>
      </c>
      <c r="E143" s="40" t="s">
        <v>461</v>
      </c>
      <c r="F143" s="82">
        <v>1099</v>
      </c>
      <c r="G143" s="82">
        <v>999</v>
      </c>
      <c r="H143" s="141">
        <v>791</v>
      </c>
      <c r="I143" s="141">
        <v>27</v>
      </c>
      <c r="J143" s="95">
        <f t="shared" si="677"/>
        <v>764</v>
      </c>
      <c r="K143" s="69">
        <v>0</v>
      </c>
      <c r="L143" s="70" t="str">
        <f t="shared" si="704"/>
        <v/>
      </c>
      <c r="M143" s="70">
        <v>0</v>
      </c>
      <c r="N143" s="71" t="str">
        <f t="shared" si="752"/>
        <v/>
      </c>
      <c r="O143" s="16" t="str">
        <f t="shared" si="705"/>
        <v/>
      </c>
      <c r="P143" s="72">
        <v>0</v>
      </c>
      <c r="Q143" s="73" t="str">
        <f t="shared" si="706"/>
        <v/>
      </c>
      <c r="R143" s="73">
        <v>0</v>
      </c>
      <c r="S143" s="74" t="str">
        <f t="shared" si="753"/>
        <v/>
      </c>
      <c r="T143" s="18" t="str">
        <f t="shared" si="707"/>
        <v/>
      </c>
      <c r="U143" s="69">
        <v>888</v>
      </c>
      <c r="V143" s="70">
        <f t="shared" si="708"/>
        <v>799.2</v>
      </c>
      <c r="W143" s="70">
        <v>84</v>
      </c>
      <c r="X143" s="71">
        <f t="shared" si="754"/>
        <v>680</v>
      </c>
      <c r="Y143" s="16">
        <f t="shared" si="709"/>
        <v>0.1491491491491492</v>
      </c>
      <c r="Z143" s="72">
        <v>0</v>
      </c>
      <c r="AA143" s="73" t="str">
        <f t="shared" si="710"/>
        <v/>
      </c>
      <c r="AB143" s="73">
        <v>0</v>
      </c>
      <c r="AC143" s="74" t="str">
        <f t="shared" si="755"/>
        <v/>
      </c>
      <c r="AD143" s="18" t="str">
        <f t="shared" si="711"/>
        <v/>
      </c>
      <c r="AE143" s="69">
        <v>0</v>
      </c>
      <c r="AF143" s="70" t="str">
        <f t="shared" si="712"/>
        <v/>
      </c>
      <c r="AG143" s="70">
        <v>0</v>
      </c>
      <c r="AH143" s="71" t="str">
        <f t="shared" si="756"/>
        <v/>
      </c>
      <c r="AI143" s="16" t="str">
        <f t="shared" si="713"/>
        <v/>
      </c>
      <c r="AJ143" s="72">
        <v>0</v>
      </c>
      <c r="AK143" s="73" t="str">
        <f t="shared" si="714"/>
        <v/>
      </c>
      <c r="AL143" s="73">
        <v>0</v>
      </c>
      <c r="AM143" s="74" t="str">
        <f t="shared" si="757"/>
        <v/>
      </c>
      <c r="AN143" s="18" t="str">
        <f t="shared" si="715"/>
        <v/>
      </c>
      <c r="AO143" s="69">
        <v>832</v>
      </c>
      <c r="AP143" s="70">
        <f t="shared" si="716"/>
        <v>748.80000000000007</v>
      </c>
      <c r="AQ143" s="70">
        <v>127</v>
      </c>
      <c r="AR143" s="71">
        <f t="shared" si="758"/>
        <v>637</v>
      </c>
      <c r="AS143" s="16">
        <f t="shared" si="717"/>
        <v>0.14930555555555564</v>
      </c>
      <c r="AT143" s="72">
        <v>0</v>
      </c>
      <c r="AU143" s="73" t="str">
        <f t="shared" si="718"/>
        <v/>
      </c>
      <c r="AV143" s="73">
        <v>0</v>
      </c>
      <c r="AW143" s="74" t="str">
        <f t="shared" si="759"/>
        <v/>
      </c>
      <c r="AX143" s="18" t="str">
        <f t="shared" si="678"/>
        <v/>
      </c>
      <c r="AY143" s="69">
        <v>0</v>
      </c>
      <c r="AZ143" s="70" t="str">
        <f t="shared" si="719"/>
        <v/>
      </c>
      <c r="BA143" s="70">
        <v>0</v>
      </c>
      <c r="BB143" s="71" t="str">
        <f t="shared" si="760"/>
        <v/>
      </c>
      <c r="BC143" s="16" t="str">
        <f t="shared" si="720"/>
        <v/>
      </c>
      <c r="BD143" s="72">
        <v>832</v>
      </c>
      <c r="BE143" s="73">
        <f t="shared" si="721"/>
        <v>748.80000000000007</v>
      </c>
      <c r="BF143" s="73">
        <v>127</v>
      </c>
      <c r="BG143" s="74">
        <f t="shared" si="761"/>
        <v>637</v>
      </c>
      <c r="BH143" s="18">
        <f t="shared" si="722"/>
        <v>0.14930555555555564</v>
      </c>
      <c r="BI143" s="69">
        <v>0</v>
      </c>
      <c r="BJ143" s="70" t="str">
        <f t="shared" si="723"/>
        <v/>
      </c>
      <c r="BK143" s="70">
        <v>0</v>
      </c>
      <c r="BL143" s="71" t="str">
        <f t="shared" si="762"/>
        <v/>
      </c>
      <c r="BM143" s="16" t="str">
        <f t="shared" si="724"/>
        <v/>
      </c>
      <c r="BN143" s="72">
        <v>888</v>
      </c>
      <c r="BO143" s="73">
        <f t="shared" si="725"/>
        <v>799.2</v>
      </c>
      <c r="BP143" s="73">
        <v>84</v>
      </c>
      <c r="BQ143" s="74">
        <f t="shared" si="763"/>
        <v>680</v>
      </c>
      <c r="BR143" s="18">
        <f t="shared" si="726"/>
        <v>0.1491491491491492</v>
      </c>
    </row>
    <row r="144" spans="1:70" s="5" customFormat="1" ht="12.75" customHeight="1">
      <c r="A144" s="42" t="s">
        <v>253</v>
      </c>
      <c r="B144" s="39" t="s">
        <v>142</v>
      </c>
      <c r="C144" s="4" t="s">
        <v>524</v>
      </c>
      <c r="D144" s="49">
        <v>0.83</v>
      </c>
      <c r="E144" s="40" t="s">
        <v>462</v>
      </c>
      <c r="F144" s="82">
        <v>1209</v>
      </c>
      <c r="G144" s="82">
        <v>1099</v>
      </c>
      <c r="H144" s="141">
        <v>854</v>
      </c>
      <c r="I144" s="141">
        <v>24</v>
      </c>
      <c r="J144" s="95">
        <f t="shared" si="677"/>
        <v>830</v>
      </c>
      <c r="K144" s="69">
        <v>0</v>
      </c>
      <c r="L144" s="70" t="str">
        <f t="shared" si="704"/>
        <v/>
      </c>
      <c r="M144" s="70">
        <v>0</v>
      </c>
      <c r="N144" s="71" t="str">
        <f t="shared" si="752"/>
        <v/>
      </c>
      <c r="O144" s="16" t="str">
        <f t="shared" si="705"/>
        <v/>
      </c>
      <c r="P144" s="72">
        <v>0</v>
      </c>
      <c r="Q144" s="73" t="str">
        <f t="shared" si="706"/>
        <v/>
      </c>
      <c r="R144" s="73">
        <v>0</v>
      </c>
      <c r="S144" s="74" t="str">
        <f t="shared" si="753"/>
        <v/>
      </c>
      <c r="T144" s="18" t="str">
        <f t="shared" si="707"/>
        <v/>
      </c>
      <c r="U144" s="69">
        <v>0</v>
      </c>
      <c r="V144" s="70" t="str">
        <f t="shared" si="708"/>
        <v/>
      </c>
      <c r="W144" s="70">
        <v>0</v>
      </c>
      <c r="X144" s="71" t="str">
        <f t="shared" si="754"/>
        <v/>
      </c>
      <c r="Y144" s="16" t="str">
        <f t="shared" si="709"/>
        <v/>
      </c>
      <c r="Z144" s="72">
        <v>943</v>
      </c>
      <c r="AA144" s="73">
        <f t="shared" si="710"/>
        <v>848.7</v>
      </c>
      <c r="AB144" s="73">
        <v>116</v>
      </c>
      <c r="AC144" s="74">
        <f t="shared" si="755"/>
        <v>714</v>
      </c>
      <c r="AD144" s="18">
        <f t="shared" si="711"/>
        <v>0.15871332626369747</v>
      </c>
      <c r="AE144" s="69">
        <v>888</v>
      </c>
      <c r="AF144" s="70">
        <f t="shared" si="712"/>
        <v>799.2</v>
      </c>
      <c r="AG144" s="70">
        <v>158</v>
      </c>
      <c r="AH144" s="71">
        <f t="shared" si="756"/>
        <v>672</v>
      </c>
      <c r="AI144" s="16">
        <f t="shared" si="713"/>
        <v>0.15915915915915921</v>
      </c>
      <c r="AJ144" s="72">
        <v>0</v>
      </c>
      <c r="AK144" s="73" t="str">
        <f t="shared" si="714"/>
        <v/>
      </c>
      <c r="AL144" s="73">
        <v>0</v>
      </c>
      <c r="AM144" s="74" t="str">
        <f t="shared" si="757"/>
        <v/>
      </c>
      <c r="AN144" s="18" t="str">
        <f t="shared" si="715"/>
        <v/>
      </c>
      <c r="AO144" s="69">
        <v>0</v>
      </c>
      <c r="AP144" s="70" t="str">
        <f t="shared" si="716"/>
        <v/>
      </c>
      <c r="AQ144" s="70">
        <v>0</v>
      </c>
      <c r="AR144" s="71" t="str">
        <f t="shared" si="758"/>
        <v/>
      </c>
      <c r="AS144" s="16" t="str">
        <f t="shared" si="717"/>
        <v/>
      </c>
      <c r="AT144" s="72">
        <v>888</v>
      </c>
      <c r="AU144" s="73">
        <f t="shared" si="718"/>
        <v>799.2</v>
      </c>
      <c r="AV144" s="73">
        <v>158</v>
      </c>
      <c r="AW144" s="74">
        <f t="shared" si="759"/>
        <v>672</v>
      </c>
      <c r="AX144" s="18">
        <f t="shared" si="678"/>
        <v>0.15915915915915921</v>
      </c>
      <c r="AY144" s="69">
        <v>0</v>
      </c>
      <c r="AZ144" s="70" t="str">
        <f t="shared" si="719"/>
        <v/>
      </c>
      <c r="BA144" s="70">
        <v>0</v>
      </c>
      <c r="BB144" s="71" t="str">
        <f t="shared" si="760"/>
        <v/>
      </c>
      <c r="BC144" s="16" t="str">
        <f t="shared" si="720"/>
        <v/>
      </c>
      <c r="BD144" s="72">
        <v>943</v>
      </c>
      <c r="BE144" s="73">
        <f t="shared" si="721"/>
        <v>848.7</v>
      </c>
      <c r="BF144" s="73">
        <v>116</v>
      </c>
      <c r="BG144" s="74">
        <f t="shared" si="761"/>
        <v>714</v>
      </c>
      <c r="BH144" s="18">
        <f t="shared" si="722"/>
        <v>0.15871332626369747</v>
      </c>
      <c r="BI144" s="69">
        <v>0</v>
      </c>
      <c r="BJ144" s="70" t="str">
        <f t="shared" si="723"/>
        <v/>
      </c>
      <c r="BK144" s="70">
        <v>0</v>
      </c>
      <c r="BL144" s="71" t="str">
        <f t="shared" si="762"/>
        <v/>
      </c>
      <c r="BM144" s="16" t="str">
        <f t="shared" si="724"/>
        <v/>
      </c>
      <c r="BN144" s="72">
        <v>0</v>
      </c>
      <c r="BO144" s="73" t="str">
        <f t="shared" si="725"/>
        <v/>
      </c>
      <c r="BP144" s="73">
        <v>0</v>
      </c>
      <c r="BQ144" s="74" t="str">
        <f t="shared" si="763"/>
        <v/>
      </c>
      <c r="BR144" s="18" t="str">
        <f t="shared" si="726"/>
        <v/>
      </c>
    </row>
    <row r="145" spans="1:70" s="5" customFormat="1" ht="12.75" customHeight="1">
      <c r="A145" s="45" t="s">
        <v>256</v>
      </c>
      <c r="B145" s="39" t="s">
        <v>142</v>
      </c>
      <c r="C145" s="4" t="s">
        <v>524</v>
      </c>
      <c r="D145" s="49">
        <v>1.1100000000000001</v>
      </c>
      <c r="E145" s="40" t="s">
        <v>463</v>
      </c>
      <c r="F145" s="82">
        <v>1209</v>
      </c>
      <c r="G145" s="82">
        <v>1099</v>
      </c>
      <c r="H145" s="141">
        <v>854</v>
      </c>
      <c r="I145" s="141">
        <v>20</v>
      </c>
      <c r="J145" s="95">
        <f t="shared" si="677"/>
        <v>834</v>
      </c>
      <c r="K145" s="69">
        <v>0</v>
      </c>
      <c r="L145" s="70" t="str">
        <f t="shared" si="704"/>
        <v/>
      </c>
      <c r="M145" s="70">
        <v>0</v>
      </c>
      <c r="N145" s="71" t="str">
        <f t="shared" si="752"/>
        <v/>
      </c>
      <c r="O145" s="16" t="str">
        <f t="shared" si="705"/>
        <v/>
      </c>
      <c r="P145" s="72">
        <v>0</v>
      </c>
      <c r="Q145" s="73" t="str">
        <f t="shared" si="706"/>
        <v/>
      </c>
      <c r="R145" s="73">
        <v>0</v>
      </c>
      <c r="S145" s="74" t="str">
        <f t="shared" si="753"/>
        <v/>
      </c>
      <c r="T145" s="18" t="str">
        <f t="shared" si="707"/>
        <v/>
      </c>
      <c r="U145" s="69">
        <v>0</v>
      </c>
      <c r="V145" s="70" t="str">
        <f t="shared" si="708"/>
        <v/>
      </c>
      <c r="W145" s="70">
        <v>0</v>
      </c>
      <c r="X145" s="71" t="str">
        <f t="shared" si="754"/>
        <v/>
      </c>
      <c r="Y145" s="16" t="str">
        <f t="shared" si="709"/>
        <v/>
      </c>
      <c r="Z145" s="72">
        <v>943</v>
      </c>
      <c r="AA145" s="73">
        <f t="shared" si="710"/>
        <v>848.7</v>
      </c>
      <c r="AB145" s="73">
        <v>117</v>
      </c>
      <c r="AC145" s="74">
        <f t="shared" si="755"/>
        <v>717</v>
      </c>
      <c r="AD145" s="18">
        <f t="shared" si="711"/>
        <v>0.15517850830682225</v>
      </c>
      <c r="AE145" s="69">
        <v>888</v>
      </c>
      <c r="AF145" s="70">
        <f t="shared" si="712"/>
        <v>799.2</v>
      </c>
      <c r="AG145" s="70">
        <v>159</v>
      </c>
      <c r="AH145" s="71">
        <f t="shared" si="756"/>
        <v>675</v>
      </c>
      <c r="AI145" s="16">
        <f t="shared" si="713"/>
        <v>0.15540540540540546</v>
      </c>
      <c r="AJ145" s="72">
        <v>0</v>
      </c>
      <c r="AK145" s="73" t="str">
        <f t="shared" si="714"/>
        <v/>
      </c>
      <c r="AL145" s="73">
        <v>0</v>
      </c>
      <c r="AM145" s="74" t="str">
        <f t="shared" si="757"/>
        <v/>
      </c>
      <c r="AN145" s="18" t="str">
        <f t="shared" si="715"/>
        <v/>
      </c>
      <c r="AO145" s="69">
        <v>0</v>
      </c>
      <c r="AP145" s="70" t="str">
        <f t="shared" si="716"/>
        <v/>
      </c>
      <c r="AQ145" s="70">
        <v>0</v>
      </c>
      <c r="AR145" s="71" t="str">
        <f t="shared" si="758"/>
        <v/>
      </c>
      <c r="AS145" s="16" t="str">
        <f t="shared" si="717"/>
        <v/>
      </c>
      <c r="AT145" s="72">
        <v>888</v>
      </c>
      <c r="AU145" s="73">
        <f t="shared" si="718"/>
        <v>799.2</v>
      </c>
      <c r="AV145" s="73">
        <v>159</v>
      </c>
      <c r="AW145" s="74">
        <f t="shared" si="759"/>
        <v>675</v>
      </c>
      <c r="AX145" s="18">
        <f t="shared" si="678"/>
        <v>0.15540540540540546</v>
      </c>
      <c r="AY145" s="69">
        <v>0</v>
      </c>
      <c r="AZ145" s="70" t="str">
        <f t="shared" si="719"/>
        <v/>
      </c>
      <c r="BA145" s="70">
        <v>0</v>
      </c>
      <c r="BB145" s="71" t="str">
        <f t="shared" si="760"/>
        <v/>
      </c>
      <c r="BC145" s="16" t="str">
        <f t="shared" si="720"/>
        <v/>
      </c>
      <c r="BD145" s="72">
        <v>943</v>
      </c>
      <c r="BE145" s="73">
        <f t="shared" si="721"/>
        <v>848.7</v>
      </c>
      <c r="BF145" s="73">
        <v>117</v>
      </c>
      <c r="BG145" s="74">
        <f t="shared" si="761"/>
        <v>717</v>
      </c>
      <c r="BH145" s="18">
        <f t="shared" si="722"/>
        <v>0.15517850830682225</v>
      </c>
      <c r="BI145" s="69">
        <v>0</v>
      </c>
      <c r="BJ145" s="70" t="str">
        <f t="shared" si="723"/>
        <v/>
      </c>
      <c r="BK145" s="70">
        <v>0</v>
      </c>
      <c r="BL145" s="71" t="str">
        <f t="shared" si="762"/>
        <v/>
      </c>
      <c r="BM145" s="16" t="str">
        <f t="shared" si="724"/>
        <v/>
      </c>
      <c r="BN145" s="72">
        <v>0</v>
      </c>
      <c r="BO145" s="73" t="str">
        <f t="shared" si="725"/>
        <v/>
      </c>
      <c r="BP145" s="73">
        <v>0</v>
      </c>
      <c r="BQ145" s="74" t="str">
        <f t="shared" si="763"/>
        <v/>
      </c>
      <c r="BR145" s="18" t="str">
        <f t="shared" si="726"/>
        <v/>
      </c>
    </row>
    <row r="146" spans="1:70" s="5" customFormat="1" ht="12.75" customHeight="1">
      <c r="A146" s="45" t="s">
        <v>257</v>
      </c>
      <c r="B146" s="39" t="s">
        <v>142</v>
      </c>
      <c r="C146" s="4" t="s">
        <v>524</v>
      </c>
      <c r="D146" s="49">
        <v>1.1100000000000001</v>
      </c>
      <c r="E146" s="40" t="s">
        <v>464</v>
      </c>
      <c r="F146" s="82">
        <v>1319</v>
      </c>
      <c r="G146" s="82">
        <v>1199</v>
      </c>
      <c r="H146" s="141">
        <v>932</v>
      </c>
      <c r="I146" s="141">
        <v>26</v>
      </c>
      <c r="J146" s="95">
        <f t="shared" si="677"/>
        <v>906</v>
      </c>
      <c r="K146" s="69">
        <v>0</v>
      </c>
      <c r="L146" s="70" t="str">
        <f t="shared" si="704"/>
        <v/>
      </c>
      <c r="M146" s="70">
        <v>0</v>
      </c>
      <c r="N146" s="71" t="str">
        <f t="shared" si="752"/>
        <v/>
      </c>
      <c r="O146" s="16" t="str">
        <f t="shared" si="705"/>
        <v/>
      </c>
      <c r="P146" s="72">
        <v>0</v>
      </c>
      <c r="Q146" s="73" t="str">
        <f t="shared" si="706"/>
        <v/>
      </c>
      <c r="R146" s="73">
        <v>0</v>
      </c>
      <c r="S146" s="74" t="str">
        <f t="shared" si="753"/>
        <v/>
      </c>
      <c r="T146" s="18" t="str">
        <f t="shared" si="707"/>
        <v/>
      </c>
      <c r="U146" s="69">
        <v>0</v>
      </c>
      <c r="V146" s="70" t="str">
        <f t="shared" si="708"/>
        <v/>
      </c>
      <c r="W146" s="70">
        <v>0</v>
      </c>
      <c r="X146" s="71" t="str">
        <f t="shared" si="754"/>
        <v/>
      </c>
      <c r="Y146" s="16" t="str">
        <f t="shared" si="709"/>
        <v/>
      </c>
      <c r="Z146" s="72">
        <v>1054</v>
      </c>
      <c r="AA146" s="73">
        <f t="shared" si="710"/>
        <v>948.6</v>
      </c>
      <c r="AB146" s="73">
        <v>108</v>
      </c>
      <c r="AC146" s="74">
        <f t="shared" si="755"/>
        <v>798</v>
      </c>
      <c r="AD146" s="18">
        <f t="shared" si="711"/>
        <v>0.15876027830487036</v>
      </c>
      <c r="AE146" s="69">
        <v>999</v>
      </c>
      <c r="AF146" s="70">
        <f t="shared" si="712"/>
        <v>899.1</v>
      </c>
      <c r="AG146" s="70">
        <v>150</v>
      </c>
      <c r="AH146" s="71">
        <f t="shared" si="756"/>
        <v>756</v>
      </c>
      <c r="AI146" s="16">
        <f t="shared" si="713"/>
        <v>0.15915915915915918</v>
      </c>
      <c r="AJ146" s="72">
        <v>0</v>
      </c>
      <c r="AK146" s="73" t="str">
        <f t="shared" si="714"/>
        <v/>
      </c>
      <c r="AL146" s="73">
        <v>0</v>
      </c>
      <c r="AM146" s="74" t="str">
        <f t="shared" si="757"/>
        <v/>
      </c>
      <c r="AN146" s="18" t="str">
        <f t="shared" si="715"/>
        <v/>
      </c>
      <c r="AO146" s="69">
        <v>0</v>
      </c>
      <c r="AP146" s="70" t="str">
        <f t="shared" si="716"/>
        <v/>
      </c>
      <c r="AQ146" s="70">
        <v>0</v>
      </c>
      <c r="AR146" s="71" t="str">
        <f t="shared" si="758"/>
        <v/>
      </c>
      <c r="AS146" s="16" t="str">
        <f t="shared" si="717"/>
        <v/>
      </c>
      <c r="AT146" s="72">
        <v>999</v>
      </c>
      <c r="AU146" s="73">
        <f t="shared" si="718"/>
        <v>899.1</v>
      </c>
      <c r="AV146" s="73">
        <v>150</v>
      </c>
      <c r="AW146" s="74">
        <f t="shared" si="759"/>
        <v>756</v>
      </c>
      <c r="AX146" s="18">
        <f t="shared" si="678"/>
        <v>0.15915915915915918</v>
      </c>
      <c r="AY146" s="69">
        <v>0</v>
      </c>
      <c r="AZ146" s="70" t="str">
        <f t="shared" si="719"/>
        <v/>
      </c>
      <c r="BA146" s="70">
        <v>0</v>
      </c>
      <c r="BB146" s="71" t="str">
        <f t="shared" si="760"/>
        <v/>
      </c>
      <c r="BC146" s="16" t="str">
        <f t="shared" si="720"/>
        <v/>
      </c>
      <c r="BD146" s="72">
        <v>1054</v>
      </c>
      <c r="BE146" s="73">
        <f t="shared" si="721"/>
        <v>948.6</v>
      </c>
      <c r="BF146" s="73">
        <v>108</v>
      </c>
      <c r="BG146" s="74">
        <f t="shared" si="761"/>
        <v>798</v>
      </c>
      <c r="BH146" s="18">
        <f t="shared" si="722"/>
        <v>0.15876027830487036</v>
      </c>
      <c r="BI146" s="69">
        <v>0</v>
      </c>
      <c r="BJ146" s="70" t="str">
        <f t="shared" si="723"/>
        <v/>
      </c>
      <c r="BK146" s="70">
        <v>0</v>
      </c>
      <c r="BL146" s="71" t="str">
        <f t="shared" si="762"/>
        <v/>
      </c>
      <c r="BM146" s="16" t="str">
        <f t="shared" si="724"/>
        <v/>
      </c>
      <c r="BN146" s="72">
        <v>0</v>
      </c>
      <c r="BO146" s="73" t="str">
        <f t="shared" si="725"/>
        <v/>
      </c>
      <c r="BP146" s="73">
        <v>0</v>
      </c>
      <c r="BQ146" s="74" t="str">
        <f t="shared" si="763"/>
        <v/>
      </c>
      <c r="BR146" s="18" t="str">
        <f t="shared" si="726"/>
        <v/>
      </c>
    </row>
    <row r="147" spans="1:70" s="5" customFormat="1" ht="12.75" customHeight="1">
      <c r="A147" s="42" t="s">
        <v>254</v>
      </c>
      <c r="B147" s="39" t="s">
        <v>142</v>
      </c>
      <c r="C147" s="4" t="s">
        <v>524</v>
      </c>
      <c r="D147" s="49">
        <v>0.83</v>
      </c>
      <c r="E147" s="40" t="s">
        <v>462</v>
      </c>
      <c r="F147" s="82">
        <v>1099</v>
      </c>
      <c r="G147" s="82">
        <v>999</v>
      </c>
      <c r="H147" s="141">
        <v>776</v>
      </c>
      <c r="I147" s="141">
        <v>21</v>
      </c>
      <c r="J147" s="95">
        <f t="shared" si="677"/>
        <v>755</v>
      </c>
      <c r="K147" s="69">
        <v>0</v>
      </c>
      <c r="L147" s="70" t="str">
        <f t="shared" si="704"/>
        <v/>
      </c>
      <c r="M147" s="70">
        <v>0</v>
      </c>
      <c r="N147" s="71" t="str">
        <f t="shared" si="752"/>
        <v/>
      </c>
      <c r="O147" s="16" t="str">
        <f t="shared" si="705"/>
        <v/>
      </c>
      <c r="P147" s="72">
        <v>0</v>
      </c>
      <c r="Q147" s="73" t="str">
        <f t="shared" si="706"/>
        <v/>
      </c>
      <c r="R147" s="73">
        <v>0</v>
      </c>
      <c r="S147" s="74" t="str">
        <f t="shared" si="753"/>
        <v/>
      </c>
      <c r="T147" s="18" t="str">
        <f t="shared" si="707"/>
        <v/>
      </c>
      <c r="U147" s="69">
        <v>0</v>
      </c>
      <c r="V147" s="70" t="str">
        <f t="shared" si="708"/>
        <v/>
      </c>
      <c r="W147" s="70">
        <v>0</v>
      </c>
      <c r="X147" s="71" t="str">
        <f t="shared" si="754"/>
        <v/>
      </c>
      <c r="Y147" s="16" t="str">
        <f t="shared" si="709"/>
        <v/>
      </c>
      <c r="Z147" s="72">
        <v>888</v>
      </c>
      <c r="AA147" s="73">
        <f t="shared" si="710"/>
        <v>799.2</v>
      </c>
      <c r="AB147" s="73">
        <v>83</v>
      </c>
      <c r="AC147" s="74">
        <f t="shared" si="755"/>
        <v>672</v>
      </c>
      <c r="AD147" s="18">
        <f t="shared" si="711"/>
        <v>0.15915915915915921</v>
      </c>
      <c r="AE147" s="69">
        <v>832</v>
      </c>
      <c r="AF147" s="70">
        <f t="shared" si="712"/>
        <v>748.80000000000007</v>
      </c>
      <c r="AG147" s="70">
        <v>125</v>
      </c>
      <c r="AH147" s="71">
        <f t="shared" si="756"/>
        <v>630</v>
      </c>
      <c r="AI147" s="16">
        <f t="shared" si="713"/>
        <v>0.15865384615384623</v>
      </c>
      <c r="AJ147" s="72">
        <v>0</v>
      </c>
      <c r="AK147" s="73" t="str">
        <f t="shared" si="714"/>
        <v/>
      </c>
      <c r="AL147" s="73">
        <v>0</v>
      </c>
      <c r="AM147" s="74" t="str">
        <f t="shared" si="757"/>
        <v/>
      </c>
      <c r="AN147" s="18" t="str">
        <f t="shared" si="715"/>
        <v/>
      </c>
      <c r="AO147" s="69">
        <v>0</v>
      </c>
      <c r="AP147" s="70" t="str">
        <f t="shared" si="716"/>
        <v/>
      </c>
      <c r="AQ147" s="70">
        <v>0</v>
      </c>
      <c r="AR147" s="71" t="str">
        <f t="shared" si="758"/>
        <v/>
      </c>
      <c r="AS147" s="16" t="str">
        <f t="shared" si="717"/>
        <v/>
      </c>
      <c r="AT147" s="72">
        <v>832</v>
      </c>
      <c r="AU147" s="73">
        <f t="shared" si="718"/>
        <v>748.80000000000007</v>
      </c>
      <c r="AV147" s="73">
        <v>125</v>
      </c>
      <c r="AW147" s="74">
        <f t="shared" si="759"/>
        <v>630</v>
      </c>
      <c r="AX147" s="18">
        <f t="shared" si="678"/>
        <v>0.15865384615384623</v>
      </c>
      <c r="AY147" s="69">
        <v>0</v>
      </c>
      <c r="AZ147" s="70" t="str">
        <f t="shared" si="719"/>
        <v/>
      </c>
      <c r="BA147" s="70">
        <v>0</v>
      </c>
      <c r="BB147" s="71" t="str">
        <f t="shared" si="760"/>
        <v/>
      </c>
      <c r="BC147" s="16" t="str">
        <f t="shared" si="720"/>
        <v/>
      </c>
      <c r="BD147" s="72">
        <v>888</v>
      </c>
      <c r="BE147" s="73">
        <f t="shared" si="721"/>
        <v>799.2</v>
      </c>
      <c r="BF147" s="73">
        <v>83</v>
      </c>
      <c r="BG147" s="74">
        <f t="shared" si="761"/>
        <v>672</v>
      </c>
      <c r="BH147" s="18">
        <f t="shared" si="722"/>
        <v>0.15915915915915921</v>
      </c>
      <c r="BI147" s="69">
        <v>0</v>
      </c>
      <c r="BJ147" s="70" t="str">
        <f t="shared" si="723"/>
        <v/>
      </c>
      <c r="BK147" s="70">
        <v>0</v>
      </c>
      <c r="BL147" s="71" t="str">
        <f t="shared" si="762"/>
        <v/>
      </c>
      <c r="BM147" s="16" t="str">
        <f t="shared" si="724"/>
        <v/>
      </c>
      <c r="BN147" s="72">
        <v>0</v>
      </c>
      <c r="BO147" s="73" t="str">
        <f t="shared" si="725"/>
        <v/>
      </c>
      <c r="BP147" s="73">
        <v>0</v>
      </c>
      <c r="BQ147" s="74" t="str">
        <f t="shared" si="763"/>
        <v/>
      </c>
      <c r="BR147" s="18" t="str">
        <f t="shared" si="726"/>
        <v/>
      </c>
    </row>
    <row r="148" spans="1:70" s="5" customFormat="1" ht="12.75" customHeight="1">
      <c r="A148" s="45" t="s">
        <v>258</v>
      </c>
      <c r="B148" s="39" t="s">
        <v>142</v>
      </c>
      <c r="C148" s="4" t="s">
        <v>524</v>
      </c>
      <c r="D148" s="49">
        <v>1.1100000000000001</v>
      </c>
      <c r="E148" s="40" t="s">
        <v>463</v>
      </c>
      <c r="F148" s="82">
        <v>1099</v>
      </c>
      <c r="G148" s="82">
        <v>999</v>
      </c>
      <c r="H148" s="141">
        <v>776</v>
      </c>
      <c r="I148" s="141">
        <v>15</v>
      </c>
      <c r="J148" s="95">
        <f t="shared" si="677"/>
        <v>761</v>
      </c>
      <c r="K148" s="69">
        <v>0</v>
      </c>
      <c r="L148" s="70" t="str">
        <f t="shared" si="704"/>
        <v/>
      </c>
      <c r="M148" s="70">
        <v>0</v>
      </c>
      <c r="N148" s="71" t="str">
        <f t="shared" si="752"/>
        <v/>
      </c>
      <c r="O148" s="16" t="str">
        <f t="shared" si="705"/>
        <v/>
      </c>
      <c r="P148" s="72">
        <v>0</v>
      </c>
      <c r="Q148" s="73" t="str">
        <f t="shared" si="706"/>
        <v/>
      </c>
      <c r="R148" s="73">
        <v>0</v>
      </c>
      <c r="S148" s="74" t="str">
        <f t="shared" si="753"/>
        <v/>
      </c>
      <c r="T148" s="18" t="str">
        <f t="shared" si="707"/>
        <v/>
      </c>
      <c r="U148" s="69">
        <v>0</v>
      </c>
      <c r="V148" s="70" t="str">
        <f t="shared" si="708"/>
        <v/>
      </c>
      <c r="W148" s="70">
        <v>0</v>
      </c>
      <c r="X148" s="71" t="str">
        <f t="shared" si="754"/>
        <v/>
      </c>
      <c r="Y148" s="16" t="str">
        <f t="shared" si="709"/>
        <v/>
      </c>
      <c r="Z148" s="72">
        <v>888</v>
      </c>
      <c r="AA148" s="73">
        <f t="shared" si="710"/>
        <v>799.2</v>
      </c>
      <c r="AB148" s="73">
        <v>83</v>
      </c>
      <c r="AC148" s="74">
        <f t="shared" si="755"/>
        <v>678</v>
      </c>
      <c r="AD148" s="18">
        <f t="shared" si="711"/>
        <v>0.1516516516516517</v>
      </c>
      <c r="AE148" s="69">
        <v>832</v>
      </c>
      <c r="AF148" s="70">
        <f t="shared" si="712"/>
        <v>748.80000000000007</v>
      </c>
      <c r="AG148" s="70">
        <v>126</v>
      </c>
      <c r="AH148" s="71">
        <f t="shared" si="756"/>
        <v>635</v>
      </c>
      <c r="AI148" s="16">
        <f t="shared" si="713"/>
        <v>0.1519764957264958</v>
      </c>
      <c r="AJ148" s="72">
        <v>0</v>
      </c>
      <c r="AK148" s="73" t="str">
        <f t="shared" si="714"/>
        <v/>
      </c>
      <c r="AL148" s="73">
        <v>0</v>
      </c>
      <c r="AM148" s="74" t="str">
        <f t="shared" si="757"/>
        <v/>
      </c>
      <c r="AN148" s="18" t="str">
        <f t="shared" si="715"/>
        <v/>
      </c>
      <c r="AO148" s="69">
        <v>0</v>
      </c>
      <c r="AP148" s="70" t="str">
        <f t="shared" si="716"/>
        <v/>
      </c>
      <c r="AQ148" s="70">
        <v>0</v>
      </c>
      <c r="AR148" s="71" t="str">
        <f t="shared" si="758"/>
        <v/>
      </c>
      <c r="AS148" s="16" t="str">
        <f t="shared" si="717"/>
        <v/>
      </c>
      <c r="AT148" s="72">
        <v>832</v>
      </c>
      <c r="AU148" s="73">
        <f t="shared" si="718"/>
        <v>748.80000000000007</v>
      </c>
      <c r="AV148" s="73">
        <v>126</v>
      </c>
      <c r="AW148" s="74">
        <f t="shared" si="759"/>
        <v>635</v>
      </c>
      <c r="AX148" s="18">
        <f t="shared" si="678"/>
        <v>0.1519764957264958</v>
      </c>
      <c r="AY148" s="69">
        <v>0</v>
      </c>
      <c r="AZ148" s="70" t="str">
        <f t="shared" si="719"/>
        <v/>
      </c>
      <c r="BA148" s="70">
        <v>0</v>
      </c>
      <c r="BB148" s="71" t="str">
        <f t="shared" si="760"/>
        <v/>
      </c>
      <c r="BC148" s="16" t="str">
        <f t="shared" si="720"/>
        <v/>
      </c>
      <c r="BD148" s="72">
        <v>888</v>
      </c>
      <c r="BE148" s="73">
        <f t="shared" si="721"/>
        <v>799.2</v>
      </c>
      <c r="BF148" s="73">
        <v>83</v>
      </c>
      <c r="BG148" s="74">
        <f t="shared" si="761"/>
        <v>678</v>
      </c>
      <c r="BH148" s="18">
        <f t="shared" si="722"/>
        <v>0.1516516516516517</v>
      </c>
      <c r="BI148" s="69">
        <v>0</v>
      </c>
      <c r="BJ148" s="70" t="str">
        <f t="shared" si="723"/>
        <v/>
      </c>
      <c r="BK148" s="70">
        <v>0</v>
      </c>
      <c r="BL148" s="71" t="str">
        <f t="shared" si="762"/>
        <v/>
      </c>
      <c r="BM148" s="16" t="str">
        <f t="shared" si="724"/>
        <v/>
      </c>
      <c r="BN148" s="72">
        <v>0</v>
      </c>
      <c r="BO148" s="73" t="str">
        <f t="shared" si="725"/>
        <v/>
      </c>
      <c r="BP148" s="73">
        <v>0</v>
      </c>
      <c r="BQ148" s="74" t="str">
        <f t="shared" si="763"/>
        <v/>
      </c>
      <c r="BR148" s="18" t="str">
        <f t="shared" si="726"/>
        <v/>
      </c>
    </row>
    <row r="149" spans="1:70" s="5" customFormat="1" ht="12.75" customHeight="1">
      <c r="A149" s="45" t="s">
        <v>259</v>
      </c>
      <c r="B149" s="39" t="s">
        <v>142</v>
      </c>
      <c r="C149" s="4" t="s">
        <v>524</v>
      </c>
      <c r="D149" s="49">
        <v>1.1100000000000001</v>
      </c>
      <c r="E149" s="40" t="s">
        <v>464</v>
      </c>
      <c r="F149" s="82">
        <v>1209</v>
      </c>
      <c r="G149" s="82">
        <v>1099</v>
      </c>
      <c r="H149" s="141">
        <v>854</v>
      </c>
      <c r="I149" s="141">
        <v>24</v>
      </c>
      <c r="J149" s="95">
        <f t="shared" si="677"/>
        <v>830</v>
      </c>
      <c r="K149" s="69">
        <v>0</v>
      </c>
      <c r="L149" s="70" t="str">
        <f t="shared" si="704"/>
        <v/>
      </c>
      <c r="M149" s="70">
        <v>0</v>
      </c>
      <c r="N149" s="71" t="str">
        <f t="shared" si="752"/>
        <v/>
      </c>
      <c r="O149" s="16" t="str">
        <f t="shared" si="705"/>
        <v/>
      </c>
      <c r="P149" s="72">
        <v>0</v>
      </c>
      <c r="Q149" s="73" t="str">
        <f t="shared" si="706"/>
        <v/>
      </c>
      <c r="R149" s="73">
        <v>0</v>
      </c>
      <c r="S149" s="74" t="str">
        <f t="shared" si="753"/>
        <v/>
      </c>
      <c r="T149" s="18" t="str">
        <f t="shared" si="707"/>
        <v/>
      </c>
      <c r="U149" s="69">
        <v>0</v>
      </c>
      <c r="V149" s="70" t="str">
        <f t="shared" si="708"/>
        <v/>
      </c>
      <c r="W149" s="70">
        <v>0</v>
      </c>
      <c r="X149" s="71" t="str">
        <f t="shared" si="754"/>
        <v/>
      </c>
      <c r="Y149" s="16" t="str">
        <f t="shared" si="709"/>
        <v/>
      </c>
      <c r="Z149" s="72">
        <v>999</v>
      </c>
      <c r="AA149" s="73">
        <f t="shared" si="710"/>
        <v>899.1</v>
      </c>
      <c r="AB149" s="73">
        <v>74</v>
      </c>
      <c r="AC149" s="74">
        <f t="shared" si="755"/>
        <v>756</v>
      </c>
      <c r="AD149" s="18">
        <f t="shared" si="711"/>
        <v>0.15915915915915918</v>
      </c>
      <c r="AE149" s="69">
        <v>943</v>
      </c>
      <c r="AF149" s="70">
        <f t="shared" si="712"/>
        <v>848.7</v>
      </c>
      <c r="AG149" s="70">
        <v>116</v>
      </c>
      <c r="AH149" s="71">
        <f t="shared" si="756"/>
        <v>714</v>
      </c>
      <c r="AI149" s="16">
        <f t="shared" si="713"/>
        <v>0.15871332626369747</v>
      </c>
      <c r="AJ149" s="72">
        <v>0</v>
      </c>
      <c r="AK149" s="73" t="str">
        <f t="shared" si="714"/>
        <v/>
      </c>
      <c r="AL149" s="73">
        <v>0</v>
      </c>
      <c r="AM149" s="74" t="str">
        <f t="shared" si="757"/>
        <v/>
      </c>
      <c r="AN149" s="18" t="str">
        <f t="shared" si="715"/>
        <v/>
      </c>
      <c r="AO149" s="69">
        <v>0</v>
      </c>
      <c r="AP149" s="70" t="str">
        <f t="shared" si="716"/>
        <v/>
      </c>
      <c r="AQ149" s="70">
        <v>0</v>
      </c>
      <c r="AR149" s="71" t="str">
        <f t="shared" si="758"/>
        <v/>
      </c>
      <c r="AS149" s="16" t="str">
        <f t="shared" si="717"/>
        <v/>
      </c>
      <c r="AT149" s="72">
        <v>943</v>
      </c>
      <c r="AU149" s="73">
        <f t="shared" si="718"/>
        <v>848.7</v>
      </c>
      <c r="AV149" s="73">
        <v>116</v>
      </c>
      <c r="AW149" s="74">
        <f t="shared" si="759"/>
        <v>714</v>
      </c>
      <c r="AX149" s="18">
        <f t="shared" si="678"/>
        <v>0.15871332626369747</v>
      </c>
      <c r="AY149" s="69">
        <v>0</v>
      </c>
      <c r="AZ149" s="70" t="str">
        <f t="shared" si="719"/>
        <v/>
      </c>
      <c r="BA149" s="70">
        <v>0</v>
      </c>
      <c r="BB149" s="71" t="str">
        <f t="shared" si="760"/>
        <v/>
      </c>
      <c r="BC149" s="16" t="str">
        <f t="shared" si="720"/>
        <v/>
      </c>
      <c r="BD149" s="72">
        <v>999</v>
      </c>
      <c r="BE149" s="73">
        <f t="shared" si="721"/>
        <v>899.1</v>
      </c>
      <c r="BF149" s="73">
        <v>74</v>
      </c>
      <c r="BG149" s="74">
        <f t="shared" si="761"/>
        <v>756</v>
      </c>
      <c r="BH149" s="18">
        <f t="shared" si="722"/>
        <v>0.15915915915915918</v>
      </c>
      <c r="BI149" s="69">
        <v>0</v>
      </c>
      <c r="BJ149" s="70" t="str">
        <f t="shared" si="723"/>
        <v/>
      </c>
      <c r="BK149" s="70">
        <v>0</v>
      </c>
      <c r="BL149" s="71" t="str">
        <f t="shared" si="762"/>
        <v/>
      </c>
      <c r="BM149" s="16" t="str">
        <f t="shared" si="724"/>
        <v/>
      </c>
      <c r="BN149" s="72">
        <v>0</v>
      </c>
      <c r="BO149" s="73" t="str">
        <f t="shared" si="725"/>
        <v/>
      </c>
      <c r="BP149" s="73">
        <v>0</v>
      </c>
      <c r="BQ149" s="74" t="str">
        <f t="shared" si="763"/>
        <v/>
      </c>
      <c r="BR149" s="18" t="str">
        <f t="shared" si="726"/>
        <v/>
      </c>
    </row>
    <row r="150" spans="1:70" s="5" customFormat="1" ht="12.75" customHeight="1">
      <c r="A150" s="150" t="s">
        <v>334</v>
      </c>
      <c r="B150" s="39" t="s">
        <v>142</v>
      </c>
      <c r="C150" s="4" t="s">
        <v>524</v>
      </c>
      <c r="D150" s="49">
        <v>0.83</v>
      </c>
      <c r="E150" s="40" t="s">
        <v>262</v>
      </c>
      <c r="F150" s="82">
        <v>1319</v>
      </c>
      <c r="G150" s="82">
        <v>1199</v>
      </c>
      <c r="H150" s="141">
        <v>932</v>
      </c>
      <c r="I150" s="141">
        <v>31</v>
      </c>
      <c r="J150" s="95">
        <f t="shared" si="677"/>
        <v>901</v>
      </c>
      <c r="K150" s="69">
        <v>0</v>
      </c>
      <c r="L150" s="70" t="str">
        <f t="shared" ref="L150:L155" si="764">IFERROR(IF(K150&gt;1,K150*0.9,""),"")</f>
        <v/>
      </c>
      <c r="M150" s="70">
        <v>0</v>
      </c>
      <c r="N150" s="71" t="str">
        <f t="shared" si="752"/>
        <v/>
      </c>
      <c r="O150" s="16" t="str">
        <f t="shared" si="705"/>
        <v/>
      </c>
      <c r="P150" s="72">
        <v>0</v>
      </c>
      <c r="Q150" s="73" t="str">
        <f t="shared" ref="Q150:Q155" si="765">IFERROR(IF(P150&gt;1,P150*0.9,""),"")</f>
        <v/>
      </c>
      <c r="R150" s="73">
        <v>0</v>
      </c>
      <c r="S150" s="74" t="str">
        <f t="shared" si="753"/>
        <v/>
      </c>
      <c r="T150" s="18" t="str">
        <f t="shared" si="707"/>
        <v/>
      </c>
      <c r="U150" s="69">
        <v>0</v>
      </c>
      <c r="V150" s="70" t="str">
        <f t="shared" ref="V150:V155" si="766">IFERROR(IF(U150&gt;1,U150*0.9,""),"")</f>
        <v/>
      </c>
      <c r="W150" s="70">
        <v>0</v>
      </c>
      <c r="X150" s="71" t="str">
        <f t="shared" si="754"/>
        <v/>
      </c>
      <c r="Y150" s="16" t="str">
        <f t="shared" si="709"/>
        <v/>
      </c>
      <c r="Z150" s="72">
        <v>1054</v>
      </c>
      <c r="AA150" s="73">
        <f t="shared" ref="AA150:AA155" si="767">IFERROR(IF(Z150&gt;1,Z150*0.9,""),"")</f>
        <v>948.6</v>
      </c>
      <c r="AB150" s="73">
        <v>107</v>
      </c>
      <c r="AC150" s="74">
        <f t="shared" si="755"/>
        <v>794</v>
      </c>
      <c r="AD150" s="18">
        <f t="shared" si="711"/>
        <v>0.16297701876449505</v>
      </c>
      <c r="AE150" s="69">
        <v>999</v>
      </c>
      <c r="AF150" s="70">
        <f t="shared" ref="AF150:AF155" si="768">IFERROR(IF(AE150&gt;1,AE150*0.9,""),"")</f>
        <v>899.1</v>
      </c>
      <c r="AG150" s="70">
        <v>149</v>
      </c>
      <c r="AH150" s="71">
        <f t="shared" si="756"/>
        <v>752</v>
      </c>
      <c r="AI150" s="16">
        <f t="shared" si="713"/>
        <v>0.16360805249694141</v>
      </c>
      <c r="AJ150" s="72">
        <v>0</v>
      </c>
      <c r="AK150" s="73" t="str">
        <f t="shared" ref="AK150:AK155" si="769">IFERROR(IF(AJ150&gt;1,AJ150*0.9,""),"")</f>
        <v/>
      </c>
      <c r="AL150" s="73">
        <v>0</v>
      </c>
      <c r="AM150" s="74" t="str">
        <f t="shared" si="757"/>
        <v/>
      </c>
      <c r="AN150" s="18" t="str">
        <f t="shared" si="715"/>
        <v/>
      </c>
      <c r="AO150" s="69">
        <v>999</v>
      </c>
      <c r="AP150" s="70">
        <f t="shared" ref="AP150:AP155" si="770">IFERROR(IF(AO150&gt;1,AO150*0.9,""),"")</f>
        <v>899.1</v>
      </c>
      <c r="AQ150" s="70">
        <v>149</v>
      </c>
      <c r="AR150" s="71">
        <f t="shared" si="758"/>
        <v>752</v>
      </c>
      <c r="AS150" s="16">
        <f t="shared" si="717"/>
        <v>0.16360805249694141</v>
      </c>
      <c r="AT150" s="72">
        <v>0</v>
      </c>
      <c r="AU150" s="73" t="str">
        <f t="shared" ref="AU150:AU155" si="771">IFERROR(IF(AT150&gt;1,AT150*0.9,""),"")</f>
        <v/>
      </c>
      <c r="AV150" s="73">
        <v>0</v>
      </c>
      <c r="AW150" s="74" t="str">
        <f t="shared" si="759"/>
        <v/>
      </c>
      <c r="AX150" s="18" t="str">
        <f t="shared" si="678"/>
        <v/>
      </c>
      <c r="AY150" s="69">
        <v>0</v>
      </c>
      <c r="AZ150" s="70" t="str">
        <f t="shared" ref="AZ150:AZ155" si="772">IFERROR(IF(AY150&gt;1,AY150*0.9,""),"")</f>
        <v/>
      </c>
      <c r="BA150" s="70">
        <v>0</v>
      </c>
      <c r="BB150" s="71" t="str">
        <f t="shared" si="760"/>
        <v/>
      </c>
      <c r="BC150" s="16" t="str">
        <f t="shared" si="720"/>
        <v/>
      </c>
      <c r="BD150" s="72">
        <v>0</v>
      </c>
      <c r="BE150" s="73" t="str">
        <f t="shared" ref="BE150:BE155" si="773">IFERROR(IF(BD150&gt;1,BD150*0.9,""),"")</f>
        <v/>
      </c>
      <c r="BF150" s="73">
        <v>0</v>
      </c>
      <c r="BG150" s="74" t="str">
        <f t="shared" si="761"/>
        <v/>
      </c>
      <c r="BH150" s="18" t="str">
        <f t="shared" si="722"/>
        <v/>
      </c>
      <c r="BI150" s="69">
        <v>977</v>
      </c>
      <c r="BJ150" s="70">
        <f t="shared" ref="BJ150:BJ155" si="774">IFERROR(IF(BI150&gt;1,BI150*0.9,""),"")</f>
        <v>879.30000000000007</v>
      </c>
      <c r="BK150" s="70">
        <v>165</v>
      </c>
      <c r="BL150" s="71">
        <f t="shared" si="762"/>
        <v>736</v>
      </c>
      <c r="BM150" s="16">
        <f t="shared" si="724"/>
        <v>0.16297054475150693</v>
      </c>
      <c r="BN150" s="72">
        <v>0</v>
      </c>
      <c r="BO150" s="73" t="str">
        <f t="shared" ref="BO150:BO155" si="775">IFERROR(IF(BN150&gt;1,BN150*0.9,""),"")</f>
        <v/>
      </c>
      <c r="BP150" s="73">
        <v>0</v>
      </c>
      <c r="BQ150" s="74" t="str">
        <f t="shared" si="763"/>
        <v/>
      </c>
      <c r="BR150" s="18" t="str">
        <f t="shared" si="726"/>
        <v/>
      </c>
    </row>
    <row r="151" spans="1:70" s="5" customFormat="1" ht="12.75" customHeight="1">
      <c r="A151" s="45" t="s">
        <v>335</v>
      </c>
      <c r="B151" s="39" t="s">
        <v>142</v>
      </c>
      <c r="C151" s="4" t="s">
        <v>524</v>
      </c>
      <c r="D151" s="49">
        <v>1.1100000000000001</v>
      </c>
      <c r="E151" s="40" t="s">
        <v>465</v>
      </c>
      <c r="F151" s="82">
        <v>1319</v>
      </c>
      <c r="G151" s="82">
        <v>1199</v>
      </c>
      <c r="H151" s="141">
        <v>932</v>
      </c>
      <c r="I151" s="141">
        <v>26</v>
      </c>
      <c r="J151" s="95">
        <f t="shared" si="677"/>
        <v>906</v>
      </c>
      <c r="K151" s="69">
        <v>0</v>
      </c>
      <c r="L151" s="70" t="str">
        <f t="shared" si="764"/>
        <v/>
      </c>
      <c r="M151" s="70">
        <v>0</v>
      </c>
      <c r="N151" s="71" t="str">
        <f t="shared" si="752"/>
        <v/>
      </c>
      <c r="O151" s="16" t="str">
        <f t="shared" si="705"/>
        <v/>
      </c>
      <c r="P151" s="72">
        <v>0</v>
      </c>
      <c r="Q151" s="73" t="str">
        <f t="shared" si="765"/>
        <v/>
      </c>
      <c r="R151" s="73">
        <v>0</v>
      </c>
      <c r="S151" s="74" t="str">
        <f t="shared" si="753"/>
        <v/>
      </c>
      <c r="T151" s="18" t="str">
        <f t="shared" si="707"/>
        <v/>
      </c>
      <c r="U151" s="69">
        <v>0</v>
      </c>
      <c r="V151" s="70" t="str">
        <f t="shared" si="766"/>
        <v/>
      </c>
      <c r="W151" s="70">
        <v>0</v>
      </c>
      <c r="X151" s="71" t="str">
        <f t="shared" si="754"/>
        <v/>
      </c>
      <c r="Y151" s="16" t="str">
        <f t="shared" si="709"/>
        <v/>
      </c>
      <c r="Z151" s="72">
        <v>1054</v>
      </c>
      <c r="AA151" s="73">
        <f t="shared" si="767"/>
        <v>948.6</v>
      </c>
      <c r="AB151" s="73">
        <v>108</v>
      </c>
      <c r="AC151" s="74">
        <f t="shared" si="755"/>
        <v>798</v>
      </c>
      <c r="AD151" s="18">
        <f t="shared" si="711"/>
        <v>0.15876027830487036</v>
      </c>
      <c r="AE151" s="69">
        <v>999</v>
      </c>
      <c r="AF151" s="70">
        <f t="shared" si="768"/>
        <v>899.1</v>
      </c>
      <c r="AG151" s="70">
        <v>150</v>
      </c>
      <c r="AH151" s="71">
        <f t="shared" si="756"/>
        <v>756</v>
      </c>
      <c r="AI151" s="16">
        <f t="shared" si="713"/>
        <v>0.15915915915915918</v>
      </c>
      <c r="AJ151" s="72">
        <v>0</v>
      </c>
      <c r="AK151" s="73" t="str">
        <f t="shared" si="769"/>
        <v/>
      </c>
      <c r="AL151" s="73">
        <v>0</v>
      </c>
      <c r="AM151" s="74" t="str">
        <f t="shared" si="757"/>
        <v/>
      </c>
      <c r="AN151" s="18" t="str">
        <f t="shared" si="715"/>
        <v/>
      </c>
      <c r="AO151" s="69">
        <v>999</v>
      </c>
      <c r="AP151" s="70">
        <f t="shared" si="770"/>
        <v>899.1</v>
      </c>
      <c r="AQ151" s="70">
        <v>150</v>
      </c>
      <c r="AR151" s="71">
        <f t="shared" si="758"/>
        <v>756</v>
      </c>
      <c r="AS151" s="16">
        <f t="shared" si="717"/>
        <v>0.15915915915915918</v>
      </c>
      <c r="AT151" s="72">
        <v>0</v>
      </c>
      <c r="AU151" s="73" t="str">
        <f t="shared" si="771"/>
        <v/>
      </c>
      <c r="AV151" s="73">
        <v>0</v>
      </c>
      <c r="AW151" s="74" t="str">
        <f t="shared" si="759"/>
        <v/>
      </c>
      <c r="AX151" s="18" t="str">
        <f t="shared" si="678"/>
        <v/>
      </c>
      <c r="AY151" s="69">
        <v>0</v>
      </c>
      <c r="AZ151" s="70" t="str">
        <f t="shared" si="772"/>
        <v/>
      </c>
      <c r="BA151" s="70">
        <v>0</v>
      </c>
      <c r="BB151" s="71" t="str">
        <f t="shared" si="760"/>
        <v/>
      </c>
      <c r="BC151" s="16" t="str">
        <f t="shared" si="720"/>
        <v/>
      </c>
      <c r="BD151" s="72">
        <v>0</v>
      </c>
      <c r="BE151" s="73" t="str">
        <f t="shared" si="773"/>
        <v/>
      </c>
      <c r="BF151" s="73">
        <v>0</v>
      </c>
      <c r="BG151" s="74" t="str">
        <f t="shared" si="761"/>
        <v/>
      </c>
      <c r="BH151" s="18" t="str">
        <f t="shared" si="722"/>
        <v/>
      </c>
      <c r="BI151" s="69">
        <v>977</v>
      </c>
      <c r="BJ151" s="70">
        <f t="shared" si="774"/>
        <v>879.30000000000007</v>
      </c>
      <c r="BK151" s="70">
        <v>166</v>
      </c>
      <c r="BL151" s="71">
        <f t="shared" si="762"/>
        <v>740</v>
      </c>
      <c r="BM151" s="16">
        <f t="shared" si="724"/>
        <v>0.15842147162515643</v>
      </c>
      <c r="BN151" s="72">
        <v>0</v>
      </c>
      <c r="BO151" s="73" t="str">
        <f t="shared" si="775"/>
        <v/>
      </c>
      <c r="BP151" s="73">
        <v>0</v>
      </c>
      <c r="BQ151" s="74" t="str">
        <f t="shared" si="763"/>
        <v/>
      </c>
      <c r="BR151" s="18" t="str">
        <f t="shared" si="726"/>
        <v/>
      </c>
    </row>
    <row r="152" spans="1:70" s="5" customFormat="1" ht="12.75" customHeight="1">
      <c r="A152" s="45" t="s">
        <v>336</v>
      </c>
      <c r="B152" s="39" t="s">
        <v>142</v>
      </c>
      <c r="C152" s="4" t="s">
        <v>524</v>
      </c>
      <c r="D152" s="49">
        <v>1.1100000000000001</v>
      </c>
      <c r="E152" s="40" t="s">
        <v>217</v>
      </c>
      <c r="F152" s="82">
        <v>1429</v>
      </c>
      <c r="G152" s="82">
        <v>1299</v>
      </c>
      <c r="H152" s="141">
        <v>1009</v>
      </c>
      <c r="I152" s="141">
        <v>33</v>
      </c>
      <c r="J152" s="95">
        <f t="shared" si="677"/>
        <v>976</v>
      </c>
      <c r="K152" s="69">
        <v>0</v>
      </c>
      <c r="L152" s="70" t="str">
        <f t="shared" si="764"/>
        <v/>
      </c>
      <c r="M152" s="70">
        <v>0</v>
      </c>
      <c r="N152" s="71" t="str">
        <f t="shared" si="752"/>
        <v/>
      </c>
      <c r="O152" s="16" t="str">
        <f t="shared" si="705"/>
        <v/>
      </c>
      <c r="P152" s="72">
        <v>0</v>
      </c>
      <c r="Q152" s="73" t="str">
        <f t="shared" si="765"/>
        <v/>
      </c>
      <c r="R152" s="73">
        <v>0</v>
      </c>
      <c r="S152" s="74" t="str">
        <f t="shared" si="753"/>
        <v/>
      </c>
      <c r="T152" s="18" t="str">
        <f t="shared" si="707"/>
        <v/>
      </c>
      <c r="U152" s="69">
        <v>0</v>
      </c>
      <c r="V152" s="70" t="str">
        <f t="shared" si="766"/>
        <v/>
      </c>
      <c r="W152" s="70">
        <v>0</v>
      </c>
      <c r="X152" s="71" t="str">
        <f t="shared" si="754"/>
        <v/>
      </c>
      <c r="Y152" s="16" t="str">
        <f t="shared" si="709"/>
        <v/>
      </c>
      <c r="Z152" s="72">
        <v>1166</v>
      </c>
      <c r="AA152" s="73">
        <f t="shared" si="767"/>
        <v>1049.4000000000001</v>
      </c>
      <c r="AB152" s="73">
        <v>98</v>
      </c>
      <c r="AC152" s="74">
        <f t="shared" si="755"/>
        <v>878</v>
      </c>
      <c r="AD152" s="18">
        <f t="shared" si="711"/>
        <v>0.16333142748237095</v>
      </c>
      <c r="AE152" s="69">
        <v>1110</v>
      </c>
      <c r="AF152" s="70">
        <f t="shared" si="768"/>
        <v>999</v>
      </c>
      <c r="AG152" s="70">
        <v>140</v>
      </c>
      <c r="AH152" s="71">
        <f t="shared" si="756"/>
        <v>836</v>
      </c>
      <c r="AI152" s="16">
        <f t="shared" si="713"/>
        <v>0.16316316316316315</v>
      </c>
      <c r="AJ152" s="72">
        <v>0</v>
      </c>
      <c r="AK152" s="73" t="str">
        <f t="shared" si="769"/>
        <v/>
      </c>
      <c r="AL152" s="73">
        <v>0</v>
      </c>
      <c r="AM152" s="74" t="str">
        <f t="shared" si="757"/>
        <v/>
      </c>
      <c r="AN152" s="18" t="str">
        <f t="shared" si="715"/>
        <v/>
      </c>
      <c r="AO152" s="69">
        <v>1110</v>
      </c>
      <c r="AP152" s="70">
        <f t="shared" si="770"/>
        <v>999</v>
      </c>
      <c r="AQ152" s="70">
        <v>140</v>
      </c>
      <c r="AR152" s="71">
        <f t="shared" si="758"/>
        <v>836</v>
      </c>
      <c r="AS152" s="16">
        <f t="shared" si="717"/>
        <v>0.16316316316316315</v>
      </c>
      <c r="AT152" s="72">
        <v>0</v>
      </c>
      <c r="AU152" s="73" t="str">
        <f t="shared" si="771"/>
        <v/>
      </c>
      <c r="AV152" s="73">
        <v>0</v>
      </c>
      <c r="AW152" s="74" t="str">
        <f t="shared" si="759"/>
        <v/>
      </c>
      <c r="AX152" s="18" t="str">
        <f t="shared" si="678"/>
        <v/>
      </c>
      <c r="AY152" s="69">
        <v>0</v>
      </c>
      <c r="AZ152" s="70" t="str">
        <f t="shared" si="772"/>
        <v/>
      </c>
      <c r="BA152" s="70">
        <v>0</v>
      </c>
      <c r="BB152" s="71" t="str">
        <f t="shared" si="760"/>
        <v/>
      </c>
      <c r="BC152" s="16" t="str">
        <f t="shared" si="720"/>
        <v/>
      </c>
      <c r="BD152" s="72">
        <v>0</v>
      </c>
      <c r="BE152" s="73" t="str">
        <f t="shared" si="773"/>
        <v/>
      </c>
      <c r="BF152" s="73">
        <v>0</v>
      </c>
      <c r="BG152" s="74" t="str">
        <f t="shared" si="761"/>
        <v/>
      </c>
      <c r="BH152" s="18" t="str">
        <f t="shared" si="722"/>
        <v/>
      </c>
      <c r="BI152" s="69">
        <v>1088</v>
      </c>
      <c r="BJ152" s="70">
        <f t="shared" si="774"/>
        <v>979.2</v>
      </c>
      <c r="BK152" s="70">
        <v>157</v>
      </c>
      <c r="BL152" s="71">
        <f t="shared" si="762"/>
        <v>819</v>
      </c>
      <c r="BM152" s="16">
        <f t="shared" si="724"/>
        <v>0.16360294117647062</v>
      </c>
      <c r="BN152" s="72">
        <v>0</v>
      </c>
      <c r="BO152" s="73" t="str">
        <f t="shared" si="775"/>
        <v/>
      </c>
      <c r="BP152" s="73">
        <v>0</v>
      </c>
      <c r="BQ152" s="74" t="str">
        <f t="shared" si="763"/>
        <v/>
      </c>
      <c r="BR152" s="18" t="str">
        <f t="shared" si="726"/>
        <v/>
      </c>
    </row>
    <row r="153" spans="1:70" s="5" customFormat="1" ht="12.75" customHeight="1">
      <c r="A153" s="150" t="s">
        <v>273</v>
      </c>
      <c r="B153" s="39" t="s">
        <v>142</v>
      </c>
      <c r="C153" s="4" t="s">
        <v>524</v>
      </c>
      <c r="D153" s="49">
        <v>0.83</v>
      </c>
      <c r="E153" s="40" t="s">
        <v>262</v>
      </c>
      <c r="F153" s="82">
        <v>1209</v>
      </c>
      <c r="G153" s="82">
        <v>1099</v>
      </c>
      <c r="H153" s="141">
        <v>854</v>
      </c>
      <c r="I153" s="141">
        <v>28</v>
      </c>
      <c r="J153" s="95">
        <f t="shared" si="677"/>
        <v>826</v>
      </c>
      <c r="K153" s="69">
        <v>0</v>
      </c>
      <c r="L153" s="70" t="str">
        <f t="shared" si="764"/>
        <v/>
      </c>
      <c r="M153" s="70">
        <v>0</v>
      </c>
      <c r="N153" s="71" t="str">
        <f t="shared" si="752"/>
        <v/>
      </c>
      <c r="O153" s="16" t="str">
        <f t="shared" si="705"/>
        <v/>
      </c>
      <c r="P153" s="72">
        <v>0</v>
      </c>
      <c r="Q153" s="73" t="str">
        <f t="shared" si="765"/>
        <v/>
      </c>
      <c r="R153" s="73">
        <v>0</v>
      </c>
      <c r="S153" s="74" t="str">
        <f t="shared" si="753"/>
        <v/>
      </c>
      <c r="T153" s="18" t="str">
        <f t="shared" si="707"/>
        <v/>
      </c>
      <c r="U153" s="69">
        <v>0</v>
      </c>
      <c r="V153" s="70" t="str">
        <f t="shared" si="766"/>
        <v/>
      </c>
      <c r="W153" s="70">
        <v>0</v>
      </c>
      <c r="X153" s="71" t="str">
        <f t="shared" si="754"/>
        <v/>
      </c>
      <c r="Y153" s="16" t="str">
        <f t="shared" si="709"/>
        <v/>
      </c>
      <c r="Z153" s="72">
        <v>999</v>
      </c>
      <c r="AA153" s="73">
        <f t="shared" si="767"/>
        <v>899.1</v>
      </c>
      <c r="AB153" s="73">
        <v>74</v>
      </c>
      <c r="AC153" s="74">
        <f t="shared" si="755"/>
        <v>752</v>
      </c>
      <c r="AD153" s="18">
        <f t="shared" si="711"/>
        <v>0.16360805249694141</v>
      </c>
      <c r="AE153" s="69">
        <v>943</v>
      </c>
      <c r="AF153" s="70">
        <f t="shared" si="768"/>
        <v>848.7</v>
      </c>
      <c r="AG153" s="70">
        <v>116</v>
      </c>
      <c r="AH153" s="71">
        <f t="shared" si="756"/>
        <v>710</v>
      </c>
      <c r="AI153" s="16">
        <f t="shared" si="713"/>
        <v>0.16342641687286444</v>
      </c>
      <c r="AJ153" s="72">
        <v>0</v>
      </c>
      <c r="AK153" s="73" t="str">
        <f t="shared" si="769"/>
        <v/>
      </c>
      <c r="AL153" s="73">
        <v>0</v>
      </c>
      <c r="AM153" s="74" t="str">
        <f t="shared" si="757"/>
        <v/>
      </c>
      <c r="AN153" s="18" t="str">
        <f t="shared" si="715"/>
        <v/>
      </c>
      <c r="AO153" s="69">
        <v>943</v>
      </c>
      <c r="AP153" s="70">
        <f t="shared" si="770"/>
        <v>848.7</v>
      </c>
      <c r="AQ153" s="70">
        <v>116</v>
      </c>
      <c r="AR153" s="71">
        <f t="shared" si="758"/>
        <v>710</v>
      </c>
      <c r="AS153" s="16">
        <f t="shared" si="717"/>
        <v>0.16342641687286444</v>
      </c>
      <c r="AT153" s="72">
        <v>0</v>
      </c>
      <c r="AU153" s="73" t="str">
        <f t="shared" si="771"/>
        <v/>
      </c>
      <c r="AV153" s="73">
        <v>0</v>
      </c>
      <c r="AW153" s="74" t="str">
        <f t="shared" si="759"/>
        <v/>
      </c>
      <c r="AX153" s="18" t="str">
        <f t="shared" si="678"/>
        <v/>
      </c>
      <c r="AY153" s="69">
        <v>0</v>
      </c>
      <c r="AZ153" s="70" t="str">
        <f t="shared" si="772"/>
        <v/>
      </c>
      <c r="BA153" s="70">
        <v>0</v>
      </c>
      <c r="BB153" s="71" t="str">
        <f t="shared" si="760"/>
        <v/>
      </c>
      <c r="BC153" s="16" t="str">
        <f t="shared" si="720"/>
        <v/>
      </c>
      <c r="BD153" s="72">
        <v>0</v>
      </c>
      <c r="BE153" s="73" t="str">
        <f t="shared" si="773"/>
        <v/>
      </c>
      <c r="BF153" s="73">
        <v>0</v>
      </c>
      <c r="BG153" s="74" t="str">
        <f t="shared" si="761"/>
        <v/>
      </c>
      <c r="BH153" s="18" t="str">
        <f t="shared" si="722"/>
        <v/>
      </c>
      <c r="BI153" s="69">
        <v>921</v>
      </c>
      <c r="BJ153" s="70">
        <f t="shared" si="774"/>
        <v>828.9</v>
      </c>
      <c r="BK153" s="70">
        <v>132</v>
      </c>
      <c r="BL153" s="71">
        <f t="shared" si="762"/>
        <v>694</v>
      </c>
      <c r="BM153" s="16">
        <f t="shared" si="724"/>
        <v>0.16274580769694774</v>
      </c>
      <c r="BN153" s="72">
        <v>0</v>
      </c>
      <c r="BO153" s="73" t="str">
        <f t="shared" si="775"/>
        <v/>
      </c>
      <c r="BP153" s="73">
        <v>0</v>
      </c>
      <c r="BQ153" s="74" t="str">
        <f t="shared" si="763"/>
        <v/>
      </c>
      <c r="BR153" s="18" t="str">
        <f t="shared" si="726"/>
        <v/>
      </c>
    </row>
    <row r="154" spans="1:70" s="5" customFormat="1" ht="12.75" customHeight="1">
      <c r="A154" s="45" t="s">
        <v>274</v>
      </c>
      <c r="B154" s="39" t="s">
        <v>142</v>
      </c>
      <c r="C154" s="4" t="s">
        <v>524</v>
      </c>
      <c r="D154" s="49">
        <v>1.1100000000000001</v>
      </c>
      <c r="E154" s="40" t="s">
        <v>465</v>
      </c>
      <c r="F154" s="82">
        <v>1209</v>
      </c>
      <c r="G154" s="82">
        <v>1099</v>
      </c>
      <c r="H154" s="141">
        <v>854</v>
      </c>
      <c r="I154" s="141">
        <v>24</v>
      </c>
      <c r="J154" s="95">
        <f t="shared" si="677"/>
        <v>830</v>
      </c>
      <c r="K154" s="69">
        <v>0</v>
      </c>
      <c r="L154" s="70" t="str">
        <f t="shared" si="764"/>
        <v/>
      </c>
      <c r="M154" s="70">
        <v>0</v>
      </c>
      <c r="N154" s="71" t="str">
        <f t="shared" si="752"/>
        <v/>
      </c>
      <c r="O154" s="16" t="str">
        <f t="shared" si="705"/>
        <v/>
      </c>
      <c r="P154" s="72">
        <v>0</v>
      </c>
      <c r="Q154" s="73" t="str">
        <f t="shared" si="765"/>
        <v/>
      </c>
      <c r="R154" s="73">
        <v>0</v>
      </c>
      <c r="S154" s="74" t="str">
        <f t="shared" si="753"/>
        <v/>
      </c>
      <c r="T154" s="18" t="str">
        <f t="shared" si="707"/>
        <v/>
      </c>
      <c r="U154" s="69">
        <v>0</v>
      </c>
      <c r="V154" s="70" t="str">
        <f t="shared" si="766"/>
        <v/>
      </c>
      <c r="W154" s="70">
        <v>0</v>
      </c>
      <c r="X154" s="71" t="str">
        <f t="shared" si="754"/>
        <v/>
      </c>
      <c r="Y154" s="16" t="str">
        <f t="shared" si="709"/>
        <v/>
      </c>
      <c r="Z154" s="72">
        <v>999</v>
      </c>
      <c r="AA154" s="73">
        <f t="shared" si="767"/>
        <v>899.1</v>
      </c>
      <c r="AB154" s="73">
        <v>74</v>
      </c>
      <c r="AC154" s="74">
        <f t="shared" si="755"/>
        <v>756</v>
      </c>
      <c r="AD154" s="18">
        <f t="shared" si="711"/>
        <v>0.15915915915915918</v>
      </c>
      <c r="AE154" s="69">
        <v>943</v>
      </c>
      <c r="AF154" s="70">
        <f t="shared" si="768"/>
        <v>848.7</v>
      </c>
      <c r="AG154" s="70">
        <v>116</v>
      </c>
      <c r="AH154" s="71">
        <f t="shared" si="756"/>
        <v>714</v>
      </c>
      <c r="AI154" s="16">
        <f t="shared" si="713"/>
        <v>0.15871332626369747</v>
      </c>
      <c r="AJ154" s="72">
        <v>0</v>
      </c>
      <c r="AK154" s="73" t="str">
        <f t="shared" si="769"/>
        <v/>
      </c>
      <c r="AL154" s="73">
        <v>0</v>
      </c>
      <c r="AM154" s="74" t="str">
        <f t="shared" si="757"/>
        <v/>
      </c>
      <c r="AN154" s="18" t="str">
        <f t="shared" si="715"/>
        <v/>
      </c>
      <c r="AO154" s="69">
        <v>943</v>
      </c>
      <c r="AP154" s="70">
        <f t="shared" si="770"/>
        <v>848.7</v>
      </c>
      <c r="AQ154" s="70">
        <v>116</v>
      </c>
      <c r="AR154" s="71">
        <f t="shared" si="758"/>
        <v>714</v>
      </c>
      <c r="AS154" s="16">
        <f t="shared" si="717"/>
        <v>0.15871332626369747</v>
      </c>
      <c r="AT154" s="72">
        <v>0</v>
      </c>
      <c r="AU154" s="73" t="str">
        <f t="shared" si="771"/>
        <v/>
      </c>
      <c r="AV154" s="73">
        <v>0</v>
      </c>
      <c r="AW154" s="74" t="str">
        <f t="shared" si="759"/>
        <v/>
      </c>
      <c r="AX154" s="18" t="str">
        <f t="shared" si="678"/>
        <v/>
      </c>
      <c r="AY154" s="69">
        <v>0</v>
      </c>
      <c r="AZ154" s="70" t="str">
        <f t="shared" si="772"/>
        <v/>
      </c>
      <c r="BA154" s="70">
        <v>0</v>
      </c>
      <c r="BB154" s="71" t="str">
        <f t="shared" si="760"/>
        <v/>
      </c>
      <c r="BC154" s="16" t="str">
        <f t="shared" si="720"/>
        <v/>
      </c>
      <c r="BD154" s="72">
        <v>0</v>
      </c>
      <c r="BE154" s="73" t="str">
        <f t="shared" si="773"/>
        <v/>
      </c>
      <c r="BF154" s="73">
        <v>0</v>
      </c>
      <c r="BG154" s="74" t="str">
        <f t="shared" si="761"/>
        <v/>
      </c>
      <c r="BH154" s="18" t="str">
        <f t="shared" si="722"/>
        <v/>
      </c>
      <c r="BI154" s="69">
        <v>921</v>
      </c>
      <c r="BJ154" s="70">
        <f t="shared" si="774"/>
        <v>828.9</v>
      </c>
      <c r="BK154" s="70">
        <v>133</v>
      </c>
      <c r="BL154" s="71">
        <f t="shared" si="762"/>
        <v>697</v>
      </c>
      <c r="BM154" s="16">
        <f t="shared" si="724"/>
        <v>0.15912655326336106</v>
      </c>
      <c r="BN154" s="72">
        <v>0</v>
      </c>
      <c r="BO154" s="73" t="str">
        <f t="shared" si="775"/>
        <v/>
      </c>
      <c r="BP154" s="73">
        <v>0</v>
      </c>
      <c r="BQ154" s="74" t="str">
        <f t="shared" si="763"/>
        <v/>
      </c>
      <c r="BR154" s="18" t="str">
        <f t="shared" si="726"/>
        <v/>
      </c>
    </row>
    <row r="155" spans="1:70" s="5" customFormat="1" ht="12.75" customHeight="1">
      <c r="A155" s="45" t="s">
        <v>275</v>
      </c>
      <c r="B155" s="39" t="s">
        <v>142</v>
      </c>
      <c r="C155" s="4" t="s">
        <v>524</v>
      </c>
      <c r="D155" s="49">
        <v>1.1100000000000001</v>
      </c>
      <c r="E155" s="40" t="s">
        <v>217</v>
      </c>
      <c r="F155" s="82">
        <v>1319</v>
      </c>
      <c r="G155" s="82">
        <v>1199</v>
      </c>
      <c r="H155" s="141">
        <v>932</v>
      </c>
      <c r="I155" s="141">
        <v>31</v>
      </c>
      <c r="J155" s="95">
        <f t="shared" si="677"/>
        <v>901</v>
      </c>
      <c r="K155" s="69">
        <v>0</v>
      </c>
      <c r="L155" s="70" t="str">
        <f t="shared" si="764"/>
        <v/>
      </c>
      <c r="M155" s="70">
        <v>0</v>
      </c>
      <c r="N155" s="71" t="str">
        <f t="shared" si="752"/>
        <v/>
      </c>
      <c r="O155" s="16" t="str">
        <f t="shared" si="705"/>
        <v/>
      </c>
      <c r="P155" s="72">
        <v>0</v>
      </c>
      <c r="Q155" s="73" t="str">
        <f t="shared" si="765"/>
        <v/>
      </c>
      <c r="R155" s="73">
        <v>0</v>
      </c>
      <c r="S155" s="74" t="str">
        <f t="shared" si="753"/>
        <v/>
      </c>
      <c r="T155" s="18" t="str">
        <f t="shared" si="707"/>
        <v/>
      </c>
      <c r="U155" s="69">
        <v>0</v>
      </c>
      <c r="V155" s="70" t="str">
        <f t="shared" si="766"/>
        <v/>
      </c>
      <c r="W155" s="70">
        <v>0</v>
      </c>
      <c r="X155" s="71" t="str">
        <f t="shared" si="754"/>
        <v/>
      </c>
      <c r="Y155" s="16" t="str">
        <f t="shared" si="709"/>
        <v/>
      </c>
      <c r="Z155" s="72">
        <v>1110</v>
      </c>
      <c r="AA155" s="73">
        <f t="shared" si="767"/>
        <v>999</v>
      </c>
      <c r="AB155" s="73">
        <v>65</v>
      </c>
      <c r="AC155" s="74">
        <f t="shared" si="755"/>
        <v>836</v>
      </c>
      <c r="AD155" s="18">
        <f t="shared" si="711"/>
        <v>0.16316316316316315</v>
      </c>
      <c r="AE155" s="69">
        <v>1054</v>
      </c>
      <c r="AF155" s="70">
        <f t="shared" si="768"/>
        <v>948.6</v>
      </c>
      <c r="AG155" s="70">
        <v>107</v>
      </c>
      <c r="AH155" s="71">
        <f t="shared" si="756"/>
        <v>794</v>
      </c>
      <c r="AI155" s="16">
        <f t="shared" si="713"/>
        <v>0.16297701876449505</v>
      </c>
      <c r="AJ155" s="72">
        <v>0</v>
      </c>
      <c r="AK155" s="73" t="str">
        <f t="shared" si="769"/>
        <v/>
      </c>
      <c r="AL155" s="73">
        <v>0</v>
      </c>
      <c r="AM155" s="74" t="str">
        <f t="shared" si="757"/>
        <v/>
      </c>
      <c r="AN155" s="18" t="str">
        <f t="shared" si="715"/>
        <v/>
      </c>
      <c r="AO155" s="69">
        <v>1054</v>
      </c>
      <c r="AP155" s="70">
        <f t="shared" si="770"/>
        <v>948.6</v>
      </c>
      <c r="AQ155" s="70">
        <v>107</v>
      </c>
      <c r="AR155" s="71">
        <f t="shared" si="758"/>
        <v>794</v>
      </c>
      <c r="AS155" s="16">
        <f t="shared" si="717"/>
        <v>0.16297701876449505</v>
      </c>
      <c r="AT155" s="72">
        <v>0</v>
      </c>
      <c r="AU155" s="73" t="str">
        <f t="shared" si="771"/>
        <v/>
      </c>
      <c r="AV155" s="73">
        <v>0</v>
      </c>
      <c r="AW155" s="74" t="str">
        <f t="shared" si="759"/>
        <v/>
      </c>
      <c r="AX155" s="18" t="str">
        <f t="shared" si="678"/>
        <v/>
      </c>
      <c r="AY155" s="69">
        <v>0</v>
      </c>
      <c r="AZ155" s="70" t="str">
        <f t="shared" si="772"/>
        <v/>
      </c>
      <c r="BA155" s="70">
        <v>0</v>
      </c>
      <c r="BB155" s="71" t="str">
        <f t="shared" si="760"/>
        <v/>
      </c>
      <c r="BC155" s="16" t="str">
        <f t="shared" si="720"/>
        <v/>
      </c>
      <c r="BD155" s="72">
        <v>0</v>
      </c>
      <c r="BE155" s="73" t="str">
        <f t="shared" si="773"/>
        <v/>
      </c>
      <c r="BF155" s="73">
        <v>0</v>
      </c>
      <c r="BG155" s="74" t="str">
        <f t="shared" si="761"/>
        <v/>
      </c>
      <c r="BH155" s="18" t="str">
        <f t="shared" si="722"/>
        <v/>
      </c>
      <c r="BI155" s="69">
        <v>1032</v>
      </c>
      <c r="BJ155" s="70">
        <f t="shared" si="774"/>
        <v>928.80000000000007</v>
      </c>
      <c r="BK155" s="70">
        <v>124</v>
      </c>
      <c r="BL155" s="71">
        <f t="shared" si="762"/>
        <v>777</v>
      </c>
      <c r="BM155" s="16">
        <f t="shared" si="724"/>
        <v>0.16343669250646001</v>
      </c>
      <c r="BN155" s="72">
        <v>0</v>
      </c>
      <c r="BO155" s="73" t="str">
        <f t="shared" si="775"/>
        <v/>
      </c>
      <c r="BP155" s="73">
        <v>0</v>
      </c>
      <c r="BQ155" s="74" t="str">
        <f t="shared" si="763"/>
        <v/>
      </c>
      <c r="BR155" s="18" t="str">
        <f t="shared" si="726"/>
        <v/>
      </c>
    </row>
    <row r="156" spans="1:70" s="5" customFormat="1" ht="12.75" customHeight="1">
      <c r="A156" s="150" t="s">
        <v>397</v>
      </c>
      <c r="B156" s="39" t="s">
        <v>142</v>
      </c>
      <c r="C156" s="4" t="s">
        <v>508</v>
      </c>
      <c r="D156" s="49">
        <v>0.83</v>
      </c>
      <c r="E156" s="40" t="s">
        <v>518</v>
      </c>
      <c r="F156" s="82">
        <v>1649</v>
      </c>
      <c r="G156" s="82">
        <v>1499</v>
      </c>
      <c r="H156" s="141">
        <v>1179</v>
      </c>
      <c r="I156" s="141">
        <v>0</v>
      </c>
      <c r="J156" s="95">
        <f t="shared" ref="J156:J158" si="776">IFERROR(H156-I156,H156)</f>
        <v>1179</v>
      </c>
      <c r="K156" s="69">
        <v>0</v>
      </c>
      <c r="L156" s="70" t="str">
        <f t="shared" ref="L156:L158" si="777">IFERROR(IF(K156&gt;1,K156*0.9,""),"")</f>
        <v/>
      </c>
      <c r="M156" s="70">
        <v>0</v>
      </c>
      <c r="N156" s="71" t="str">
        <f t="shared" si="752"/>
        <v/>
      </c>
      <c r="O156" s="16" t="str">
        <f t="shared" ref="O156:O158" si="778">IFERROR(IF((IFERROR(IF(M156&gt;1,(L156-N156)/L156,""),(($G156*0.9)-N156)/($G156*0.9)))&gt;1%,IFERROR(IF(M156&gt;1,(L156-N156)/L156,""),(($G156*0.9)-N156)/($G156*0.9)),""),"")</f>
        <v/>
      </c>
      <c r="P156" s="72">
        <v>0</v>
      </c>
      <c r="Q156" s="73" t="str">
        <f t="shared" ref="Q156:Q158" si="779">IFERROR(IF(P156&gt;1,P156*0.9,""),"")</f>
        <v/>
      </c>
      <c r="R156" s="73">
        <v>0</v>
      </c>
      <c r="S156" s="74" t="str">
        <f t="shared" si="753"/>
        <v/>
      </c>
      <c r="T156" s="18" t="str">
        <f t="shared" ref="T156:T158" si="780">IFERROR(IF((IFERROR(IF(R156&gt;1,(Q156-S156)/Q156,""),(($G156*0.9)-S156)/($G156*0.9)))&gt;1%,IFERROR(IF(R156&gt;1,(Q156-S156)/Q156,""),(($G156*0.9)-S156)/($G156*0.9)),""),"")</f>
        <v/>
      </c>
      <c r="U156" s="69">
        <v>0</v>
      </c>
      <c r="V156" s="70" t="str">
        <f t="shared" ref="V156:V158" si="781">IFERROR(IF(U156&gt;1,U156*0.9,""),"")</f>
        <v/>
      </c>
      <c r="W156" s="70">
        <v>0</v>
      </c>
      <c r="X156" s="71" t="str">
        <f t="shared" si="754"/>
        <v/>
      </c>
      <c r="Y156" s="16" t="str">
        <f t="shared" ref="Y156:Y158" si="782">IFERROR(IF((IFERROR(IF(W156&gt;1,(V156-X156)/V156,""),(($G156*0.9)-X156)/($G156*0.9)))&gt;1%,IFERROR(IF(W156&gt;1,(V156-X156)/V156,""),(($G156*0.9)-X156)/($G156*0.9)),""),"")</f>
        <v/>
      </c>
      <c r="Z156" s="72">
        <v>0</v>
      </c>
      <c r="AA156" s="73" t="str">
        <f t="shared" ref="AA156:AA158" si="783">IFERROR(IF(Z156&gt;1,Z156*0.9,""),"")</f>
        <v/>
      </c>
      <c r="AB156" s="73">
        <v>0</v>
      </c>
      <c r="AC156" s="74" t="str">
        <f t="shared" si="755"/>
        <v/>
      </c>
      <c r="AD156" s="18" t="str">
        <f t="shared" ref="AD156:AD158" si="784">IFERROR(IF((IFERROR(IF(AB156&gt;1,(AA156-AC156)/AA156,""),(($G156*0.9)-AC156)/($G156*0.9)))&gt;1%,IFERROR(IF(AB156&gt;1,(AA156-AC156)/AA156,""),(($G156*0.9)-AC156)/($G156*0.9)),""),"")</f>
        <v/>
      </c>
      <c r="AE156" s="69">
        <v>0</v>
      </c>
      <c r="AF156" s="70" t="str">
        <f t="shared" ref="AF156:AF158" si="785">IFERROR(IF(AE156&gt;1,AE156*0.9,""),"")</f>
        <v/>
      </c>
      <c r="AG156" s="70">
        <v>0</v>
      </c>
      <c r="AH156" s="71" t="str">
        <f t="shared" si="756"/>
        <v/>
      </c>
      <c r="AI156" s="16" t="str">
        <f t="shared" ref="AI156:AI158" si="786">IFERROR(IF((IFERROR(IF(AG156&gt;1,(AF156-AH156)/AF156,""),(($G156*0.9)-AH156)/($G156*0.9)))&gt;1%,IFERROR(IF(AG156&gt;1,(AF156-AH156)/AF156,""),(($G156*0.9)-AH156)/($G156*0.9)),""),"")</f>
        <v/>
      </c>
      <c r="AJ156" s="72">
        <v>0</v>
      </c>
      <c r="AK156" s="73" t="str">
        <f t="shared" ref="AK156:AK158" si="787">IFERROR(IF(AJ156&gt;1,AJ156*0.9,""),"")</f>
        <v/>
      </c>
      <c r="AL156" s="73">
        <v>0</v>
      </c>
      <c r="AM156" s="74" t="str">
        <f t="shared" si="757"/>
        <v/>
      </c>
      <c r="AN156" s="18" t="str">
        <f t="shared" ref="AN156:AN158" si="788">IFERROR(IF((IFERROR(IF(AL156&gt;1,(AK156-AM156)/AK156,""),(($G156*0.9)-AM156)/($G156*0.9)))&gt;1%,IFERROR(IF(AL156&gt;1,(AK156-AM156)/AK156,""),(($G156*0.9)-AM156)/($G156*0.9)),""),"")</f>
        <v/>
      </c>
      <c r="AO156" s="69">
        <v>0</v>
      </c>
      <c r="AP156" s="70" t="str">
        <f t="shared" ref="AP156:AP158" si="789">IFERROR(IF(AO156&gt;1,AO156*0.9,""),"")</f>
        <v/>
      </c>
      <c r="AQ156" s="70">
        <v>0</v>
      </c>
      <c r="AR156" s="71" t="str">
        <f t="shared" si="758"/>
        <v/>
      </c>
      <c r="AS156" s="16" t="str">
        <f t="shared" ref="AS156:AS158" si="790">IFERROR(IF((IFERROR(IF(AQ156&gt;1,(AP156-AR156)/AP156,""),(($G156*0.9)-AR156)/($G156*0.9)))&gt;1%,IFERROR(IF(AQ156&gt;1,(AP156-AR156)/AP156,""),(($G156*0.9)-AR156)/($G156*0.9)),""),"")</f>
        <v/>
      </c>
      <c r="AT156" s="72">
        <v>0</v>
      </c>
      <c r="AU156" s="73" t="str">
        <f t="shared" ref="AU156:AU158" si="791">IFERROR(IF(AT156&gt;1,AT156*0.9,""),"")</f>
        <v/>
      </c>
      <c r="AV156" s="73">
        <v>0</v>
      </c>
      <c r="AW156" s="74" t="str">
        <f t="shared" si="759"/>
        <v/>
      </c>
      <c r="AX156" s="18" t="str">
        <f t="shared" ref="AX156:AX158" si="792">IFERROR(IF((IFERROR(IF(AV156&gt;1,(AU156-AW156)/AU156,""),(($G156*0.9)-AW156)/($G156*0.9)))&gt;1%,IFERROR(IF(AV156&gt;1,(AU156-AW156)/AU156,""),(($G156*0.9)-AW156)/($G156*0.9)),""),"")</f>
        <v/>
      </c>
      <c r="AY156" s="69">
        <v>0</v>
      </c>
      <c r="AZ156" s="70" t="str">
        <f t="shared" ref="AZ156:AZ158" si="793">IFERROR(IF(AY156&gt;1,AY156*0.9,""),"")</f>
        <v/>
      </c>
      <c r="BA156" s="70">
        <v>0</v>
      </c>
      <c r="BB156" s="71" t="str">
        <f t="shared" si="760"/>
        <v/>
      </c>
      <c r="BC156" s="16" t="str">
        <f t="shared" ref="BC156:BC158" si="794">IFERROR(IF((IFERROR(IF(BA156&gt;1,(AZ156-BB156)/AZ156,""),(($G156*0.9)-BB156)/($G156*0.9)))&gt;1%,IFERROR(IF(BA156&gt;1,(AZ156-BB156)/AZ156,""),(($G156*0.9)-BB156)/($G156*0.9)),""),"")</f>
        <v/>
      </c>
      <c r="BD156" s="72">
        <v>0</v>
      </c>
      <c r="BE156" s="73" t="str">
        <f t="shared" ref="BE156:BE158" si="795">IFERROR(IF(BD156&gt;1,BD156*0.9,""),"")</f>
        <v/>
      </c>
      <c r="BF156" s="73">
        <v>0</v>
      </c>
      <c r="BG156" s="74" t="str">
        <f t="shared" si="761"/>
        <v/>
      </c>
      <c r="BH156" s="18" t="str">
        <f t="shared" ref="BH156:BH158" si="796">IFERROR(IF((IFERROR(IF(BF156&gt;1,(BE156-BG156)/BE156,""),(($G156*0.9)-BG156)/($G156*0.9)))&gt;1%,IFERROR(IF(BF156&gt;1,(BE156-BG156)/BE156,""),(($G156*0.9)-BG156)/($G156*0.9)),""),"")</f>
        <v/>
      </c>
      <c r="BI156" s="69">
        <v>0</v>
      </c>
      <c r="BJ156" s="70" t="str">
        <f t="shared" ref="BJ156:BJ158" si="797">IFERROR(IF(BI156&gt;1,BI156*0.9,""),"")</f>
        <v/>
      </c>
      <c r="BK156" s="70">
        <v>0</v>
      </c>
      <c r="BL156" s="71" t="str">
        <f t="shared" si="762"/>
        <v/>
      </c>
      <c r="BM156" s="16" t="str">
        <f t="shared" ref="BM156:BM158" si="798">IFERROR(IF((IFERROR(IF(BK156&gt;1,(BJ156-BL156)/BJ156,""),(($G156*0.9)-BL156)/($G156*0.9)))&gt;1%,IFERROR(IF(BK156&gt;1,(BJ156-BL156)/BJ156,""),(($G156*0.9)-BL156)/($G156*0.9)),""),"")</f>
        <v/>
      </c>
      <c r="BN156" s="72">
        <v>0</v>
      </c>
      <c r="BO156" s="73" t="str">
        <f t="shared" ref="BO156:BO158" si="799">IFERROR(IF(BN156&gt;1,BN156*0.9,""),"")</f>
        <v/>
      </c>
      <c r="BP156" s="73">
        <v>0</v>
      </c>
      <c r="BQ156" s="74" t="str">
        <f t="shared" si="763"/>
        <v/>
      </c>
      <c r="BR156" s="18" t="str">
        <f t="shared" ref="BR156:BR158" si="800">IFERROR(IF((IFERROR(IF(BP156&gt;1,(BO156-BQ156)/BO156,""),(($G156*0.9)-BQ156)/($G156*0.9)))&gt;1%,IFERROR(IF(BP156&gt;1,(BO156-BQ156)/BO156,""),(($G156*0.9)-BQ156)/($G156*0.9)),""),"")</f>
        <v/>
      </c>
    </row>
    <row r="157" spans="1:70" s="5" customFormat="1" ht="12.75" customHeight="1">
      <c r="A157" s="45" t="s">
        <v>506</v>
      </c>
      <c r="B157" s="39" t="s">
        <v>142</v>
      </c>
      <c r="C157" s="4" t="s">
        <v>508</v>
      </c>
      <c r="D157" s="49">
        <v>1.1100000000000001</v>
      </c>
      <c r="E157" s="40" t="s">
        <v>463</v>
      </c>
      <c r="F157" s="82">
        <v>1649</v>
      </c>
      <c r="G157" s="82">
        <v>1499</v>
      </c>
      <c r="H157" s="141">
        <v>1179</v>
      </c>
      <c r="I157" s="141">
        <v>0</v>
      </c>
      <c r="J157" s="95">
        <f t="shared" si="776"/>
        <v>1179</v>
      </c>
      <c r="K157" s="69">
        <v>0</v>
      </c>
      <c r="L157" s="70" t="str">
        <f t="shared" si="777"/>
        <v/>
      </c>
      <c r="M157" s="70">
        <v>0</v>
      </c>
      <c r="N157" s="71" t="str">
        <f t="shared" si="752"/>
        <v/>
      </c>
      <c r="O157" s="16" t="str">
        <f t="shared" si="778"/>
        <v/>
      </c>
      <c r="P157" s="72">
        <v>0</v>
      </c>
      <c r="Q157" s="73" t="str">
        <f t="shared" si="779"/>
        <v/>
      </c>
      <c r="R157" s="73">
        <v>0</v>
      </c>
      <c r="S157" s="74" t="str">
        <f t="shared" si="753"/>
        <v/>
      </c>
      <c r="T157" s="18" t="str">
        <f t="shared" si="780"/>
        <v/>
      </c>
      <c r="U157" s="69">
        <v>0</v>
      </c>
      <c r="V157" s="70" t="str">
        <f t="shared" si="781"/>
        <v/>
      </c>
      <c r="W157" s="70">
        <v>0</v>
      </c>
      <c r="X157" s="71" t="str">
        <f t="shared" si="754"/>
        <v/>
      </c>
      <c r="Y157" s="16" t="str">
        <f t="shared" si="782"/>
        <v/>
      </c>
      <c r="Z157" s="72">
        <v>0</v>
      </c>
      <c r="AA157" s="73" t="str">
        <f t="shared" si="783"/>
        <v/>
      </c>
      <c r="AB157" s="73">
        <v>0</v>
      </c>
      <c r="AC157" s="74" t="str">
        <f t="shared" si="755"/>
        <v/>
      </c>
      <c r="AD157" s="18" t="str">
        <f t="shared" si="784"/>
        <v/>
      </c>
      <c r="AE157" s="69">
        <v>0</v>
      </c>
      <c r="AF157" s="70" t="str">
        <f t="shared" si="785"/>
        <v/>
      </c>
      <c r="AG157" s="70">
        <v>0</v>
      </c>
      <c r="AH157" s="71" t="str">
        <f t="shared" si="756"/>
        <v/>
      </c>
      <c r="AI157" s="16" t="str">
        <f t="shared" si="786"/>
        <v/>
      </c>
      <c r="AJ157" s="72">
        <v>0</v>
      </c>
      <c r="AK157" s="73" t="str">
        <f t="shared" si="787"/>
        <v/>
      </c>
      <c r="AL157" s="73">
        <v>0</v>
      </c>
      <c r="AM157" s="74" t="str">
        <f t="shared" si="757"/>
        <v/>
      </c>
      <c r="AN157" s="18" t="str">
        <f t="shared" si="788"/>
        <v/>
      </c>
      <c r="AO157" s="69">
        <v>0</v>
      </c>
      <c r="AP157" s="70" t="str">
        <f t="shared" si="789"/>
        <v/>
      </c>
      <c r="AQ157" s="70">
        <v>0</v>
      </c>
      <c r="AR157" s="71" t="str">
        <f t="shared" si="758"/>
        <v/>
      </c>
      <c r="AS157" s="16" t="str">
        <f t="shared" si="790"/>
        <v/>
      </c>
      <c r="AT157" s="72">
        <v>0</v>
      </c>
      <c r="AU157" s="73" t="str">
        <f t="shared" si="791"/>
        <v/>
      </c>
      <c r="AV157" s="73">
        <v>0</v>
      </c>
      <c r="AW157" s="74" t="str">
        <f t="shared" si="759"/>
        <v/>
      </c>
      <c r="AX157" s="18" t="str">
        <f t="shared" si="792"/>
        <v/>
      </c>
      <c r="AY157" s="69">
        <v>0</v>
      </c>
      <c r="AZ157" s="70" t="str">
        <f t="shared" si="793"/>
        <v/>
      </c>
      <c r="BA157" s="70">
        <v>0</v>
      </c>
      <c r="BB157" s="71" t="str">
        <f t="shared" si="760"/>
        <v/>
      </c>
      <c r="BC157" s="16" t="str">
        <f t="shared" si="794"/>
        <v/>
      </c>
      <c r="BD157" s="72">
        <v>0</v>
      </c>
      <c r="BE157" s="73" t="str">
        <f t="shared" si="795"/>
        <v/>
      </c>
      <c r="BF157" s="73">
        <v>0</v>
      </c>
      <c r="BG157" s="74" t="str">
        <f t="shared" si="761"/>
        <v/>
      </c>
      <c r="BH157" s="18" t="str">
        <f t="shared" si="796"/>
        <v/>
      </c>
      <c r="BI157" s="69">
        <v>0</v>
      </c>
      <c r="BJ157" s="70" t="str">
        <f t="shared" si="797"/>
        <v/>
      </c>
      <c r="BK157" s="70">
        <v>0</v>
      </c>
      <c r="BL157" s="71" t="str">
        <f t="shared" si="762"/>
        <v/>
      </c>
      <c r="BM157" s="16" t="str">
        <f t="shared" si="798"/>
        <v/>
      </c>
      <c r="BN157" s="72">
        <v>0</v>
      </c>
      <c r="BO157" s="73" t="str">
        <f t="shared" si="799"/>
        <v/>
      </c>
      <c r="BP157" s="73">
        <v>0</v>
      </c>
      <c r="BQ157" s="74" t="str">
        <f t="shared" si="763"/>
        <v/>
      </c>
      <c r="BR157" s="18" t="str">
        <f t="shared" si="800"/>
        <v/>
      </c>
    </row>
    <row r="158" spans="1:70" s="5" customFormat="1" ht="12.75" customHeight="1">
      <c r="A158" s="45" t="s">
        <v>507</v>
      </c>
      <c r="B158" s="39" t="s">
        <v>142</v>
      </c>
      <c r="C158" s="4" t="s">
        <v>508</v>
      </c>
      <c r="D158" s="49">
        <v>1.1100000000000001</v>
      </c>
      <c r="E158" s="40" t="s">
        <v>464</v>
      </c>
      <c r="F158" s="82">
        <v>1759</v>
      </c>
      <c r="G158" s="82">
        <v>1599</v>
      </c>
      <c r="H158" s="141">
        <v>1258</v>
      </c>
      <c r="I158" s="141">
        <v>0</v>
      </c>
      <c r="J158" s="95">
        <f t="shared" si="776"/>
        <v>1258</v>
      </c>
      <c r="K158" s="69">
        <v>0</v>
      </c>
      <c r="L158" s="70" t="str">
        <f t="shared" si="777"/>
        <v/>
      </c>
      <c r="M158" s="70">
        <v>0</v>
      </c>
      <c r="N158" s="71" t="str">
        <f t="shared" si="752"/>
        <v/>
      </c>
      <c r="O158" s="16" t="str">
        <f t="shared" si="778"/>
        <v/>
      </c>
      <c r="P158" s="72">
        <v>0</v>
      </c>
      <c r="Q158" s="73" t="str">
        <f t="shared" si="779"/>
        <v/>
      </c>
      <c r="R158" s="73">
        <v>0</v>
      </c>
      <c r="S158" s="74" t="str">
        <f t="shared" si="753"/>
        <v/>
      </c>
      <c r="T158" s="18" t="str">
        <f t="shared" si="780"/>
        <v/>
      </c>
      <c r="U158" s="69">
        <v>0</v>
      </c>
      <c r="V158" s="70" t="str">
        <f t="shared" si="781"/>
        <v/>
      </c>
      <c r="W158" s="70">
        <v>0</v>
      </c>
      <c r="X158" s="71" t="str">
        <f t="shared" si="754"/>
        <v/>
      </c>
      <c r="Y158" s="16" t="str">
        <f t="shared" si="782"/>
        <v/>
      </c>
      <c r="Z158" s="72">
        <v>0</v>
      </c>
      <c r="AA158" s="73" t="str">
        <f t="shared" si="783"/>
        <v/>
      </c>
      <c r="AB158" s="73">
        <v>0</v>
      </c>
      <c r="AC158" s="74" t="str">
        <f t="shared" si="755"/>
        <v/>
      </c>
      <c r="AD158" s="18" t="str">
        <f t="shared" si="784"/>
        <v/>
      </c>
      <c r="AE158" s="69">
        <v>0</v>
      </c>
      <c r="AF158" s="70" t="str">
        <f t="shared" si="785"/>
        <v/>
      </c>
      <c r="AG158" s="70">
        <v>0</v>
      </c>
      <c r="AH158" s="71" t="str">
        <f t="shared" si="756"/>
        <v/>
      </c>
      <c r="AI158" s="16" t="str">
        <f t="shared" si="786"/>
        <v/>
      </c>
      <c r="AJ158" s="72">
        <v>0</v>
      </c>
      <c r="AK158" s="73" t="str">
        <f t="shared" si="787"/>
        <v/>
      </c>
      <c r="AL158" s="73">
        <v>0</v>
      </c>
      <c r="AM158" s="74" t="str">
        <f t="shared" si="757"/>
        <v/>
      </c>
      <c r="AN158" s="18" t="str">
        <f t="shared" si="788"/>
        <v/>
      </c>
      <c r="AO158" s="69">
        <v>0</v>
      </c>
      <c r="AP158" s="70" t="str">
        <f t="shared" si="789"/>
        <v/>
      </c>
      <c r="AQ158" s="70">
        <v>0</v>
      </c>
      <c r="AR158" s="71" t="str">
        <f t="shared" si="758"/>
        <v/>
      </c>
      <c r="AS158" s="16" t="str">
        <f t="shared" si="790"/>
        <v/>
      </c>
      <c r="AT158" s="72">
        <v>0</v>
      </c>
      <c r="AU158" s="73" t="str">
        <f t="shared" si="791"/>
        <v/>
      </c>
      <c r="AV158" s="73">
        <v>0</v>
      </c>
      <c r="AW158" s="74" t="str">
        <f t="shared" si="759"/>
        <v/>
      </c>
      <c r="AX158" s="18" t="str">
        <f t="shared" si="792"/>
        <v/>
      </c>
      <c r="AY158" s="69">
        <v>0</v>
      </c>
      <c r="AZ158" s="70" t="str">
        <f t="shared" si="793"/>
        <v/>
      </c>
      <c r="BA158" s="70">
        <v>0</v>
      </c>
      <c r="BB158" s="71" t="str">
        <f t="shared" si="760"/>
        <v/>
      </c>
      <c r="BC158" s="16" t="str">
        <f t="shared" si="794"/>
        <v/>
      </c>
      <c r="BD158" s="72">
        <v>0</v>
      </c>
      <c r="BE158" s="73" t="str">
        <f t="shared" si="795"/>
        <v/>
      </c>
      <c r="BF158" s="73">
        <v>0</v>
      </c>
      <c r="BG158" s="74" t="str">
        <f t="shared" si="761"/>
        <v/>
      </c>
      <c r="BH158" s="18" t="str">
        <f t="shared" si="796"/>
        <v/>
      </c>
      <c r="BI158" s="69">
        <v>0</v>
      </c>
      <c r="BJ158" s="70" t="str">
        <f t="shared" si="797"/>
        <v/>
      </c>
      <c r="BK158" s="70">
        <v>0</v>
      </c>
      <c r="BL158" s="71" t="str">
        <f t="shared" si="762"/>
        <v/>
      </c>
      <c r="BM158" s="16" t="str">
        <f t="shared" si="798"/>
        <v/>
      </c>
      <c r="BN158" s="72">
        <v>0</v>
      </c>
      <c r="BO158" s="73" t="str">
        <f t="shared" si="799"/>
        <v/>
      </c>
      <c r="BP158" s="73">
        <v>0</v>
      </c>
      <c r="BQ158" s="74" t="str">
        <f t="shared" si="763"/>
        <v/>
      </c>
      <c r="BR158" s="18" t="str">
        <f t="shared" si="800"/>
        <v/>
      </c>
    </row>
    <row r="159" spans="1:70" s="5" customFormat="1" ht="12.75" customHeight="1">
      <c r="A159" s="42" t="s">
        <v>93</v>
      </c>
      <c r="B159" s="39" t="s">
        <v>142</v>
      </c>
      <c r="C159" s="4"/>
      <c r="D159" s="49">
        <v>1.78</v>
      </c>
      <c r="E159" s="40" t="s">
        <v>218</v>
      </c>
      <c r="F159" s="82">
        <v>1649</v>
      </c>
      <c r="G159" s="82">
        <v>1499</v>
      </c>
      <c r="H159" s="141">
        <v>1149</v>
      </c>
      <c r="I159" s="141">
        <v>30</v>
      </c>
      <c r="J159" s="95">
        <f t="shared" si="677"/>
        <v>1119</v>
      </c>
      <c r="K159" s="69">
        <v>0</v>
      </c>
      <c r="L159" s="70" t="str">
        <f t="shared" si="704"/>
        <v/>
      </c>
      <c r="M159" s="70">
        <v>0</v>
      </c>
      <c r="N159" s="71" t="str">
        <f t="shared" si="752"/>
        <v/>
      </c>
      <c r="O159" s="16" t="str">
        <f t="shared" si="705"/>
        <v/>
      </c>
      <c r="P159" s="72">
        <v>0</v>
      </c>
      <c r="Q159" s="73" t="str">
        <f t="shared" si="706"/>
        <v/>
      </c>
      <c r="R159" s="73">
        <v>0</v>
      </c>
      <c r="S159" s="74" t="str">
        <f t="shared" si="753"/>
        <v/>
      </c>
      <c r="T159" s="18" t="str">
        <f t="shared" si="707"/>
        <v/>
      </c>
      <c r="U159" s="69">
        <v>0</v>
      </c>
      <c r="V159" s="70" t="str">
        <f t="shared" si="708"/>
        <v/>
      </c>
      <c r="W159" s="70">
        <v>0</v>
      </c>
      <c r="X159" s="71" t="str">
        <f t="shared" si="754"/>
        <v/>
      </c>
      <c r="Y159" s="16" t="str">
        <f t="shared" si="709"/>
        <v/>
      </c>
      <c r="Z159" s="72">
        <v>1221</v>
      </c>
      <c r="AA159" s="73">
        <f t="shared" si="710"/>
        <v>1098.9000000000001</v>
      </c>
      <c r="AB159" s="73">
        <v>206</v>
      </c>
      <c r="AC159" s="74">
        <f t="shared" si="755"/>
        <v>913</v>
      </c>
      <c r="AD159" s="18">
        <f t="shared" si="711"/>
        <v>0.16916916916916924</v>
      </c>
      <c r="AE159" s="69">
        <v>1221</v>
      </c>
      <c r="AF159" s="70">
        <f t="shared" si="712"/>
        <v>1098.9000000000001</v>
      </c>
      <c r="AG159" s="70">
        <v>206</v>
      </c>
      <c r="AH159" s="71">
        <f t="shared" si="756"/>
        <v>913</v>
      </c>
      <c r="AI159" s="16">
        <f t="shared" si="713"/>
        <v>0.16916916916916924</v>
      </c>
      <c r="AJ159" s="72">
        <v>0</v>
      </c>
      <c r="AK159" s="73" t="str">
        <f t="shared" si="714"/>
        <v/>
      </c>
      <c r="AL159" s="73">
        <v>0</v>
      </c>
      <c r="AM159" s="74" t="str">
        <f t="shared" si="757"/>
        <v/>
      </c>
      <c r="AN159" s="18" t="str">
        <f t="shared" si="715"/>
        <v/>
      </c>
      <c r="AO159" s="69">
        <v>1110</v>
      </c>
      <c r="AP159" s="70">
        <f t="shared" si="716"/>
        <v>999</v>
      </c>
      <c r="AQ159" s="70">
        <v>289</v>
      </c>
      <c r="AR159" s="71">
        <f t="shared" si="758"/>
        <v>830</v>
      </c>
      <c r="AS159" s="16">
        <f t="shared" si="717"/>
        <v>0.16916916916916916</v>
      </c>
      <c r="AT159" s="72">
        <v>0</v>
      </c>
      <c r="AU159" s="73" t="str">
        <f t="shared" si="718"/>
        <v/>
      </c>
      <c r="AV159" s="73">
        <v>0</v>
      </c>
      <c r="AW159" s="74" t="str">
        <f t="shared" si="759"/>
        <v/>
      </c>
      <c r="AX159" s="18" t="str">
        <f t="shared" si="678"/>
        <v/>
      </c>
      <c r="AY159" s="69">
        <v>0</v>
      </c>
      <c r="AZ159" s="70" t="str">
        <f t="shared" si="719"/>
        <v/>
      </c>
      <c r="BA159" s="70">
        <v>0</v>
      </c>
      <c r="BB159" s="71" t="str">
        <f t="shared" si="760"/>
        <v/>
      </c>
      <c r="BC159" s="16" t="str">
        <f t="shared" si="720"/>
        <v/>
      </c>
      <c r="BD159" s="72">
        <v>1221</v>
      </c>
      <c r="BE159" s="73">
        <f t="shared" si="721"/>
        <v>1098.9000000000001</v>
      </c>
      <c r="BF159" s="73">
        <v>206</v>
      </c>
      <c r="BG159" s="74">
        <f t="shared" si="761"/>
        <v>913</v>
      </c>
      <c r="BH159" s="18">
        <f t="shared" si="722"/>
        <v>0.16916916916916924</v>
      </c>
      <c r="BI159" s="69">
        <v>0</v>
      </c>
      <c r="BJ159" s="70" t="str">
        <f t="shared" si="723"/>
        <v/>
      </c>
      <c r="BK159" s="70">
        <v>0</v>
      </c>
      <c r="BL159" s="71" t="str">
        <f t="shared" si="762"/>
        <v/>
      </c>
      <c r="BM159" s="16" t="str">
        <f t="shared" si="724"/>
        <v/>
      </c>
      <c r="BN159" s="72">
        <v>0</v>
      </c>
      <c r="BO159" s="73" t="str">
        <f t="shared" si="725"/>
        <v/>
      </c>
      <c r="BP159" s="73">
        <v>0</v>
      </c>
      <c r="BQ159" s="74" t="str">
        <f t="shared" si="763"/>
        <v/>
      </c>
      <c r="BR159" s="18" t="str">
        <f t="shared" si="726"/>
        <v/>
      </c>
    </row>
    <row r="160" spans="1:70" s="5" customFormat="1" ht="12.75" customHeight="1">
      <c r="A160" s="45" t="s">
        <v>101</v>
      </c>
      <c r="B160" s="39" t="s">
        <v>142</v>
      </c>
      <c r="C160" s="4"/>
      <c r="D160" s="49">
        <v>1.78</v>
      </c>
      <c r="E160" s="40" t="s">
        <v>219</v>
      </c>
      <c r="F160" s="82">
        <v>1649</v>
      </c>
      <c r="G160" s="82">
        <v>1499</v>
      </c>
      <c r="H160" s="141">
        <v>1149</v>
      </c>
      <c r="I160" s="141">
        <v>30</v>
      </c>
      <c r="J160" s="95">
        <f t="shared" si="677"/>
        <v>1119</v>
      </c>
      <c r="K160" s="69">
        <v>0</v>
      </c>
      <c r="L160" s="70" t="str">
        <f t="shared" si="704"/>
        <v/>
      </c>
      <c r="M160" s="70">
        <v>0</v>
      </c>
      <c r="N160" s="71" t="str">
        <f t="shared" si="752"/>
        <v/>
      </c>
      <c r="O160" s="16" t="str">
        <f t="shared" si="705"/>
        <v/>
      </c>
      <c r="P160" s="72">
        <v>0</v>
      </c>
      <c r="Q160" s="73" t="str">
        <f t="shared" si="706"/>
        <v/>
      </c>
      <c r="R160" s="73">
        <v>0</v>
      </c>
      <c r="S160" s="74" t="str">
        <f t="shared" si="753"/>
        <v/>
      </c>
      <c r="T160" s="18" t="str">
        <f t="shared" si="707"/>
        <v/>
      </c>
      <c r="U160" s="69">
        <v>0</v>
      </c>
      <c r="V160" s="70" t="str">
        <f t="shared" si="708"/>
        <v/>
      </c>
      <c r="W160" s="70">
        <v>0</v>
      </c>
      <c r="X160" s="71" t="str">
        <f t="shared" si="754"/>
        <v/>
      </c>
      <c r="Y160" s="16" t="str">
        <f t="shared" si="709"/>
        <v/>
      </c>
      <c r="Z160" s="72">
        <v>1221</v>
      </c>
      <c r="AA160" s="73">
        <f t="shared" si="710"/>
        <v>1098.9000000000001</v>
      </c>
      <c r="AB160" s="73">
        <v>206</v>
      </c>
      <c r="AC160" s="74">
        <f t="shared" si="755"/>
        <v>913</v>
      </c>
      <c r="AD160" s="18">
        <f t="shared" si="711"/>
        <v>0.16916916916916924</v>
      </c>
      <c r="AE160" s="69">
        <v>1221</v>
      </c>
      <c r="AF160" s="70">
        <f t="shared" si="712"/>
        <v>1098.9000000000001</v>
      </c>
      <c r="AG160" s="70">
        <v>206</v>
      </c>
      <c r="AH160" s="71">
        <f t="shared" si="756"/>
        <v>913</v>
      </c>
      <c r="AI160" s="16">
        <f t="shared" si="713"/>
        <v>0.16916916916916924</v>
      </c>
      <c r="AJ160" s="72">
        <v>0</v>
      </c>
      <c r="AK160" s="73" t="str">
        <f t="shared" si="714"/>
        <v/>
      </c>
      <c r="AL160" s="73">
        <v>0</v>
      </c>
      <c r="AM160" s="74" t="str">
        <f t="shared" si="757"/>
        <v/>
      </c>
      <c r="AN160" s="18" t="str">
        <f t="shared" si="715"/>
        <v/>
      </c>
      <c r="AO160" s="69">
        <v>1110</v>
      </c>
      <c r="AP160" s="70">
        <f t="shared" si="716"/>
        <v>999</v>
      </c>
      <c r="AQ160" s="70">
        <v>289</v>
      </c>
      <c r="AR160" s="71">
        <f t="shared" si="758"/>
        <v>830</v>
      </c>
      <c r="AS160" s="16">
        <f t="shared" si="717"/>
        <v>0.16916916916916916</v>
      </c>
      <c r="AT160" s="72">
        <v>0</v>
      </c>
      <c r="AU160" s="73" t="str">
        <f t="shared" si="718"/>
        <v/>
      </c>
      <c r="AV160" s="73">
        <v>0</v>
      </c>
      <c r="AW160" s="74" t="str">
        <f t="shared" si="759"/>
        <v/>
      </c>
      <c r="AX160" s="18" t="str">
        <f t="shared" si="678"/>
        <v/>
      </c>
      <c r="AY160" s="69">
        <v>0</v>
      </c>
      <c r="AZ160" s="70" t="str">
        <f t="shared" si="719"/>
        <v/>
      </c>
      <c r="BA160" s="70">
        <v>0</v>
      </c>
      <c r="BB160" s="71" t="str">
        <f t="shared" si="760"/>
        <v/>
      </c>
      <c r="BC160" s="16" t="str">
        <f t="shared" si="720"/>
        <v/>
      </c>
      <c r="BD160" s="72">
        <v>1221</v>
      </c>
      <c r="BE160" s="73">
        <f t="shared" si="721"/>
        <v>1098.9000000000001</v>
      </c>
      <c r="BF160" s="73">
        <v>206</v>
      </c>
      <c r="BG160" s="74">
        <f t="shared" si="761"/>
        <v>913</v>
      </c>
      <c r="BH160" s="18">
        <f t="shared" si="722"/>
        <v>0.16916916916916924</v>
      </c>
      <c r="BI160" s="69">
        <v>0</v>
      </c>
      <c r="BJ160" s="70" t="str">
        <f t="shared" si="723"/>
        <v/>
      </c>
      <c r="BK160" s="70">
        <v>0</v>
      </c>
      <c r="BL160" s="71" t="str">
        <f t="shared" si="762"/>
        <v/>
      </c>
      <c r="BM160" s="16" t="str">
        <f t="shared" si="724"/>
        <v/>
      </c>
      <c r="BN160" s="72">
        <v>0</v>
      </c>
      <c r="BO160" s="73" t="str">
        <f t="shared" si="725"/>
        <v/>
      </c>
      <c r="BP160" s="73">
        <v>0</v>
      </c>
      <c r="BQ160" s="74" t="str">
        <f t="shared" si="763"/>
        <v/>
      </c>
      <c r="BR160" s="18" t="str">
        <f t="shared" si="726"/>
        <v/>
      </c>
    </row>
    <row r="161" spans="1:70" s="5" customFormat="1" ht="12.75" customHeight="1">
      <c r="A161" s="45" t="s">
        <v>104</v>
      </c>
      <c r="B161" s="39" t="s">
        <v>142</v>
      </c>
      <c r="C161" s="4"/>
      <c r="D161" s="49">
        <v>1.78</v>
      </c>
      <c r="E161" s="40" t="s">
        <v>182</v>
      </c>
      <c r="F161" s="82">
        <v>1759</v>
      </c>
      <c r="G161" s="82">
        <v>1599</v>
      </c>
      <c r="H161" s="141">
        <v>1225</v>
      </c>
      <c r="I161" s="141">
        <v>31</v>
      </c>
      <c r="J161" s="95">
        <f t="shared" si="677"/>
        <v>1194</v>
      </c>
      <c r="K161" s="69">
        <v>0</v>
      </c>
      <c r="L161" s="70" t="str">
        <f t="shared" si="704"/>
        <v/>
      </c>
      <c r="M161" s="70">
        <v>0</v>
      </c>
      <c r="N161" s="71" t="str">
        <f t="shared" si="752"/>
        <v/>
      </c>
      <c r="O161" s="16" t="str">
        <f t="shared" si="705"/>
        <v/>
      </c>
      <c r="P161" s="72">
        <v>0</v>
      </c>
      <c r="Q161" s="73" t="str">
        <f t="shared" si="706"/>
        <v/>
      </c>
      <c r="R161" s="73">
        <v>0</v>
      </c>
      <c r="S161" s="74" t="str">
        <f t="shared" si="753"/>
        <v/>
      </c>
      <c r="T161" s="18" t="str">
        <f t="shared" si="707"/>
        <v/>
      </c>
      <c r="U161" s="69">
        <v>0</v>
      </c>
      <c r="V161" s="70" t="str">
        <f t="shared" si="708"/>
        <v/>
      </c>
      <c r="W161" s="70">
        <v>0</v>
      </c>
      <c r="X161" s="71" t="str">
        <f t="shared" si="754"/>
        <v/>
      </c>
      <c r="Y161" s="16" t="str">
        <f t="shared" si="709"/>
        <v/>
      </c>
      <c r="Z161" s="72">
        <v>1332</v>
      </c>
      <c r="AA161" s="73">
        <f t="shared" si="710"/>
        <v>1198.8</v>
      </c>
      <c r="AB161" s="73">
        <v>197</v>
      </c>
      <c r="AC161" s="74">
        <f t="shared" si="755"/>
        <v>997</v>
      </c>
      <c r="AD161" s="18">
        <f t="shared" si="711"/>
        <v>0.16833500166833498</v>
      </c>
      <c r="AE161" s="69">
        <v>1332</v>
      </c>
      <c r="AF161" s="70">
        <f t="shared" si="712"/>
        <v>1198.8</v>
      </c>
      <c r="AG161" s="70">
        <v>197</v>
      </c>
      <c r="AH161" s="71">
        <f t="shared" si="756"/>
        <v>997</v>
      </c>
      <c r="AI161" s="16">
        <f t="shared" si="713"/>
        <v>0.16833500166833498</v>
      </c>
      <c r="AJ161" s="72">
        <v>0</v>
      </c>
      <c r="AK161" s="73" t="str">
        <f t="shared" si="714"/>
        <v/>
      </c>
      <c r="AL161" s="73">
        <v>0</v>
      </c>
      <c r="AM161" s="74" t="str">
        <f t="shared" si="757"/>
        <v/>
      </c>
      <c r="AN161" s="18" t="str">
        <f t="shared" si="715"/>
        <v/>
      </c>
      <c r="AO161" s="69">
        <v>1221</v>
      </c>
      <c r="AP161" s="70">
        <f t="shared" si="716"/>
        <v>1098.9000000000001</v>
      </c>
      <c r="AQ161" s="70">
        <v>280</v>
      </c>
      <c r="AR161" s="71">
        <f t="shared" si="758"/>
        <v>914</v>
      </c>
      <c r="AS161" s="16">
        <f t="shared" si="717"/>
        <v>0.16825916825916834</v>
      </c>
      <c r="AT161" s="72">
        <v>0</v>
      </c>
      <c r="AU161" s="73" t="str">
        <f t="shared" si="718"/>
        <v/>
      </c>
      <c r="AV161" s="73">
        <v>0</v>
      </c>
      <c r="AW161" s="74" t="str">
        <f t="shared" si="759"/>
        <v/>
      </c>
      <c r="AX161" s="18" t="str">
        <f t="shared" ref="AX161:AX173" si="801">IFERROR(IF((IFERROR(IF(AV161&gt;1,(AU161-AW161)/AU161,""),(($G161*0.9)-AW161)/($G161*0.9)))&gt;1%,IFERROR(IF(AV161&gt;1,(AU161-AW161)/AU161,""),(($G161*0.9)-AW161)/($G161*0.9)),""),"")</f>
        <v/>
      </c>
      <c r="AY161" s="69">
        <v>0</v>
      </c>
      <c r="AZ161" s="70" t="str">
        <f t="shared" si="719"/>
        <v/>
      </c>
      <c r="BA161" s="70">
        <v>0</v>
      </c>
      <c r="BB161" s="71" t="str">
        <f t="shared" si="760"/>
        <v/>
      </c>
      <c r="BC161" s="16" t="str">
        <f t="shared" si="720"/>
        <v/>
      </c>
      <c r="BD161" s="72">
        <v>1332</v>
      </c>
      <c r="BE161" s="73">
        <f t="shared" si="721"/>
        <v>1198.8</v>
      </c>
      <c r="BF161" s="73">
        <v>197</v>
      </c>
      <c r="BG161" s="74">
        <f t="shared" si="761"/>
        <v>997</v>
      </c>
      <c r="BH161" s="18">
        <f t="shared" si="722"/>
        <v>0.16833500166833498</v>
      </c>
      <c r="BI161" s="69">
        <v>0</v>
      </c>
      <c r="BJ161" s="70" t="str">
        <f t="shared" si="723"/>
        <v/>
      </c>
      <c r="BK161" s="70">
        <v>0</v>
      </c>
      <c r="BL161" s="71" t="str">
        <f t="shared" si="762"/>
        <v/>
      </c>
      <c r="BM161" s="16" t="str">
        <f t="shared" si="724"/>
        <v/>
      </c>
      <c r="BN161" s="72">
        <v>0</v>
      </c>
      <c r="BO161" s="73" t="str">
        <f t="shared" si="725"/>
        <v/>
      </c>
      <c r="BP161" s="73">
        <v>0</v>
      </c>
      <c r="BQ161" s="74" t="str">
        <f t="shared" si="763"/>
        <v/>
      </c>
      <c r="BR161" s="18" t="str">
        <f t="shared" si="726"/>
        <v/>
      </c>
    </row>
    <row r="162" spans="1:70" s="5" customFormat="1" ht="12.75" customHeight="1">
      <c r="A162" s="42" t="s">
        <v>94</v>
      </c>
      <c r="B162" s="39" t="s">
        <v>142</v>
      </c>
      <c r="C162" s="4"/>
      <c r="D162" s="49">
        <v>1.92</v>
      </c>
      <c r="E162" s="40" t="s">
        <v>181</v>
      </c>
      <c r="F162" s="82">
        <v>1979</v>
      </c>
      <c r="G162" s="82">
        <v>1799</v>
      </c>
      <c r="H162" s="141">
        <v>1357</v>
      </c>
      <c r="I162" s="141">
        <v>0</v>
      </c>
      <c r="J162" s="95">
        <f t="shared" ref="J162:J184" si="802">IFERROR(H162-I162,H162)</f>
        <v>1357</v>
      </c>
      <c r="K162" s="69">
        <v>0</v>
      </c>
      <c r="L162" s="70" t="str">
        <f t="shared" si="704"/>
        <v/>
      </c>
      <c r="M162" s="70">
        <v>0</v>
      </c>
      <c r="N162" s="71" t="str">
        <f t="shared" si="752"/>
        <v/>
      </c>
      <c r="O162" s="16" t="str">
        <f t="shared" si="705"/>
        <v/>
      </c>
      <c r="P162" s="72">
        <v>0</v>
      </c>
      <c r="Q162" s="73" t="str">
        <f t="shared" si="706"/>
        <v/>
      </c>
      <c r="R162" s="73">
        <v>0</v>
      </c>
      <c r="S162" s="74" t="str">
        <f t="shared" si="753"/>
        <v/>
      </c>
      <c r="T162" s="18" t="str">
        <f t="shared" si="707"/>
        <v/>
      </c>
      <c r="U162" s="69">
        <v>1443</v>
      </c>
      <c r="V162" s="70">
        <f t="shared" si="708"/>
        <v>1298.7</v>
      </c>
      <c r="W162" s="70">
        <v>266</v>
      </c>
      <c r="X162" s="71">
        <f t="shared" si="754"/>
        <v>1091</v>
      </c>
      <c r="Y162" s="16">
        <f t="shared" si="709"/>
        <v>0.15992915992915996</v>
      </c>
      <c r="Z162" s="72">
        <v>0</v>
      </c>
      <c r="AA162" s="73" t="str">
        <f t="shared" si="710"/>
        <v/>
      </c>
      <c r="AB162" s="73">
        <v>0</v>
      </c>
      <c r="AC162" s="74" t="str">
        <f t="shared" si="755"/>
        <v/>
      </c>
      <c r="AD162" s="18" t="str">
        <f t="shared" si="711"/>
        <v/>
      </c>
      <c r="AE162" s="69">
        <v>0</v>
      </c>
      <c r="AF162" s="70" t="str">
        <f t="shared" si="712"/>
        <v/>
      </c>
      <c r="AG162" s="70">
        <v>0</v>
      </c>
      <c r="AH162" s="71" t="str">
        <f t="shared" si="756"/>
        <v/>
      </c>
      <c r="AI162" s="16" t="str">
        <f t="shared" si="713"/>
        <v/>
      </c>
      <c r="AJ162" s="72">
        <v>1443</v>
      </c>
      <c r="AK162" s="73">
        <f t="shared" si="714"/>
        <v>1298.7</v>
      </c>
      <c r="AL162" s="73">
        <v>266</v>
      </c>
      <c r="AM162" s="74">
        <f t="shared" si="757"/>
        <v>1091</v>
      </c>
      <c r="AN162" s="18">
        <f t="shared" si="715"/>
        <v>0.15992915992915996</v>
      </c>
      <c r="AO162" s="69">
        <v>0</v>
      </c>
      <c r="AP162" s="70" t="str">
        <f t="shared" si="716"/>
        <v/>
      </c>
      <c r="AQ162" s="70">
        <v>0</v>
      </c>
      <c r="AR162" s="71" t="str">
        <f t="shared" si="758"/>
        <v/>
      </c>
      <c r="AS162" s="16" t="str">
        <f t="shared" si="717"/>
        <v/>
      </c>
      <c r="AT162" s="72">
        <v>0</v>
      </c>
      <c r="AU162" s="73" t="str">
        <f t="shared" si="718"/>
        <v/>
      </c>
      <c r="AV162" s="73">
        <v>0</v>
      </c>
      <c r="AW162" s="74" t="str">
        <f t="shared" si="759"/>
        <v/>
      </c>
      <c r="AX162" s="18" t="str">
        <f t="shared" si="801"/>
        <v/>
      </c>
      <c r="AY162" s="69">
        <v>1443</v>
      </c>
      <c r="AZ162" s="70">
        <f t="shared" si="719"/>
        <v>1298.7</v>
      </c>
      <c r="BA162" s="70">
        <v>266</v>
      </c>
      <c r="BB162" s="71">
        <f t="shared" si="760"/>
        <v>1091</v>
      </c>
      <c r="BC162" s="16">
        <f t="shared" si="720"/>
        <v>0.15992915992915996</v>
      </c>
      <c r="BD162" s="72">
        <v>0</v>
      </c>
      <c r="BE162" s="73" t="str">
        <f t="shared" si="721"/>
        <v/>
      </c>
      <c r="BF162" s="73">
        <v>0</v>
      </c>
      <c r="BG162" s="74" t="str">
        <f t="shared" si="761"/>
        <v/>
      </c>
      <c r="BH162" s="18" t="str">
        <f t="shared" si="722"/>
        <v/>
      </c>
      <c r="BI162" s="69">
        <v>0</v>
      </c>
      <c r="BJ162" s="70" t="str">
        <f t="shared" si="723"/>
        <v/>
      </c>
      <c r="BK162" s="70">
        <v>0</v>
      </c>
      <c r="BL162" s="71" t="str">
        <f t="shared" si="762"/>
        <v/>
      </c>
      <c r="BM162" s="16" t="str">
        <f t="shared" si="724"/>
        <v/>
      </c>
      <c r="BN162" s="72">
        <v>1332</v>
      </c>
      <c r="BO162" s="73">
        <f t="shared" si="725"/>
        <v>1198.8</v>
      </c>
      <c r="BP162" s="73">
        <v>348</v>
      </c>
      <c r="BQ162" s="74">
        <f t="shared" si="763"/>
        <v>1009</v>
      </c>
      <c r="BR162" s="18">
        <f t="shared" si="726"/>
        <v>0.15832499165832495</v>
      </c>
    </row>
    <row r="163" spans="1:70" s="5" customFormat="1" ht="12.75" customHeight="1">
      <c r="A163" s="45" t="s">
        <v>102</v>
      </c>
      <c r="B163" s="39" t="s">
        <v>142</v>
      </c>
      <c r="C163" s="4"/>
      <c r="D163" s="49">
        <v>1.92</v>
      </c>
      <c r="E163" s="40" t="s">
        <v>219</v>
      </c>
      <c r="F163" s="82">
        <v>1979</v>
      </c>
      <c r="G163" s="82">
        <v>1799</v>
      </c>
      <c r="H163" s="141">
        <v>1357</v>
      </c>
      <c r="I163" s="141">
        <v>0</v>
      </c>
      <c r="J163" s="95">
        <f t="shared" si="802"/>
        <v>1357</v>
      </c>
      <c r="K163" s="69">
        <v>0</v>
      </c>
      <c r="L163" s="70" t="str">
        <f t="shared" si="704"/>
        <v/>
      </c>
      <c r="M163" s="70">
        <v>0</v>
      </c>
      <c r="N163" s="71" t="str">
        <f t="shared" si="752"/>
        <v/>
      </c>
      <c r="O163" s="16" t="str">
        <f t="shared" si="705"/>
        <v/>
      </c>
      <c r="P163" s="72">
        <v>0</v>
      </c>
      <c r="Q163" s="73" t="str">
        <f t="shared" si="706"/>
        <v/>
      </c>
      <c r="R163" s="73">
        <v>0</v>
      </c>
      <c r="S163" s="74" t="str">
        <f t="shared" si="753"/>
        <v/>
      </c>
      <c r="T163" s="18" t="str">
        <f t="shared" si="707"/>
        <v/>
      </c>
      <c r="U163" s="69">
        <v>1443</v>
      </c>
      <c r="V163" s="70">
        <f t="shared" si="708"/>
        <v>1298.7</v>
      </c>
      <c r="W163" s="70">
        <v>266</v>
      </c>
      <c r="X163" s="71">
        <f t="shared" si="754"/>
        <v>1091</v>
      </c>
      <c r="Y163" s="16">
        <f t="shared" si="709"/>
        <v>0.15992915992915996</v>
      </c>
      <c r="Z163" s="72">
        <v>0</v>
      </c>
      <c r="AA163" s="73" t="str">
        <f t="shared" si="710"/>
        <v/>
      </c>
      <c r="AB163" s="73">
        <v>0</v>
      </c>
      <c r="AC163" s="74" t="str">
        <f t="shared" si="755"/>
        <v/>
      </c>
      <c r="AD163" s="18" t="str">
        <f t="shared" si="711"/>
        <v/>
      </c>
      <c r="AE163" s="69">
        <v>0</v>
      </c>
      <c r="AF163" s="70" t="str">
        <f t="shared" si="712"/>
        <v/>
      </c>
      <c r="AG163" s="70">
        <v>0</v>
      </c>
      <c r="AH163" s="71" t="str">
        <f t="shared" si="756"/>
        <v/>
      </c>
      <c r="AI163" s="16" t="str">
        <f t="shared" si="713"/>
        <v/>
      </c>
      <c r="AJ163" s="72">
        <v>1443</v>
      </c>
      <c r="AK163" s="73">
        <f t="shared" si="714"/>
        <v>1298.7</v>
      </c>
      <c r="AL163" s="73">
        <v>266</v>
      </c>
      <c r="AM163" s="74">
        <f t="shared" si="757"/>
        <v>1091</v>
      </c>
      <c r="AN163" s="18">
        <f t="shared" si="715"/>
        <v>0.15992915992915996</v>
      </c>
      <c r="AO163" s="69">
        <v>0</v>
      </c>
      <c r="AP163" s="70" t="str">
        <f t="shared" si="716"/>
        <v/>
      </c>
      <c r="AQ163" s="70">
        <v>0</v>
      </c>
      <c r="AR163" s="71" t="str">
        <f t="shared" si="758"/>
        <v/>
      </c>
      <c r="AS163" s="16" t="str">
        <f t="shared" si="717"/>
        <v/>
      </c>
      <c r="AT163" s="72">
        <v>0</v>
      </c>
      <c r="AU163" s="73" t="str">
        <f t="shared" si="718"/>
        <v/>
      </c>
      <c r="AV163" s="73">
        <v>0</v>
      </c>
      <c r="AW163" s="74" t="str">
        <f t="shared" si="759"/>
        <v/>
      </c>
      <c r="AX163" s="18" t="str">
        <f t="shared" si="801"/>
        <v/>
      </c>
      <c r="AY163" s="69">
        <v>1443</v>
      </c>
      <c r="AZ163" s="70">
        <f t="shared" si="719"/>
        <v>1298.7</v>
      </c>
      <c r="BA163" s="70">
        <v>266</v>
      </c>
      <c r="BB163" s="71">
        <f t="shared" si="760"/>
        <v>1091</v>
      </c>
      <c r="BC163" s="16">
        <f t="shared" si="720"/>
        <v>0.15992915992915996</v>
      </c>
      <c r="BD163" s="72">
        <v>0</v>
      </c>
      <c r="BE163" s="73" t="str">
        <f t="shared" si="721"/>
        <v/>
      </c>
      <c r="BF163" s="73">
        <v>0</v>
      </c>
      <c r="BG163" s="74" t="str">
        <f t="shared" si="761"/>
        <v/>
      </c>
      <c r="BH163" s="18" t="str">
        <f t="shared" si="722"/>
        <v/>
      </c>
      <c r="BI163" s="69">
        <v>0</v>
      </c>
      <c r="BJ163" s="70" t="str">
        <f t="shared" si="723"/>
        <v/>
      </c>
      <c r="BK163" s="70">
        <v>0</v>
      </c>
      <c r="BL163" s="71" t="str">
        <f t="shared" si="762"/>
        <v/>
      </c>
      <c r="BM163" s="16" t="str">
        <f t="shared" si="724"/>
        <v/>
      </c>
      <c r="BN163" s="72">
        <v>1332</v>
      </c>
      <c r="BO163" s="73">
        <f t="shared" si="725"/>
        <v>1198.8</v>
      </c>
      <c r="BP163" s="73">
        <v>348</v>
      </c>
      <c r="BQ163" s="74">
        <f t="shared" si="763"/>
        <v>1009</v>
      </c>
      <c r="BR163" s="18">
        <f t="shared" si="726"/>
        <v>0.15832499165832495</v>
      </c>
    </row>
    <row r="164" spans="1:70" s="5" customFormat="1" ht="12.75" customHeight="1" thickBot="1">
      <c r="A164" s="46" t="s">
        <v>105</v>
      </c>
      <c r="B164" s="38" t="s">
        <v>142</v>
      </c>
      <c r="C164" s="9"/>
      <c r="D164" s="50">
        <v>1.92</v>
      </c>
      <c r="E164" s="2" t="s">
        <v>182</v>
      </c>
      <c r="F164" s="83">
        <v>2089</v>
      </c>
      <c r="G164" s="83">
        <v>1899</v>
      </c>
      <c r="H164" s="142">
        <v>1433</v>
      </c>
      <c r="I164" s="142">
        <v>0</v>
      </c>
      <c r="J164" s="97">
        <f t="shared" si="802"/>
        <v>1433</v>
      </c>
      <c r="K164" s="76">
        <v>0</v>
      </c>
      <c r="L164" s="77" t="str">
        <f t="shared" si="704"/>
        <v/>
      </c>
      <c r="M164" s="77">
        <v>0</v>
      </c>
      <c r="N164" s="78" t="str">
        <f t="shared" si="752"/>
        <v/>
      </c>
      <c r="O164" s="17" t="str">
        <f t="shared" si="705"/>
        <v/>
      </c>
      <c r="P164" s="79">
        <v>0</v>
      </c>
      <c r="Q164" s="80" t="str">
        <f t="shared" si="706"/>
        <v/>
      </c>
      <c r="R164" s="80">
        <v>0</v>
      </c>
      <c r="S164" s="81" t="str">
        <f t="shared" si="753"/>
        <v/>
      </c>
      <c r="T164" s="19" t="str">
        <f t="shared" si="707"/>
        <v/>
      </c>
      <c r="U164" s="76">
        <v>1554</v>
      </c>
      <c r="V164" s="77">
        <f t="shared" si="708"/>
        <v>1398.6000000000001</v>
      </c>
      <c r="W164" s="77">
        <v>258</v>
      </c>
      <c r="X164" s="78">
        <f t="shared" si="754"/>
        <v>1175</v>
      </c>
      <c r="Y164" s="17">
        <f t="shared" si="709"/>
        <v>0.15987415987415995</v>
      </c>
      <c r="Z164" s="79">
        <v>0</v>
      </c>
      <c r="AA164" s="80" t="str">
        <f t="shared" si="710"/>
        <v/>
      </c>
      <c r="AB164" s="80">
        <v>0</v>
      </c>
      <c r="AC164" s="81" t="str">
        <f t="shared" si="755"/>
        <v/>
      </c>
      <c r="AD164" s="19" t="str">
        <f t="shared" si="711"/>
        <v/>
      </c>
      <c r="AE164" s="76">
        <v>0</v>
      </c>
      <c r="AF164" s="77" t="str">
        <f t="shared" si="712"/>
        <v/>
      </c>
      <c r="AG164" s="77">
        <v>0</v>
      </c>
      <c r="AH164" s="78" t="str">
        <f t="shared" si="756"/>
        <v/>
      </c>
      <c r="AI164" s="17" t="str">
        <f t="shared" si="713"/>
        <v/>
      </c>
      <c r="AJ164" s="79">
        <v>1554</v>
      </c>
      <c r="AK164" s="80">
        <f t="shared" si="714"/>
        <v>1398.6000000000001</v>
      </c>
      <c r="AL164" s="80">
        <v>258</v>
      </c>
      <c r="AM164" s="81">
        <f t="shared" si="757"/>
        <v>1175</v>
      </c>
      <c r="AN164" s="19">
        <f t="shared" si="715"/>
        <v>0.15987415987415995</v>
      </c>
      <c r="AO164" s="76">
        <v>0</v>
      </c>
      <c r="AP164" s="77" t="str">
        <f t="shared" si="716"/>
        <v/>
      </c>
      <c r="AQ164" s="77">
        <v>0</v>
      </c>
      <c r="AR164" s="78" t="str">
        <f t="shared" si="758"/>
        <v/>
      </c>
      <c r="AS164" s="17" t="str">
        <f t="shared" si="717"/>
        <v/>
      </c>
      <c r="AT164" s="79">
        <v>0</v>
      </c>
      <c r="AU164" s="80" t="str">
        <f t="shared" si="718"/>
        <v/>
      </c>
      <c r="AV164" s="80">
        <v>0</v>
      </c>
      <c r="AW164" s="81" t="str">
        <f t="shared" si="759"/>
        <v/>
      </c>
      <c r="AX164" s="19" t="str">
        <f t="shared" si="801"/>
        <v/>
      </c>
      <c r="AY164" s="76">
        <v>1554</v>
      </c>
      <c r="AZ164" s="77">
        <f t="shared" si="719"/>
        <v>1398.6000000000001</v>
      </c>
      <c r="BA164" s="77">
        <v>258</v>
      </c>
      <c r="BB164" s="78">
        <f t="shared" si="760"/>
        <v>1175</v>
      </c>
      <c r="BC164" s="17">
        <f t="shared" si="720"/>
        <v>0.15987415987415995</v>
      </c>
      <c r="BD164" s="79">
        <v>0</v>
      </c>
      <c r="BE164" s="80" t="str">
        <f t="shared" si="721"/>
        <v/>
      </c>
      <c r="BF164" s="80">
        <v>0</v>
      </c>
      <c r="BG164" s="81" t="str">
        <f t="shared" si="761"/>
        <v/>
      </c>
      <c r="BH164" s="19" t="str">
        <f t="shared" si="722"/>
        <v/>
      </c>
      <c r="BI164" s="76">
        <v>0</v>
      </c>
      <c r="BJ164" s="77" t="str">
        <f t="shared" si="723"/>
        <v/>
      </c>
      <c r="BK164" s="77">
        <v>0</v>
      </c>
      <c r="BL164" s="78" t="str">
        <f t="shared" si="762"/>
        <v/>
      </c>
      <c r="BM164" s="17" t="str">
        <f t="shared" si="724"/>
        <v/>
      </c>
      <c r="BN164" s="79">
        <v>1443</v>
      </c>
      <c r="BO164" s="80">
        <f t="shared" si="725"/>
        <v>1298.7</v>
      </c>
      <c r="BP164" s="80">
        <v>340</v>
      </c>
      <c r="BQ164" s="81">
        <f t="shared" si="763"/>
        <v>1093</v>
      </c>
      <c r="BR164" s="19">
        <f t="shared" si="726"/>
        <v>0.15838915838915843</v>
      </c>
    </row>
    <row r="165" spans="1:70" s="5" customFormat="1" ht="12.75" customHeight="1">
      <c r="A165" s="42" t="s">
        <v>289</v>
      </c>
      <c r="B165" s="39" t="s">
        <v>142</v>
      </c>
      <c r="C165" s="4"/>
      <c r="D165" s="49">
        <v>0.83</v>
      </c>
      <c r="E165" s="40" t="s">
        <v>466</v>
      </c>
      <c r="F165" s="82">
        <v>879</v>
      </c>
      <c r="G165" s="82">
        <v>799</v>
      </c>
      <c r="H165" s="141">
        <v>630</v>
      </c>
      <c r="I165" s="141">
        <v>19</v>
      </c>
      <c r="J165" s="95">
        <f t="shared" si="802"/>
        <v>611</v>
      </c>
      <c r="K165" s="69">
        <v>0</v>
      </c>
      <c r="L165" s="70" t="str">
        <f t="shared" ref="L165:L167" si="803">IFERROR(IF(K165&gt;1,K165*0.9,""),"")</f>
        <v/>
      </c>
      <c r="M165" s="70">
        <v>0</v>
      </c>
      <c r="N165" s="71" t="str">
        <f t="shared" si="752"/>
        <v/>
      </c>
      <c r="O165" s="16" t="str">
        <f>IFERROR(IF((IFERROR(IF(M165&gt;1,(L165-N165)/L165,""),(($G165*0.9)-N165)/($G165*0.9)))&gt;1%,IFERROR(IF(M165&gt;1,(L165-N165)/L165,""),(($G165*0.9)-N165)/($G165*0.9)),""),"")</f>
        <v/>
      </c>
      <c r="P165" s="72">
        <v>0</v>
      </c>
      <c r="Q165" s="73" t="str">
        <f t="shared" ref="Q165:Q167" si="804">IFERROR(IF(P165&gt;1,P165*0.9,""),"")</f>
        <v/>
      </c>
      <c r="R165" s="73">
        <v>0</v>
      </c>
      <c r="S165" s="74" t="str">
        <f t="shared" si="753"/>
        <v/>
      </c>
      <c r="T165" s="18" t="str">
        <f>IFERROR(IF((IFERROR(IF(R165&gt;1,(Q165-S165)/Q165,""),(($G165*0.9)-S165)/($G165*0.9)))&gt;1%,IFERROR(IF(R165&gt;1,(Q165-S165)/Q165,""),(($G165*0.9)-S165)/($G165*0.9)),""),"")</f>
        <v/>
      </c>
      <c r="U165" s="69">
        <v>0</v>
      </c>
      <c r="V165" s="70" t="str">
        <f t="shared" ref="V165:V167" si="805">IFERROR(IF(U165&gt;1,U165*0.9,""),"")</f>
        <v/>
      </c>
      <c r="W165" s="70">
        <v>0</v>
      </c>
      <c r="X165" s="71" t="str">
        <f t="shared" si="754"/>
        <v/>
      </c>
      <c r="Y165" s="16" t="str">
        <f>IFERROR(IF((IFERROR(IF(W165&gt;1,(V165-X165)/V165,""),(($G165*0.9)-X165)/($G165*0.9)))&gt;1%,IFERROR(IF(W165&gt;1,(V165-X165)/V165,""),(($G165*0.9)-X165)/($G165*0.9)),""),"")</f>
        <v/>
      </c>
      <c r="Z165" s="72">
        <v>721</v>
      </c>
      <c r="AA165" s="73">
        <f t="shared" ref="AA165:AA167" si="806">IFERROR(IF(Z165&gt;1,Z165*0.9,""),"")</f>
        <v>648.9</v>
      </c>
      <c r="AB165" s="73">
        <v>59</v>
      </c>
      <c r="AC165" s="74">
        <f t="shared" si="755"/>
        <v>552</v>
      </c>
      <c r="AD165" s="18">
        <f>IFERROR(IF((IFERROR(IF(AB165&gt;1,(AA165-AC165)/AA165,""),(($G165*0.9)-AC165)/($G165*0.9)))&gt;1%,IFERROR(IF(AB165&gt;1,(AA165-AC165)/AA165,""),(($G165*0.9)-AC165)/($G165*0.9)),""),"")</f>
        <v>0.14932963476652794</v>
      </c>
      <c r="AE165" s="69">
        <v>721</v>
      </c>
      <c r="AF165" s="70">
        <f t="shared" ref="AF165:AF167" si="807">IFERROR(IF(AE165&gt;1,AE165*0.9,""),"")</f>
        <v>648.9</v>
      </c>
      <c r="AG165" s="70">
        <v>59</v>
      </c>
      <c r="AH165" s="71">
        <f t="shared" si="756"/>
        <v>552</v>
      </c>
      <c r="AI165" s="16">
        <f>IFERROR(IF((IFERROR(IF(AG165&gt;1,(AF165-AH165)/AF165,""),(($G165*0.9)-AH165)/($G165*0.9)))&gt;1%,IFERROR(IF(AG165&gt;1,(AF165-AH165)/AF165,""),(($G165*0.9)-AH165)/($G165*0.9)),""),"")</f>
        <v>0.14932963476652794</v>
      </c>
      <c r="AJ165" s="72">
        <v>0</v>
      </c>
      <c r="AK165" s="73" t="str">
        <f t="shared" ref="AK165:AK167" si="808">IFERROR(IF(AJ165&gt;1,AJ165*0.9,""),"")</f>
        <v/>
      </c>
      <c r="AL165" s="73">
        <v>0</v>
      </c>
      <c r="AM165" s="74" t="str">
        <f t="shared" si="757"/>
        <v/>
      </c>
      <c r="AN165" s="18" t="str">
        <f>IFERROR(IF((IFERROR(IF(AL165&gt;1,(AK165-AM165)/AK165,""),(($G165*0.9)-AM165)/($G165*0.9)))&gt;1%,IFERROR(IF(AL165&gt;1,(AK165-AM165)/AK165,""),(($G165*0.9)-AM165)/($G165*0.9)),""),"")</f>
        <v/>
      </c>
      <c r="AO165" s="69">
        <v>0</v>
      </c>
      <c r="AP165" s="70" t="str">
        <f t="shared" ref="AP165:AP167" si="809">IFERROR(IF(AO165&gt;1,AO165*0.9,""),"")</f>
        <v/>
      </c>
      <c r="AQ165" s="70">
        <v>0</v>
      </c>
      <c r="AR165" s="71" t="str">
        <f t="shared" si="758"/>
        <v/>
      </c>
      <c r="AS165" s="16" t="str">
        <f>IFERROR(IF((IFERROR(IF(AQ165&gt;1,(AP165-AR165)/AP165,""),(($G165*0.9)-AR165)/($G165*0.9)))&gt;1%,IFERROR(IF(AQ165&gt;1,(AP165-AR165)/AP165,""),(($G165*0.9)-AR165)/($G165*0.9)),""),"")</f>
        <v/>
      </c>
      <c r="AT165" s="72">
        <v>699</v>
      </c>
      <c r="AU165" s="73">
        <f t="shared" ref="AU165:AU167" si="810">IFERROR(IF(AT165&gt;1,AT165*0.9,""),"")</f>
        <v>629.1</v>
      </c>
      <c r="AV165" s="73">
        <v>75</v>
      </c>
      <c r="AW165" s="74">
        <f t="shared" si="759"/>
        <v>536</v>
      </c>
      <c r="AX165" s="18">
        <f t="shared" si="801"/>
        <v>0.14798919090764587</v>
      </c>
      <c r="AY165" s="69">
        <v>0</v>
      </c>
      <c r="AZ165" s="70" t="str">
        <f t="shared" ref="AZ165:AZ167" si="811">IFERROR(IF(AY165&gt;1,AY165*0.9,""),"")</f>
        <v/>
      </c>
      <c r="BA165" s="70">
        <v>0</v>
      </c>
      <c r="BB165" s="71" t="str">
        <f t="shared" si="760"/>
        <v/>
      </c>
      <c r="BC165" s="16" t="str">
        <f>IFERROR(IF((IFERROR(IF(BA165&gt;1,(AZ165-BB165)/AZ165,""),(($G165*0.9)-BB165)/($G165*0.9)))&gt;1%,IFERROR(IF(BA165&gt;1,(AZ165-BB165)/AZ165,""),(($G165*0.9)-BB165)/($G165*0.9)),""),"")</f>
        <v/>
      </c>
      <c r="BD165" s="72">
        <v>666</v>
      </c>
      <c r="BE165" s="73">
        <f t="shared" ref="BE165:BE167" si="812">IFERROR(IF(BD165&gt;1,BD165*0.9,""),"")</f>
        <v>599.4</v>
      </c>
      <c r="BF165" s="73">
        <v>101</v>
      </c>
      <c r="BG165" s="74">
        <f t="shared" si="761"/>
        <v>510</v>
      </c>
      <c r="BH165" s="18">
        <f>IFERROR(IF((IFERROR(IF(BF165&gt;1,(BE165-BG165)/BE165,""),(($G165*0.9)-BG165)/($G165*0.9)))&gt;1%,IFERROR(IF(BF165&gt;1,(BE165-BG165)/BE165,""),(($G165*0.9)-BG165)/($G165*0.9)),""),"")</f>
        <v>0.14914914914914912</v>
      </c>
      <c r="BI165" s="69">
        <v>0</v>
      </c>
      <c r="BJ165" s="70" t="str">
        <f t="shared" ref="BJ165:BJ167" si="813">IFERROR(IF(BI165&gt;1,BI165*0.9,""),"")</f>
        <v/>
      </c>
      <c r="BK165" s="70">
        <v>0</v>
      </c>
      <c r="BL165" s="71" t="str">
        <f t="shared" si="762"/>
        <v/>
      </c>
      <c r="BM165" s="16" t="str">
        <f>IFERROR(IF((IFERROR(IF(BK165&gt;1,(BJ165-BL165)/BJ165,""),(($G165*0.9)-BL165)/($G165*0.9)))&gt;1%,IFERROR(IF(BK165&gt;1,(BJ165-BL165)/BJ165,""),(($G165*0.9)-BL165)/($G165*0.9)),""),"")</f>
        <v/>
      </c>
      <c r="BN165" s="72">
        <v>721</v>
      </c>
      <c r="BO165" s="73">
        <f t="shared" ref="BO165:BO167" si="814">IFERROR(IF(BN165&gt;1,BN165*0.9,""),"")</f>
        <v>648.9</v>
      </c>
      <c r="BP165" s="73">
        <v>59</v>
      </c>
      <c r="BQ165" s="74">
        <f t="shared" si="763"/>
        <v>552</v>
      </c>
      <c r="BR165" s="18">
        <f>IFERROR(IF((IFERROR(IF(BP165&gt;1,(BO165-BQ165)/BO165,""),(($G165*0.9)-BQ165)/($G165*0.9)))&gt;1%,IFERROR(IF(BP165&gt;1,(BO165-BQ165)/BO165,""),(($G165*0.9)-BQ165)/($G165*0.9)),""),"")</f>
        <v>0.14932963476652794</v>
      </c>
    </row>
    <row r="166" spans="1:70" s="5" customFormat="1" ht="12.75" customHeight="1">
      <c r="A166" s="45" t="s">
        <v>302</v>
      </c>
      <c r="B166" s="39" t="s">
        <v>142</v>
      </c>
      <c r="C166" s="4"/>
      <c r="D166" s="49">
        <v>1.1100000000000001</v>
      </c>
      <c r="E166" s="40" t="s">
        <v>467</v>
      </c>
      <c r="F166" s="82">
        <v>879</v>
      </c>
      <c r="G166" s="82">
        <v>799</v>
      </c>
      <c r="H166" s="141">
        <v>630</v>
      </c>
      <c r="I166" s="141">
        <v>19</v>
      </c>
      <c r="J166" s="95">
        <f t="shared" si="802"/>
        <v>611</v>
      </c>
      <c r="K166" s="69">
        <v>0</v>
      </c>
      <c r="L166" s="70" t="str">
        <f t="shared" si="803"/>
        <v/>
      </c>
      <c r="M166" s="70">
        <v>0</v>
      </c>
      <c r="N166" s="71" t="str">
        <f t="shared" si="752"/>
        <v/>
      </c>
      <c r="O166" s="16" t="str">
        <f>IFERROR(IF((IFERROR(IF(M166&gt;1,(L166-N166)/L166,""),(($G166*0.9)-N166)/($G166*0.9)))&gt;1%,IFERROR(IF(M166&gt;1,(L166-N166)/L166,""),(($G166*0.9)-N166)/($G166*0.9)),""),"")</f>
        <v/>
      </c>
      <c r="P166" s="72">
        <v>0</v>
      </c>
      <c r="Q166" s="73" t="str">
        <f t="shared" si="804"/>
        <v/>
      </c>
      <c r="R166" s="73">
        <v>0</v>
      </c>
      <c r="S166" s="74" t="str">
        <f t="shared" si="753"/>
        <v/>
      </c>
      <c r="T166" s="18" t="str">
        <f>IFERROR(IF((IFERROR(IF(R166&gt;1,(Q166-S166)/Q166,""),(($G166*0.9)-S166)/($G166*0.9)))&gt;1%,IFERROR(IF(R166&gt;1,(Q166-S166)/Q166,""),(($G166*0.9)-S166)/($G166*0.9)),""),"")</f>
        <v/>
      </c>
      <c r="U166" s="69">
        <v>0</v>
      </c>
      <c r="V166" s="70" t="str">
        <f t="shared" si="805"/>
        <v/>
      </c>
      <c r="W166" s="70">
        <v>0</v>
      </c>
      <c r="X166" s="71" t="str">
        <f t="shared" si="754"/>
        <v/>
      </c>
      <c r="Y166" s="16" t="str">
        <f>IFERROR(IF((IFERROR(IF(W166&gt;1,(V166-X166)/V166,""),(($G166*0.9)-X166)/($G166*0.9)))&gt;1%,IFERROR(IF(W166&gt;1,(V166-X166)/V166,""),(($G166*0.9)-X166)/($G166*0.9)),""),"")</f>
        <v/>
      </c>
      <c r="Z166" s="72">
        <v>721</v>
      </c>
      <c r="AA166" s="73">
        <f t="shared" si="806"/>
        <v>648.9</v>
      </c>
      <c r="AB166" s="73">
        <v>59</v>
      </c>
      <c r="AC166" s="74">
        <f t="shared" si="755"/>
        <v>552</v>
      </c>
      <c r="AD166" s="18">
        <f>IFERROR(IF((IFERROR(IF(AB166&gt;1,(AA166-AC166)/AA166,""),(($G166*0.9)-AC166)/($G166*0.9)))&gt;1%,IFERROR(IF(AB166&gt;1,(AA166-AC166)/AA166,""),(($G166*0.9)-AC166)/($G166*0.9)),""),"")</f>
        <v>0.14932963476652794</v>
      </c>
      <c r="AE166" s="69">
        <v>721</v>
      </c>
      <c r="AF166" s="70">
        <f t="shared" si="807"/>
        <v>648.9</v>
      </c>
      <c r="AG166" s="70">
        <v>59</v>
      </c>
      <c r="AH166" s="71">
        <f t="shared" si="756"/>
        <v>552</v>
      </c>
      <c r="AI166" s="16">
        <f>IFERROR(IF((IFERROR(IF(AG166&gt;1,(AF166-AH166)/AF166,""),(($G166*0.9)-AH166)/($G166*0.9)))&gt;1%,IFERROR(IF(AG166&gt;1,(AF166-AH166)/AF166,""),(($G166*0.9)-AH166)/($G166*0.9)),""),"")</f>
        <v>0.14932963476652794</v>
      </c>
      <c r="AJ166" s="72">
        <v>0</v>
      </c>
      <c r="AK166" s="73" t="str">
        <f t="shared" si="808"/>
        <v/>
      </c>
      <c r="AL166" s="73">
        <v>0</v>
      </c>
      <c r="AM166" s="74" t="str">
        <f t="shared" si="757"/>
        <v/>
      </c>
      <c r="AN166" s="18" t="str">
        <f>IFERROR(IF((IFERROR(IF(AL166&gt;1,(AK166-AM166)/AK166,""),(($G166*0.9)-AM166)/($G166*0.9)))&gt;1%,IFERROR(IF(AL166&gt;1,(AK166-AM166)/AK166,""),(($G166*0.9)-AM166)/($G166*0.9)),""),"")</f>
        <v/>
      </c>
      <c r="AO166" s="69">
        <v>0</v>
      </c>
      <c r="AP166" s="70" t="str">
        <f t="shared" si="809"/>
        <v/>
      </c>
      <c r="AQ166" s="70">
        <v>0</v>
      </c>
      <c r="AR166" s="71" t="str">
        <f t="shared" si="758"/>
        <v/>
      </c>
      <c r="AS166" s="16" t="str">
        <f>IFERROR(IF((IFERROR(IF(AQ166&gt;1,(AP166-AR166)/AP166,""),(($G166*0.9)-AR166)/($G166*0.9)))&gt;1%,IFERROR(IF(AQ166&gt;1,(AP166-AR166)/AP166,""),(($G166*0.9)-AR166)/($G166*0.9)),""),"")</f>
        <v/>
      </c>
      <c r="AT166" s="72">
        <v>699</v>
      </c>
      <c r="AU166" s="73">
        <f t="shared" si="810"/>
        <v>629.1</v>
      </c>
      <c r="AV166" s="73">
        <v>75</v>
      </c>
      <c r="AW166" s="74">
        <f t="shared" si="759"/>
        <v>536</v>
      </c>
      <c r="AX166" s="18">
        <f t="shared" si="801"/>
        <v>0.14798919090764587</v>
      </c>
      <c r="AY166" s="69">
        <v>0</v>
      </c>
      <c r="AZ166" s="70" t="str">
        <f t="shared" si="811"/>
        <v/>
      </c>
      <c r="BA166" s="70">
        <v>0</v>
      </c>
      <c r="BB166" s="71" t="str">
        <f t="shared" si="760"/>
        <v/>
      </c>
      <c r="BC166" s="16" t="str">
        <f>IFERROR(IF((IFERROR(IF(BA166&gt;1,(AZ166-BB166)/AZ166,""),(($G166*0.9)-BB166)/($G166*0.9)))&gt;1%,IFERROR(IF(BA166&gt;1,(AZ166-BB166)/AZ166,""),(($G166*0.9)-BB166)/($G166*0.9)),""),"")</f>
        <v/>
      </c>
      <c r="BD166" s="72">
        <v>666</v>
      </c>
      <c r="BE166" s="73">
        <f t="shared" si="812"/>
        <v>599.4</v>
      </c>
      <c r="BF166" s="73">
        <v>101</v>
      </c>
      <c r="BG166" s="74">
        <f t="shared" si="761"/>
        <v>510</v>
      </c>
      <c r="BH166" s="18">
        <f>IFERROR(IF((IFERROR(IF(BF166&gt;1,(BE166-BG166)/BE166,""),(($G166*0.9)-BG166)/($G166*0.9)))&gt;1%,IFERROR(IF(BF166&gt;1,(BE166-BG166)/BE166,""),(($G166*0.9)-BG166)/($G166*0.9)),""),"")</f>
        <v>0.14914914914914912</v>
      </c>
      <c r="BI166" s="69">
        <v>0</v>
      </c>
      <c r="BJ166" s="70" t="str">
        <f t="shared" si="813"/>
        <v/>
      </c>
      <c r="BK166" s="70">
        <v>0</v>
      </c>
      <c r="BL166" s="71" t="str">
        <f t="shared" si="762"/>
        <v/>
      </c>
      <c r="BM166" s="16" t="str">
        <f>IFERROR(IF((IFERROR(IF(BK166&gt;1,(BJ166-BL166)/BJ166,""),(($G166*0.9)-BL166)/($G166*0.9)))&gt;1%,IFERROR(IF(BK166&gt;1,(BJ166-BL166)/BJ166,""),(($G166*0.9)-BL166)/($G166*0.9)),""),"")</f>
        <v/>
      </c>
      <c r="BN166" s="72">
        <v>721</v>
      </c>
      <c r="BO166" s="73">
        <f t="shared" si="814"/>
        <v>648.9</v>
      </c>
      <c r="BP166" s="73">
        <v>59</v>
      </c>
      <c r="BQ166" s="74">
        <f t="shared" si="763"/>
        <v>552</v>
      </c>
      <c r="BR166" s="18">
        <f>IFERROR(IF((IFERROR(IF(BP166&gt;1,(BO166-BQ166)/BO166,""),(($G166*0.9)-BQ166)/($G166*0.9)))&gt;1%,IFERROR(IF(BP166&gt;1,(BO166-BQ166)/BO166,""),(($G166*0.9)-BQ166)/($G166*0.9)),""),"")</f>
        <v>0.14932963476652794</v>
      </c>
    </row>
    <row r="167" spans="1:70" s="5" customFormat="1" ht="12.75" customHeight="1">
      <c r="A167" s="45" t="s">
        <v>303</v>
      </c>
      <c r="B167" s="39" t="s">
        <v>142</v>
      </c>
      <c r="C167" s="4"/>
      <c r="D167" s="49">
        <v>1.1100000000000001</v>
      </c>
      <c r="E167" s="40" t="s">
        <v>468</v>
      </c>
      <c r="F167" s="82">
        <v>989</v>
      </c>
      <c r="G167" s="82">
        <v>899</v>
      </c>
      <c r="H167" s="141">
        <v>709</v>
      </c>
      <c r="I167" s="141">
        <v>22</v>
      </c>
      <c r="J167" s="95">
        <f t="shared" si="802"/>
        <v>687</v>
      </c>
      <c r="K167" s="69">
        <v>0</v>
      </c>
      <c r="L167" s="70" t="str">
        <f t="shared" si="803"/>
        <v/>
      </c>
      <c r="M167" s="70">
        <v>0</v>
      </c>
      <c r="N167" s="71" t="str">
        <f t="shared" si="752"/>
        <v/>
      </c>
      <c r="O167" s="16" t="str">
        <f>IFERROR(IF((IFERROR(IF(M167&gt;1,(L167-N167)/L167,""),(($G167*0.9)-N167)/($G167*0.9)))&gt;1%,IFERROR(IF(M167&gt;1,(L167-N167)/L167,""),(($G167*0.9)-N167)/($G167*0.9)),""),"")</f>
        <v/>
      </c>
      <c r="P167" s="72">
        <v>0</v>
      </c>
      <c r="Q167" s="73" t="str">
        <f t="shared" si="804"/>
        <v/>
      </c>
      <c r="R167" s="73">
        <v>0</v>
      </c>
      <c r="S167" s="74" t="str">
        <f t="shared" si="753"/>
        <v/>
      </c>
      <c r="T167" s="18" t="str">
        <f>IFERROR(IF((IFERROR(IF(R167&gt;1,(Q167-S167)/Q167,""),(($G167*0.9)-S167)/($G167*0.9)))&gt;1%,IFERROR(IF(R167&gt;1,(Q167-S167)/Q167,""),(($G167*0.9)-S167)/($G167*0.9)),""),"")</f>
        <v/>
      </c>
      <c r="U167" s="69">
        <v>0</v>
      </c>
      <c r="V167" s="70" t="str">
        <f t="shared" si="805"/>
        <v/>
      </c>
      <c r="W167" s="70">
        <v>0</v>
      </c>
      <c r="X167" s="71" t="str">
        <f t="shared" si="754"/>
        <v/>
      </c>
      <c r="Y167" s="16" t="str">
        <f>IFERROR(IF((IFERROR(IF(W167&gt;1,(V167-X167)/V167,""),(($G167*0.9)-X167)/($G167*0.9)))&gt;1%,IFERROR(IF(W167&gt;1,(V167-X167)/V167,""),(($G167*0.9)-X167)/($G167*0.9)),""),"")</f>
        <v/>
      </c>
      <c r="Z167" s="72">
        <v>832</v>
      </c>
      <c r="AA167" s="73">
        <f t="shared" si="806"/>
        <v>748.80000000000007</v>
      </c>
      <c r="AB167" s="73">
        <v>50</v>
      </c>
      <c r="AC167" s="74">
        <f t="shared" si="755"/>
        <v>637</v>
      </c>
      <c r="AD167" s="18">
        <f>IFERROR(IF((IFERROR(IF(AB167&gt;1,(AA167-AC167)/AA167,""),(($G167*0.9)-AC167)/($G167*0.9)))&gt;1%,IFERROR(IF(AB167&gt;1,(AA167-AC167)/AA167,""),(($G167*0.9)-AC167)/($G167*0.9)),""),"")</f>
        <v>0.14930555555555564</v>
      </c>
      <c r="AE167" s="69">
        <v>832</v>
      </c>
      <c r="AF167" s="70">
        <f t="shared" si="807"/>
        <v>748.80000000000007</v>
      </c>
      <c r="AG167" s="70">
        <v>50</v>
      </c>
      <c r="AH167" s="71">
        <f t="shared" si="756"/>
        <v>637</v>
      </c>
      <c r="AI167" s="16">
        <f>IFERROR(IF((IFERROR(IF(AG167&gt;1,(AF167-AH167)/AF167,""),(($G167*0.9)-AH167)/($G167*0.9)))&gt;1%,IFERROR(IF(AG167&gt;1,(AF167-AH167)/AF167,""),(($G167*0.9)-AH167)/($G167*0.9)),""),"")</f>
        <v>0.14930555555555564</v>
      </c>
      <c r="AJ167" s="72">
        <v>0</v>
      </c>
      <c r="AK167" s="73" t="str">
        <f t="shared" si="808"/>
        <v/>
      </c>
      <c r="AL167" s="73">
        <v>0</v>
      </c>
      <c r="AM167" s="74" t="str">
        <f t="shared" si="757"/>
        <v/>
      </c>
      <c r="AN167" s="18" t="str">
        <f>IFERROR(IF((IFERROR(IF(AL167&gt;1,(AK167-AM167)/AK167,""),(($G167*0.9)-AM167)/($G167*0.9)))&gt;1%,IFERROR(IF(AL167&gt;1,(AK167-AM167)/AK167,""),(($G167*0.9)-AM167)/($G167*0.9)),""),"")</f>
        <v/>
      </c>
      <c r="AO167" s="69">
        <v>0</v>
      </c>
      <c r="AP167" s="70" t="str">
        <f t="shared" si="809"/>
        <v/>
      </c>
      <c r="AQ167" s="70">
        <v>0</v>
      </c>
      <c r="AR167" s="71" t="str">
        <f t="shared" si="758"/>
        <v/>
      </c>
      <c r="AS167" s="16" t="str">
        <f>IFERROR(IF((IFERROR(IF(AQ167&gt;1,(AP167-AR167)/AP167,""),(($G167*0.9)-AR167)/($G167*0.9)))&gt;1%,IFERROR(IF(AQ167&gt;1,(AP167-AR167)/AP167,""),(($G167*0.9)-AR167)/($G167*0.9)),""),"")</f>
        <v/>
      </c>
      <c r="AT167" s="72">
        <v>810</v>
      </c>
      <c r="AU167" s="73">
        <f t="shared" si="810"/>
        <v>729</v>
      </c>
      <c r="AV167" s="73">
        <v>67</v>
      </c>
      <c r="AW167" s="74">
        <f t="shared" si="759"/>
        <v>620</v>
      </c>
      <c r="AX167" s="18">
        <f t="shared" si="801"/>
        <v>0.14951989026063101</v>
      </c>
      <c r="AY167" s="69">
        <v>0</v>
      </c>
      <c r="AZ167" s="70" t="str">
        <f t="shared" si="811"/>
        <v/>
      </c>
      <c r="BA167" s="70">
        <v>0</v>
      </c>
      <c r="BB167" s="71" t="str">
        <f t="shared" si="760"/>
        <v/>
      </c>
      <c r="BC167" s="16" t="str">
        <f>IFERROR(IF((IFERROR(IF(BA167&gt;1,(AZ167-BB167)/AZ167,""),(($G167*0.9)-BB167)/($G167*0.9)))&gt;1%,IFERROR(IF(BA167&gt;1,(AZ167-BB167)/AZ167,""),(($G167*0.9)-BB167)/($G167*0.9)),""),"")</f>
        <v/>
      </c>
      <c r="BD167" s="72">
        <v>777</v>
      </c>
      <c r="BE167" s="73">
        <f t="shared" si="812"/>
        <v>699.30000000000007</v>
      </c>
      <c r="BF167" s="73">
        <v>92</v>
      </c>
      <c r="BG167" s="74">
        <f t="shared" si="761"/>
        <v>595</v>
      </c>
      <c r="BH167" s="18">
        <f>IFERROR(IF((IFERROR(IF(BF167&gt;1,(BE167-BG167)/BE167,""),(($G167*0.9)-BG167)/($G167*0.9)))&gt;1%,IFERROR(IF(BF167&gt;1,(BE167-BG167)/BE167,""),(($G167*0.9)-BG167)/($G167*0.9)),""),"")</f>
        <v>0.14914914914914923</v>
      </c>
      <c r="BI167" s="69">
        <v>0</v>
      </c>
      <c r="BJ167" s="70" t="str">
        <f t="shared" si="813"/>
        <v/>
      </c>
      <c r="BK167" s="70">
        <v>0</v>
      </c>
      <c r="BL167" s="71" t="str">
        <f t="shared" si="762"/>
        <v/>
      </c>
      <c r="BM167" s="16" t="str">
        <f>IFERROR(IF((IFERROR(IF(BK167&gt;1,(BJ167-BL167)/BJ167,""),(($G167*0.9)-BL167)/($G167*0.9)))&gt;1%,IFERROR(IF(BK167&gt;1,(BJ167-BL167)/BJ167,""),(($G167*0.9)-BL167)/($G167*0.9)),""),"")</f>
        <v/>
      </c>
      <c r="BN167" s="72">
        <v>832</v>
      </c>
      <c r="BO167" s="73">
        <f t="shared" si="814"/>
        <v>748.80000000000007</v>
      </c>
      <c r="BP167" s="73">
        <v>50</v>
      </c>
      <c r="BQ167" s="74">
        <f t="shared" si="763"/>
        <v>637</v>
      </c>
      <c r="BR167" s="18">
        <f>IFERROR(IF((IFERROR(IF(BP167&gt;1,(BO167-BQ167)/BO167,""),(($G167*0.9)-BQ167)/($G167*0.9)))&gt;1%,IFERROR(IF(BP167&gt;1,(BO167-BQ167)/BO167,""),(($G167*0.9)-BQ167)/($G167*0.9)),""),"")</f>
        <v>0.14930555555555564</v>
      </c>
    </row>
    <row r="168" spans="1:70" s="5" customFormat="1" ht="12.75" customHeight="1">
      <c r="A168" s="42" t="s">
        <v>290</v>
      </c>
      <c r="B168" s="39" t="s">
        <v>142</v>
      </c>
      <c r="C168" s="4"/>
      <c r="D168" s="49">
        <v>0.83</v>
      </c>
      <c r="E168" s="40" t="s">
        <v>469</v>
      </c>
      <c r="F168" s="82">
        <v>1099</v>
      </c>
      <c r="G168" s="82">
        <v>999</v>
      </c>
      <c r="H168" s="141">
        <v>800</v>
      </c>
      <c r="I168" s="141">
        <v>36</v>
      </c>
      <c r="J168" s="95">
        <f t="shared" si="802"/>
        <v>764</v>
      </c>
      <c r="K168" s="69">
        <v>0</v>
      </c>
      <c r="L168" s="70" t="str">
        <f t="shared" ref="L168:L173" si="815">IFERROR(IF(K168&gt;1,K168*0.9,""),"")</f>
        <v/>
      </c>
      <c r="M168" s="70">
        <v>0</v>
      </c>
      <c r="N168" s="71" t="str">
        <f t="shared" si="752"/>
        <v/>
      </c>
      <c r="O168" s="16" t="str">
        <f t="shared" ref="O168:O173" si="816">IFERROR(IF((IFERROR(IF(M168&gt;1,(L168-N168)/L168,""),(($G168*0.9)-N168)/($G168*0.9)))&gt;1%,IFERROR(IF(M168&gt;1,(L168-N168)/L168,""),(($G168*0.9)-N168)/($G168*0.9)),""),"")</f>
        <v/>
      </c>
      <c r="P168" s="72">
        <v>0</v>
      </c>
      <c r="Q168" s="73" t="str">
        <f t="shared" ref="Q168:Q173" si="817">IFERROR(IF(P168&gt;1,P168*0.9,""),"")</f>
        <v/>
      </c>
      <c r="R168" s="73">
        <v>0</v>
      </c>
      <c r="S168" s="74" t="str">
        <f t="shared" si="753"/>
        <v/>
      </c>
      <c r="T168" s="18" t="str">
        <f t="shared" ref="T168:T173" si="818">IFERROR(IF((IFERROR(IF(R168&gt;1,(Q168-S168)/Q168,""),(($G168*0.9)-S168)/($G168*0.9)))&gt;1%,IFERROR(IF(R168&gt;1,(Q168-S168)/Q168,""),(($G168*0.9)-S168)/($G168*0.9)),""),"")</f>
        <v/>
      </c>
      <c r="U168" s="69">
        <v>0</v>
      </c>
      <c r="V168" s="70" t="str">
        <f t="shared" ref="V168:V173" si="819">IFERROR(IF(U168&gt;1,U168*0.9,""),"")</f>
        <v/>
      </c>
      <c r="W168" s="70">
        <v>0</v>
      </c>
      <c r="X168" s="71" t="str">
        <f t="shared" si="754"/>
        <v/>
      </c>
      <c r="Y168" s="16" t="str">
        <f t="shared" ref="Y168:Y173" si="820">IFERROR(IF((IFERROR(IF(W168&gt;1,(V168-X168)/V168,""),(($G168*0.9)-X168)/($G168*0.9)))&gt;1%,IFERROR(IF(W168&gt;1,(V168-X168)/V168,""),(($G168*0.9)-X168)/($G168*0.9)),""),"")</f>
        <v/>
      </c>
      <c r="Z168" s="72">
        <v>888</v>
      </c>
      <c r="AA168" s="73">
        <f t="shared" ref="AA168:AA173" si="821">IFERROR(IF(Z168&gt;1,Z168*0.9,""),"")</f>
        <v>799.2</v>
      </c>
      <c r="AB168" s="73">
        <v>84</v>
      </c>
      <c r="AC168" s="74">
        <f t="shared" si="755"/>
        <v>680</v>
      </c>
      <c r="AD168" s="18">
        <f t="shared" ref="AD168:AD173" si="822">IFERROR(IF((IFERROR(IF(AB168&gt;1,(AA168-AC168)/AA168,""),(($G168*0.9)-AC168)/($G168*0.9)))&gt;1%,IFERROR(IF(AB168&gt;1,(AA168-AC168)/AA168,""),(($G168*0.9)-AC168)/($G168*0.9)),""),"")</f>
        <v>0.1491491491491492</v>
      </c>
      <c r="AE168" s="69">
        <v>832</v>
      </c>
      <c r="AF168" s="70">
        <f t="shared" ref="AF168:AF173" si="823">IFERROR(IF(AE168&gt;1,AE168*0.9,""),"")</f>
        <v>748.80000000000007</v>
      </c>
      <c r="AG168" s="70">
        <v>127</v>
      </c>
      <c r="AH168" s="71">
        <f t="shared" si="756"/>
        <v>637</v>
      </c>
      <c r="AI168" s="16">
        <f t="shared" ref="AI168:AI173" si="824">IFERROR(IF((IFERROR(IF(AG168&gt;1,(AF168-AH168)/AF168,""),(($G168*0.9)-AH168)/($G168*0.9)))&gt;1%,IFERROR(IF(AG168&gt;1,(AF168-AH168)/AF168,""),(($G168*0.9)-AH168)/($G168*0.9)),""),"")</f>
        <v>0.14930555555555564</v>
      </c>
      <c r="AJ168" s="72">
        <v>866</v>
      </c>
      <c r="AK168" s="73">
        <f t="shared" ref="AK168:AK173" si="825">IFERROR(IF(AJ168&gt;1,AJ168*0.9,""),"")</f>
        <v>779.4</v>
      </c>
      <c r="AL168" s="73">
        <v>100</v>
      </c>
      <c r="AM168" s="74">
        <f t="shared" si="757"/>
        <v>664</v>
      </c>
      <c r="AN168" s="18">
        <f t="shared" ref="AN168:AN173" si="826">IFERROR(IF((IFERROR(IF(AL168&gt;1,(AK168-AM168)/AK168,""),(($G168*0.9)-AM168)/($G168*0.9)))&gt;1%,IFERROR(IF(AL168&gt;1,(AK168-AM168)/AK168,""),(($G168*0.9)-AM168)/($G168*0.9)),""),"")</f>
        <v>0.14806261226584549</v>
      </c>
      <c r="AO168" s="69">
        <v>832</v>
      </c>
      <c r="AP168" s="70">
        <f t="shared" ref="AP168:AP173" si="827">IFERROR(IF(AO168&gt;1,AO168*0.9,""),"")</f>
        <v>748.80000000000007</v>
      </c>
      <c r="AQ168" s="70">
        <v>127</v>
      </c>
      <c r="AR168" s="71">
        <f t="shared" si="758"/>
        <v>637</v>
      </c>
      <c r="AS168" s="16">
        <f t="shared" ref="AS168:AS173" si="828">IFERROR(IF((IFERROR(IF(AQ168&gt;1,(AP168-AR168)/AP168,""),(($G168*0.9)-AR168)/($G168*0.9)))&gt;1%,IFERROR(IF(AQ168&gt;1,(AP168-AR168)/AP168,""),(($G168*0.9)-AR168)/($G168*0.9)),""),"")</f>
        <v>0.14930555555555564</v>
      </c>
      <c r="AT168" s="72">
        <v>0</v>
      </c>
      <c r="AU168" s="73" t="str">
        <f t="shared" ref="AU168:AU173" si="829">IFERROR(IF(AT168&gt;1,AT168*0.9,""),"")</f>
        <v/>
      </c>
      <c r="AV168" s="73">
        <v>0</v>
      </c>
      <c r="AW168" s="74" t="str">
        <f t="shared" si="759"/>
        <v/>
      </c>
      <c r="AX168" s="18" t="str">
        <f t="shared" si="801"/>
        <v/>
      </c>
      <c r="AY168" s="69">
        <v>0</v>
      </c>
      <c r="AZ168" s="70" t="str">
        <f t="shared" ref="AZ168:AZ173" si="830">IFERROR(IF(AY168&gt;1,AY168*0.9,""),"")</f>
        <v/>
      </c>
      <c r="BA168" s="70">
        <v>0</v>
      </c>
      <c r="BB168" s="71" t="str">
        <f t="shared" si="760"/>
        <v/>
      </c>
      <c r="BC168" s="16" t="str">
        <f t="shared" ref="BC168:BC173" si="831">IFERROR(IF((IFERROR(IF(BA168&gt;1,(AZ168-BB168)/AZ168,""),(($G168*0.9)-BB168)/($G168*0.9)))&gt;1%,IFERROR(IF(BA168&gt;1,(AZ168-BB168)/AZ168,""),(($G168*0.9)-BB168)/($G168*0.9)),""),"")</f>
        <v/>
      </c>
      <c r="BD168" s="72">
        <v>832</v>
      </c>
      <c r="BE168" s="73">
        <f t="shared" ref="BE168:BE173" si="832">IFERROR(IF(BD168&gt;1,BD168*0.9,""),"")</f>
        <v>748.80000000000007</v>
      </c>
      <c r="BF168" s="73">
        <v>127</v>
      </c>
      <c r="BG168" s="74">
        <f t="shared" si="761"/>
        <v>637</v>
      </c>
      <c r="BH168" s="18">
        <f t="shared" ref="BH168:BH173" si="833">IFERROR(IF((IFERROR(IF(BF168&gt;1,(BE168-BG168)/BE168,""),(($G168*0.9)-BG168)/($G168*0.9)))&gt;1%,IFERROR(IF(BF168&gt;1,(BE168-BG168)/BE168,""),(($G168*0.9)-BG168)/($G168*0.9)),""),"")</f>
        <v>0.14930555555555564</v>
      </c>
      <c r="BI168" s="69">
        <v>0</v>
      </c>
      <c r="BJ168" s="70" t="str">
        <f t="shared" ref="BJ168:BJ173" si="834">IFERROR(IF(BI168&gt;1,BI168*0.9,""),"")</f>
        <v/>
      </c>
      <c r="BK168" s="70">
        <v>0</v>
      </c>
      <c r="BL168" s="71" t="str">
        <f t="shared" si="762"/>
        <v/>
      </c>
      <c r="BM168" s="16" t="str">
        <f t="shared" ref="BM168:BM173" si="835">IFERROR(IF((IFERROR(IF(BK168&gt;1,(BJ168-BL168)/BJ168,""),(($G168*0.9)-BL168)/($G168*0.9)))&gt;1%,IFERROR(IF(BK168&gt;1,(BJ168-BL168)/BJ168,""),(($G168*0.9)-BL168)/($G168*0.9)),""),"")</f>
        <v/>
      </c>
      <c r="BN168" s="72">
        <v>0</v>
      </c>
      <c r="BO168" s="73" t="str">
        <f t="shared" ref="BO168:BO173" si="836">IFERROR(IF(BN168&gt;1,BN168*0.9,""),"")</f>
        <v/>
      </c>
      <c r="BP168" s="73">
        <v>0</v>
      </c>
      <c r="BQ168" s="74" t="str">
        <f t="shared" si="763"/>
        <v/>
      </c>
      <c r="BR168" s="18" t="str">
        <f t="shared" ref="BR168:BR173" si="837">IFERROR(IF((IFERROR(IF(BP168&gt;1,(BO168-BQ168)/BO168,""),(($G168*0.9)-BQ168)/($G168*0.9)))&gt;1%,IFERROR(IF(BP168&gt;1,(BO168-BQ168)/BO168,""),(($G168*0.9)-BQ168)/($G168*0.9)),""),"")</f>
        <v/>
      </c>
    </row>
    <row r="169" spans="1:70" s="5" customFormat="1" ht="12.75" customHeight="1">
      <c r="A169" s="45" t="s">
        <v>306</v>
      </c>
      <c r="B169" s="39" t="s">
        <v>142</v>
      </c>
      <c r="C169" s="4"/>
      <c r="D169" s="49">
        <v>1.1100000000000001</v>
      </c>
      <c r="E169" s="40" t="s">
        <v>470</v>
      </c>
      <c r="F169" s="82">
        <v>1099</v>
      </c>
      <c r="G169" s="82">
        <v>999</v>
      </c>
      <c r="H169" s="141">
        <v>800</v>
      </c>
      <c r="I169" s="141">
        <v>36</v>
      </c>
      <c r="J169" s="95">
        <f t="shared" si="802"/>
        <v>764</v>
      </c>
      <c r="K169" s="69">
        <v>0</v>
      </c>
      <c r="L169" s="70" t="str">
        <f t="shared" si="815"/>
        <v/>
      </c>
      <c r="M169" s="70">
        <v>0</v>
      </c>
      <c r="N169" s="71" t="str">
        <f t="shared" si="752"/>
        <v/>
      </c>
      <c r="O169" s="16" t="str">
        <f t="shared" si="816"/>
        <v/>
      </c>
      <c r="P169" s="72">
        <v>0</v>
      </c>
      <c r="Q169" s="73" t="str">
        <f t="shared" si="817"/>
        <v/>
      </c>
      <c r="R169" s="73">
        <v>0</v>
      </c>
      <c r="S169" s="74" t="str">
        <f t="shared" si="753"/>
        <v/>
      </c>
      <c r="T169" s="18" t="str">
        <f t="shared" si="818"/>
        <v/>
      </c>
      <c r="U169" s="69">
        <v>0</v>
      </c>
      <c r="V169" s="70" t="str">
        <f t="shared" si="819"/>
        <v/>
      </c>
      <c r="W169" s="70">
        <v>0</v>
      </c>
      <c r="X169" s="71" t="str">
        <f t="shared" si="754"/>
        <v/>
      </c>
      <c r="Y169" s="16" t="str">
        <f t="shared" si="820"/>
        <v/>
      </c>
      <c r="Z169" s="72">
        <v>888</v>
      </c>
      <c r="AA169" s="73">
        <f t="shared" si="821"/>
        <v>799.2</v>
      </c>
      <c r="AB169" s="73">
        <v>84</v>
      </c>
      <c r="AC169" s="74">
        <f t="shared" si="755"/>
        <v>680</v>
      </c>
      <c r="AD169" s="18">
        <f t="shared" si="822"/>
        <v>0.1491491491491492</v>
      </c>
      <c r="AE169" s="69">
        <v>832</v>
      </c>
      <c r="AF169" s="70">
        <f t="shared" si="823"/>
        <v>748.80000000000007</v>
      </c>
      <c r="AG169" s="70">
        <v>127</v>
      </c>
      <c r="AH169" s="71">
        <f t="shared" si="756"/>
        <v>637</v>
      </c>
      <c r="AI169" s="16">
        <f t="shared" si="824"/>
        <v>0.14930555555555564</v>
      </c>
      <c r="AJ169" s="72">
        <v>866</v>
      </c>
      <c r="AK169" s="73">
        <f t="shared" si="825"/>
        <v>779.4</v>
      </c>
      <c r="AL169" s="73">
        <v>100</v>
      </c>
      <c r="AM169" s="74">
        <f t="shared" si="757"/>
        <v>664</v>
      </c>
      <c r="AN169" s="18">
        <f t="shared" si="826"/>
        <v>0.14806261226584549</v>
      </c>
      <c r="AO169" s="69">
        <v>832</v>
      </c>
      <c r="AP169" s="70">
        <f t="shared" si="827"/>
        <v>748.80000000000007</v>
      </c>
      <c r="AQ169" s="70">
        <v>127</v>
      </c>
      <c r="AR169" s="71">
        <f t="shared" si="758"/>
        <v>637</v>
      </c>
      <c r="AS169" s="16">
        <f t="shared" si="828"/>
        <v>0.14930555555555564</v>
      </c>
      <c r="AT169" s="72">
        <v>0</v>
      </c>
      <c r="AU169" s="73" t="str">
        <f t="shared" si="829"/>
        <v/>
      </c>
      <c r="AV169" s="73">
        <v>0</v>
      </c>
      <c r="AW169" s="74" t="str">
        <f t="shared" si="759"/>
        <v/>
      </c>
      <c r="AX169" s="18" t="str">
        <f t="shared" si="801"/>
        <v/>
      </c>
      <c r="AY169" s="69">
        <v>0</v>
      </c>
      <c r="AZ169" s="70" t="str">
        <f t="shared" si="830"/>
        <v/>
      </c>
      <c r="BA169" s="70">
        <v>0</v>
      </c>
      <c r="BB169" s="71" t="str">
        <f t="shared" si="760"/>
        <v/>
      </c>
      <c r="BC169" s="16" t="str">
        <f t="shared" si="831"/>
        <v/>
      </c>
      <c r="BD169" s="72">
        <v>832</v>
      </c>
      <c r="BE169" s="73">
        <f t="shared" si="832"/>
        <v>748.80000000000007</v>
      </c>
      <c r="BF169" s="73">
        <v>127</v>
      </c>
      <c r="BG169" s="74">
        <f t="shared" si="761"/>
        <v>637</v>
      </c>
      <c r="BH169" s="18">
        <f t="shared" si="833"/>
        <v>0.14930555555555564</v>
      </c>
      <c r="BI169" s="69">
        <v>0</v>
      </c>
      <c r="BJ169" s="70" t="str">
        <f t="shared" si="834"/>
        <v/>
      </c>
      <c r="BK169" s="70">
        <v>0</v>
      </c>
      <c r="BL169" s="71" t="str">
        <f t="shared" si="762"/>
        <v/>
      </c>
      <c r="BM169" s="16" t="str">
        <f t="shared" si="835"/>
        <v/>
      </c>
      <c r="BN169" s="72">
        <v>0</v>
      </c>
      <c r="BO169" s="73" t="str">
        <f t="shared" si="836"/>
        <v/>
      </c>
      <c r="BP169" s="73">
        <v>0</v>
      </c>
      <c r="BQ169" s="74" t="str">
        <f t="shared" si="763"/>
        <v/>
      </c>
      <c r="BR169" s="18" t="str">
        <f t="shared" si="837"/>
        <v/>
      </c>
    </row>
    <row r="170" spans="1:70" s="5" customFormat="1" ht="12.75" customHeight="1">
      <c r="A170" s="45" t="s">
        <v>307</v>
      </c>
      <c r="B170" s="39" t="s">
        <v>142</v>
      </c>
      <c r="C170" s="4"/>
      <c r="D170" s="49">
        <v>1.1100000000000001</v>
      </c>
      <c r="E170" s="40" t="s">
        <v>471</v>
      </c>
      <c r="F170" s="82">
        <v>1209</v>
      </c>
      <c r="G170" s="82">
        <v>1099</v>
      </c>
      <c r="H170" s="141">
        <v>880</v>
      </c>
      <c r="I170" s="141">
        <v>40</v>
      </c>
      <c r="J170" s="95">
        <f t="shared" si="802"/>
        <v>840</v>
      </c>
      <c r="K170" s="69">
        <v>0</v>
      </c>
      <c r="L170" s="70" t="str">
        <f t="shared" si="815"/>
        <v/>
      </c>
      <c r="M170" s="70">
        <v>0</v>
      </c>
      <c r="N170" s="71" t="str">
        <f t="shared" si="752"/>
        <v/>
      </c>
      <c r="O170" s="16" t="str">
        <f t="shared" si="816"/>
        <v/>
      </c>
      <c r="P170" s="72">
        <v>0</v>
      </c>
      <c r="Q170" s="73" t="str">
        <f t="shared" si="817"/>
        <v/>
      </c>
      <c r="R170" s="73">
        <v>0</v>
      </c>
      <c r="S170" s="74" t="str">
        <f t="shared" si="753"/>
        <v/>
      </c>
      <c r="T170" s="18" t="str">
        <f t="shared" si="818"/>
        <v/>
      </c>
      <c r="U170" s="69">
        <v>0</v>
      </c>
      <c r="V170" s="70" t="str">
        <f t="shared" si="819"/>
        <v/>
      </c>
      <c r="W170" s="70">
        <v>0</v>
      </c>
      <c r="X170" s="71" t="str">
        <f t="shared" si="754"/>
        <v/>
      </c>
      <c r="Y170" s="16" t="str">
        <f t="shared" si="820"/>
        <v/>
      </c>
      <c r="Z170" s="72">
        <v>999</v>
      </c>
      <c r="AA170" s="73">
        <f t="shared" si="821"/>
        <v>899.1</v>
      </c>
      <c r="AB170" s="73">
        <v>75</v>
      </c>
      <c r="AC170" s="74">
        <f t="shared" si="755"/>
        <v>765</v>
      </c>
      <c r="AD170" s="18">
        <f t="shared" si="822"/>
        <v>0.14914914914914917</v>
      </c>
      <c r="AE170" s="69">
        <v>943</v>
      </c>
      <c r="AF170" s="70">
        <f t="shared" si="823"/>
        <v>848.7</v>
      </c>
      <c r="AG170" s="70">
        <v>118</v>
      </c>
      <c r="AH170" s="71">
        <f t="shared" si="756"/>
        <v>722</v>
      </c>
      <c r="AI170" s="16">
        <f t="shared" si="824"/>
        <v>0.14928714504536356</v>
      </c>
      <c r="AJ170" s="72">
        <v>977</v>
      </c>
      <c r="AK170" s="73">
        <f t="shared" si="825"/>
        <v>879.30000000000007</v>
      </c>
      <c r="AL170" s="73">
        <v>92</v>
      </c>
      <c r="AM170" s="74">
        <f t="shared" si="757"/>
        <v>748</v>
      </c>
      <c r="AN170" s="18">
        <f t="shared" si="826"/>
        <v>0.14932332537245543</v>
      </c>
      <c r="AO170" s="69">
        <v>943</v>
      </c>
      <c r="AP170" s="70">
        <f t="shared" si="827"/>
        <v>848.7</v>
      </c>
      <c r="AQ170" s="70">
        <v>118</v>
      </c>
      <c r="AR170" s="71">
        <f t="shared" si="758"/>
        <v>722</v>
      </c>
      <c r="AS170" s="16">
        <f t="shared" si="828"/>
        <v>0.14928714504536356</v>
      </c>
      <c r="AT170" s="72">
        <v>0</v>
      </c>
      <c r="AU170" s="73" t="str">
        <f t="shared" si="829"/>
        <v/>
      </c>
      <c r="AV170" s="73">
        <v>0</v>
      </c>
      <c r="AW170" s="74" t="str">
        <f t="shared" si="759"/>
        <v/>
      </c>
      <c r="AX170" s="18" t="str">
        <f t="shared" si="801"/>
        <v/>
      </c>
      <c r="AY170" s="69">
        <v>0</v>
      </c>
      <c r="AZ170" s="70" t="str">
        <f t="shared" si="830"/>
        <v/>
      </c>
      <c r="BA170" s="70">
        <v>0</v>
      </c>
      <c r="BB170" s="71" t="str">
        <f t="shared" si="760"/>
        <v/>
      </c>
      <c r="BC170" s="16" t="str">
        <f t="shared" si="831"/>
        <v/>
      </c>
      <c r="BD170" s="72">
        <v>943</v>
      </c>
      <c r="BE170" s="73">
        <f t="shared" si="832"/>
        <v>848.7</v>
      </c>
      <c r="BF170" s="73">
        <v>118</v>
      </c>
      <c r="BG170" s="74">
        <f t="shared" si="761"/>
        <v>722</v>
      </c>
      <c r="BH170" s="18">
        <f t="shared" si="833"/>
        <v>0.14928714504536356</v>
      </c>
      <c r="BI170" s="69">
        <v>0</v>
      </c>
      <c r="BJ170" s="70" t="str">
        <f t="shared" si="834"/>
        <v/>
      </c>
      <c r="BK170" s="70">
        <v>0</v>
      </c>
      <c r="BL170" s="71" t="str">
        <f t="shared" si="762"/>
        <v/>
      </c>
      <c r="BM170" s="16" t="str">
        <f t="shared" si="835"/>
        <v/>
      </c>
      <c r="BN170" s="72">
        <v>0</v>
      </c>
      <c r="BO170" s="73" t="str">
        <f t="shared" si="836"/>
        <v/>
      </c>
      <c r="BP170" s="73">
        <v>0</v>
      </c>
      <c r="BQ170" s="74" t="str">
        <f t="shared" si="763"/>
        <v/>
      </c>
      <c r="BR170" s="18" t="str">
        <f t="shared" si="837"/>
        <v/>
      </c>
    </row>
    <row r="171" spans="1:70" s="5" customFormat="1" ht="12.75" customHeight="1">
      <c r="A171" s="42" t="s">
        <v>291</v>
      </c>
      <c r="B171" s="39" t="s">
        <v>142</v>
      </c>
      <c r="C171" s="4"/>
      <c r="D171" s="49">
        <v>0.83</v>
      </c>
      <c r="E171" s="40" t="s">
        <v>469</v>
      </c>
      <c r="F171" s="82">
        <v>989</v>
      </c>
      <c r="G171" s="82">
        <v>899</v>
      </c>
      <c r="H171" s="141">
        <v>720</v>
      </c>
      <c r="I171" s="141">
        <v>33</v>
      </c>
      <c r="J171" s="95">
        <f t="shared" si="802"/>
        <v>687</v>
      </c>
      <c r="K171" s="69">
        <v>0</v>
      </c>
      <c r="L171" s="70" t="str">
        <f t="shared" si="815"/>
        <v/>
      </c>
      <c r="M171" s="70">
        <v>0</v>
      </c>
      <c r="N171" s="71" t="str">
        <f t="shared" si="752"/>
        <v/>
      </c>
      <c r="O171" s="16" t="str">
        <f t="shared" si="816"/>
        <v/>
      </c>
      <c r="P171" s="72">
        <v>0</v>
      </c>
      <c r="Q171" s="73" t="str">
        <f t="shared" si="817"/>
        <v/>
      </c>
      <c r="R171" s="73">
        <v>0</v>
      </c>
      <c r="S171" s="74" t="str">
        <f t="shared" si="753"/>
        <v/>
      </c>
      <c r="T171" s="18" t="str">
        <f t="shared" si="818"/>
        <v/>
      </c>
      <c r="U171" s="69">
        <v>0</v>
      </c>
      <c r="V171" s="70" t="str">
        <f t="shared" si="819"/>
        <v/>
      </c>
      <c r="W171" s="70">
        <v>0</v>
      </c>
      <c r="X171" s="71" t="str">
        <f t="shared" si="754"/>
        <v/>
      </c>
      <c r="Y171" s="16" t="str">
        <f t="shared" si="820"/>
        <v/>
      </c>
      <c r="Z171" s="72">
        <v>810</v>
      </c>
      <c r="AA171" s="73">
        <f t="shared" si="821"/>
        <v>729</v>
      </c>
      <c r="AB171" s="73">
        <v>67</v>
      </c>
      <c r="AC171" s="74">
        <f t="shared" si="755"/>
        <v>620</v>
      </c>
      <c r="AD171" s="18">
        <f t="shared" si="822"/>
        <v>0.14951989026063101</v>
      </c>
      <c r="AE171" s="69">
        <v>777</v>
      </c>
      <c r="AF171" s="70">
        <f t="shared" si="823"/>
        <v>699.30000000000007</v>
      </c>
      <c r="AG171" s="70">
        <v>92</v>
      </c>
      <c r="AH171" s="71">
        <f t="shared" si="756"/>
        <v>595</v>
      </c>
      <c r="AI171" s="16">
        <f t="shared" si="824"/>
        <v>0.14914914914914923</v>
      </c>
      <c r="AJ171" s="72">
        <v>810</v>
      </c>
      <c r="AK171" s="73">
        <f t="shared" si="825"/>
        <v>729</v>
      </c>
      <c r="AL171" s="73">
        <v>67</v>
      </c>
      <c r="AM171" s="74">
        <f t="shared" si="757"/>
        <v>620</v>
      </c>
      <c r="AN171" s="18">
        <f t="shared" si="826"/>
        <v>0.14951989026063101</v>
      </c>
      <c r="AO171" s="69">
        <v>777</v>
      </c>
      <c r="AP171" s="70">
        <f t="shared" si="827"/>
        <v>699.30000000000007</v>
      </c>
      <c r="AQ171" s="70">
        <v>92</v>
      </c>
      <c r="AR171" s="71">
        <f t="shared" si="758"/>
        <v>595</v>
      </c>
      <c r="AS171" s="16">
        <f t="shared" si="828"/>
        <v>0.14914914914914923</v>
      </c>
      <c r="AT171" s="72">
        <v>0</v>
      </c>
      <c r="AU171" s="73" t="str">
        <f t="shared" si="829"/>
        <v/>
      </c>
      <c r="AV171" s="73">
        <v>0</v>
      </c>
      <c r="AW171" s="74" t="str">
        <f t="shared" si="759"/>
        <v/>
      </c>
      <c r="AX171" s="18" t="str">
        <f t="shared" si="801"/>
        <v/>
      </c>
      <c r="AY171" s="69">
        <v>0</v>
      </c>
      <c r="AZ171" s="70" t="str">
        <f t="shared" si="830"/>
        <v/>
      </c>
      <c r="BA171" s="70">
        <v>0</v>
      </c>
      <c r="BB171" s="71" t="str">
        <f t="shared" si="760"/>
        <v/>
      </c>
      <c r="BC171" s="16" t="str">
        <f t="shared" si="831"/>
        <v/>
      </c>
      <c r="BD171" s="72">
        <v>777</v>
      </c>
      <c r="BE171" s="73">
        <f t="shared" si="832"/>
        <v>699.30000000000007</v>
      </c>
      <c r="BF171" s="73">
        <v>92</v>
      </c>
      <c r="BG171" s="74">
        <f t="shared" si="761"/>
        <v>595</v>
      </c>
      <c r="BH171" s="18">
        <f t="shared" si="833"/>
        <v>0.14914914914914923</v>
      </c>
      <c r="BI171" s="69">
        <v>0</v>
      </c>
      <c r="BJ171" s="70" t="str">
        <f t="shared" si="834"/>
        <v/>
      </c>
      <c r="BK171" s="70">
        <v>0</v>
      </c>
      <c r="BL171" s="71" t="str">
        <f t="shared" si="762"/>
        <v/>
      </c>
      <c r="BM171" s="16" t="str">
        <f t="shared" si="835"/>
        <v/>
      </c>
      <c r="BN171" s="72">
        <v>0</v>
      </c>
      <c r="BO171" s="73" t="str">
        <f t="shared" si="836"/>
        <v/>
      </c>
      <c r="BP171" s="73">
        <v>0</v>
      </c>
      <c r="BQ171" s="74" t="str">
        <f t="shared" si="763"/>
        <v/>
      </c>
      <c r="BR171" s="18" t="str">
        <f t="shared" si="837"/>
        <v/>
      </c>
    </row>
    <row r="172" spans="1:70" s="5" customFormat="1" ht="12.75" customHeight="1">
      <c r="A172" s="45" t="s">
        <v>304</v>
      </c>
      <c r="B172" s="39" t="s">
        <v>142</v>
      </c>
      <c r="C172" s="4"/>
      <c r="D172" s="49">
        <v>1.1100000000000001</v>
      </c>
      <c r="E172" s="40" t="s">
        <v>470</v>
      </c>
      <c r="F172" s="82">
        <v>989</v>
      </c>
      <c r="G172" s="82">
        <v>899</v>
      </c>
      <c r="H172" s="141">
        <v>720</v>
      </c>
      <c r="I172" s="141">
        <v>33</v>
      </c>
      <c r="J172" s="95">
        <f t="shared" si="802"/>
        <v>687</v>
      </c>
      <c r="K172" s="69">
        <v>0</v>
      </c>
      <c r="L172" s="70" t="str">
        <f t="shared" si="815"/>
        <v/>
      </c>
      <c r="M172" s="70">
        <v>0</v>
      </c>
      <c r="N172" s="71" t="str">
        <f t="shared" si="752"/>
        <v/>
      </c>
      <c r="O172" s="16" t="str">
        <f t="shared" si="816"/>
        <v/>
      </c>
      <c r="P172" s="72">
        <v>0</v>
      </c>
      <c r="Q172" s="73" t="str">
        <f t="shared" si="817"/>
        <v/>
      </c>
      <c r="R172" s="73">
        <v>0</v>
      </c>
      <c r="S172" s="74" t="str">
        <f t="shared" si="753"/>
        <v/>
      </c>
      <c r="T172" s="18" t="str">
        <f t="shared" si="818"/>
        <v/>
      </c>
      <c r="U172" s="69">
        <v>0</v>
      </c>
      <c r="V172" s="70" t="str">
        <f t="shared" si="819"/>
        <v/>
      </c>
      <c r="W172" s="70">
        <v>0</v>
      </c>
      <c r="X172" s="71" t="str">
        <f t="shared" si="754"/>
        <v/>
      </c>
      <c r="Y172" s="16" t="str">
        <f t="shared" si="820"/>
        <v/>
      </c>
      <c r="Z172" s="72">
        <v>810</v>
      </c>
      <c r="AA172" s="73">
        <f t="shared" si="821"/>
        <v>729</v>
      </c>
      <c r="AB172" s="73">
        <v>67</v>
      </c>
      <c r="AC172" s="74">
        <f t="shared" si="755"/>
        <v>620</v>
      </c>
      <c r="AD172" s="18">
        <f t="shared" si="822"/>
        <v>0.14951989026063101</v>
      </c>
      <c r="AE172" s="69">
        <v>777</v>
      </c>
      <c r="AF172" s="70">
        <f t="shared" si="823"/>
        <v>699.30000000000007</v>
      </c>
      <c r="AG172" s="70">
        <v>92</v>
      </c>
      <c r="AH172" s="71">
        <f t="shared" si="756"/>
        <v>595</v>
      </c>
      <c r="AI172" s="16">
        <f t="shared" si="824"/>
        <v>0.14914914914914923</v>
      </c>
      <c r="AJ172" s="72">
        <v>810</v>
      </c>
      <c r="AK172" s="73">
        <f t="shared" si="825"/>
        <v>729</v>
      </c>
      <c r="AL172" s="73">
        <v>67</v>
      </c>
      <c r="AM172" s="74">
        <f t="shared" si="757"/>
        <v>620</v>
      </c>
      <c r="AN172" s="18">
        <f t="shared" si="826"/>
        <v>0.14951989026063101</v>
      </c>
      <c r="AO172" s="69">
        <v>777</v>
      </c>
      <c r="AP172" s="70">
        <f t="shared" si="827"/>
        <v>699.30000000000007</v>
      </c>
      <c r="AQ172" s="70">
        <v>92</v>
      </c>
      <c r="AR172" s="71">
        <f t="shared" si="758"/>
        <v>595</v>
      </c>
      <c r="AS172" s="16">
        <f t="shared" si="828"/>
        <v>0.14914914914914923</v>
      </c>
      <c r="AT172" s="72">
        <v>0</v>
      </c>
      <c r="AU172" s="73" t="str">
        <f t="shared" si="829"/>
        <v/>
      </c>
      <c r="AV172" s="73">
        <v>0</v>
      </c>
      <c r="AW172" s="74" t="str">
        <f t="shared" si="759"/>
        <v/>
      </c>
      <c r="AX172" s="18" t="str">
        <f t="shared" si="801"/>
        <v/>
      </c>
      <c r="AY172" s="69">
        <v>0</v>
      </c>
      <c r="AZ172" s="70" t="str">
        <f t="shared" si="830"/>
        <v/>
      </c>
      <c r="BA172" s="70">
        <v>0</v>
      </c>
      <c r="BB172" s="71" t="str">
        <f t="shared" si="760"/>
        <v/>
      </c>
      <c r="BC172" s="16" t="str">
        <f t="shared" si="831"/>
        <v/>
      </c>
      <c r="BD172" s="72">
        <v>777</v>
      </c>
      <c r="BE172" s="73">
        <f t="shared" si="832"/>
        <v>699.30000000000007</v>
      </c>
      <c r="BF172" s="73">
        <v>92</v>
      </c>
      <c r="BG172" s="74">
        <f t="shared" si="761"/>
        <v>595</v>
      </c>
      <c r="BH172" s="18">
        <f t="shared" si="833"/>
        <v>0.14914914914914923</v>
      </c>
      <c r="BI172" s="69">
        <v>0</v>
      </c>
      <c r="BJ172" s="70" t="str">
        <f t="shared" si="834"/>
        <v/>
      </c>
      <c r="BK172" s="70">
        <v>0</v>
      </c>
      <c r="BL172" s="71" t="str">
        <f t="shared" si="762"/>
        <v/>
      </c>
      <c r="BM172" s="16" t="str">
        <f t="shared" si="835"/>
        <v/>
      </c>
      <c r="BN172" s="72">
        <v>0</v>
      </c>
      <c r="BO172" s="73" t="str">
        <f t="shared" si="836"/>
        <v/>
      </c>
      <c r="BP172" s="73">
        <v>0</v>
      </c>
      <c r="BQ172" s="74" t="str">
        <f t="shared" si="763"/>
        <v/>
      </c>
      <c r="BR172" s="18" t="str">
        <f t="shared" si="837"/>
        <v/>
      </c>
    </row>
    <row r="173" spans="1:70" s="5" customFormat="1" ht="12.75" customHeight="1">
      <c r="A173" s="45" t="s">
        <v>305</v>
      </c>
      <c r="B173" s="39" t="s">
        <v>142</v>
      </c>
      <c r="C173" s="4"/>
      <c r="D173" s="49">
        <v>1.1100000000000001</v>
      </c>
      <c r="E173" s="40" t="s">
        <v>471</v>
      </c>
      <c r="F173" s="82">
        <v>1099</v>
      </c>
      <c r="G173" s="82">
        <v>999</v>
      </c>
      <c r="H173" s="141">
        <v>800</v>
      </c>
      <c r="I173" s="141">
        <v>36</v>
      </c>
      <c r="J173" s="95">
        <f t="shared" si="802"/>
        <v>764</v>
      </c>
      <c r="K173" s="69">
        <v>0</v>
      </c>
      <c r="L173" s="70" t="str">
        <f t="shared" si="815"/>
        <v/>
      </c>
      <c r="M173" s="70">
        <v>0</v>
      </c>
      <c r="N173" s="71" t="str">
        <f t="shared" si="752"/>
        <v/>
      </c>
      <c r="O173" s="16" t="str">
        <f t="shared" si="816"/>
        <v/>
      </c>
      <c r="P173" s="72">
        <v>0</v>
      </c>
      <c r="Q173" s="73" t="str">
        <f t="shared" si="817"/>
        <v/>
      </c>
      <c r="R173" s="73">
        <v>0</v>
      </c>
      <c r="S173" s="74" t="str">
        <f t="shared" si="753"/>
        <v/>
      </c>
      <c r="T173" s="18" t="str">
        <f t="shared" si="818"/>
        <v/>
      </c>
      <c r="U173" s="69">
        <v>0</v>
      </c>
      <c r="V173" s="70" t="str">
        <f t="shared" si="819"/>
        <v/>
      </c>
      <c r="W173" s="70">
        <v>0</v>
      </c>
      <c r="X173" s="71" t="str">
        <f t="shared" si="754"/>
        <v/>
      </c>
      <c r="Y173" s="16" t="str">
        <f t="shared" si="820"/>
        <v/>
      </c>
      <c r="Z173" s="72">
        <v>921</v>
      </c>
      <c r="AA173" s="73">
        <f t="shared" si="821"/>
        <v>828.9</v>
      </c>
      <c r="AB173" s="73">
        <v>58</v>
      </c>
      <c r="AC173" s="74">
        <f t="shared" si="755"/>
        <v>706</v>
      </c>
      <c r="AD173" s="18">
        <f t="shared" si="822"/>
        <v>0.14826878996260101</v>
      </c>
      <c r="AE173" s="69">
        <v>888</v>
      </c>
      <c r="AF173" s="70">
        <f t="shared" si="823"/>
        <v>799.2</v>
      </c>
      <c r="AG173" s="70">
        <v>84</v>
      </c>
      <c r="AH173" s="71">
        <f t="shared" si="756"/>
        <v>680</v>
      </c>
      <c r="AI173" s="16">
        <f t="shared" si="824"/>
        <v>0.1491491491491492</v>
      </c>
      <c r="AJ173" s="72">
        <v>921</v>
      </c>
      <c r="AK173" s="73">
        <f t="shared" si="825"/>
        <v>828.9</v>
      </c>
      <c r="AL173" s="73">
        <v>58</v>
      </c>
      <c r="AM173" s="74">
        <f t="shared" si="757"/>
        <v>706</v>
      </c>
      <c r="AN173" s="18">
        <f t="shared" si="826"/>
        <v>0.14826878996260101</v>
      </c>
      <c r="AO173" s="69">
        <v>888</v>
      </c>
      <c r="AP173" s="70">
        <f t="shared" si="827"/>
        <v>799.2</v>
      </c>
      <c r="AQ173" s="70">
        <v>84</v>
      </c>
      <c r="AR173" s="71">
        <f t="shared" si="758"/>
        <v>680</v>
      </c>
      <c r="AS173" s="16">
        <f t="shared" si="828"/>
        <v>0.1491491491491492</v>
      </c>
      <c r="AT173" s="72">
        <v>0</v>
      </c>
      <c r="AU173" s="73" t="str">
        <f t="shared" si="829"/>
        <v/>
      </c>
      <c r="AV173" s="73">
        <v>0</v>
      </c>
      <c r="AW173" s="74" t="str">
        <f t="shared" si="759"/>
        <v/>
      </c>
      <c r="AX173" s="18" t="str">
        <f t="shared" si="801"/>
        <v/>
      </c>
      <c r="AY173" s="69">
        <v>0</v>
      </c>
      <c r="AZ173" s="70" t="str">
        <f t="shared" si="830"/>
        <v/>
      </c>
      <c r="BA173" s="70">
        <v>0</v>
      </c>
      <c r="BB173" s="71" t="str">
        <f t="shared" si="760"/>
        <v/>
      </c>
      <c r="BC173" s="16" t="str">
        <f t="shared" si="831"/>
        <v/>
      </c>
      <c r="BD173" s="72">
        <v>888</v>
      </c>
      <c r="BE173" s="73">
        <f t="shared" si="832"/>
        <v>799.2</v>
      </c>
      <c r="BF173" s="73">
        <v>84</v>
      </c>
      <c r="BG173" s="74">
        <f t="shared" si="761"/>
        <v>680</v>
      </c>
      <c r="BH173" s="18">
        <f t="shared" si="833"/>
        <v>0.1491491491491492</v>
      </c>
      <c r="BI173" s="69">
        <v>0</v>
      </c>
      <c r="BJ173" s="70" t="str">
        <f t="shared" si="834"/>
        <v/>
      </c>
      <c r="BK173" s="70">
        <v>0</v>
      </c>
      <c r="BL173" s="71" t="str">
        <f t="shared" si="762"/>
        <v/>
      </c>
      <c r="BM173" s="16" t="str">
        <f t="shared" si="835"/>
        <v/>
      </c>
      <c r="BN173" s="72">
        <v>0</v>
      </c>
      <c r="BO173" s="73" t="str">
        <f t="shared" si="836"/>
        <v/>
      </c>
      <c r="BP173" s="73">
        <v>0</v>
      </c>
      <c r="BQ173" s="74" t="str">
        <f t="shared" si="763"/>
        <v/>
      </c>
      <c r="BR173" s="18" t="str">
        <f t="shared" si="837"/>
        <v/>
      </c>
    </row>
    <row r="174" spans="1:70" s="5" customFormat="1" ht="12.75" customHeight="1">
      <c r="A174" s="42" t="s">
        <v>340</v>
      </c>
      <c r="B174" s="39" t="s">
        <v>142</v>
      </c>
      <c r="C174" s="4"/>
      <c r="D174" s="49">
        <v>0.83</v>
      </c>
      <c r="E174" s="40" t="s">
        <v>472</v>
      </c>
      <c r="F174" s="82">
        <v>1319</v>
      </c>
      <c r="G174" s="82">
        <v>1199</v>
      </c>
      <c r="H174" s="141">
        <v>955</v>
      </c>
      <c r="I174" s="141">
        <v>43</v>
      </c>
      <c r="J174" s="95">
        <f t="shared" si="802"/>
        <v>912</v>
      </c>
      <c r="K174" s="69">
        <v>0</v>
      </c>
      <c r="L174" s="70" t="str">
        <f t="shared" ref="L174:L185" si="838">IFERROR(IF(K174&gt;1,K174*0.9,""),"")</f>
        <v/>
      </c>
      <c r="M174" s="70">
        <v>0</v>
      </c>
      <c r="N174" s="71" t="str">
        <f t="shared" si="752"/>
        <v/>
      </c>
      <c r="O174" s="16" t="str">
        <f t="shared" ref="O174:O185" si="839">IFERROR(IF((IFERROR(IF(M174&gt;1,(L174-N174)/L174,""),(($G174*0.9)-N174)/($G174*0.9)))&gt;1%,IFERROR(IF(M174&gt;1,(L174-N174)/L174,""),(($G174*0.9)-N174)/($G174*0.9)),""),"")</f>
        <v/>
      </c>
      <c r="P174" s="72">
        <v>0</v>
      </c>
      <c r="Q174" s="73" t="str">
        <f t="shared" ref="Q174:Q185" si="840">IFERROR(IF(P174&gt;1,P174*0.9,""),"")</f>
        <v/>
      </c>
      <c r="R174" s="73">
        <v>0</v>
      </c>
      <c r="S174" s="74" t="str">
        <f t="shared" si="753"/>
        <v/>
      </c>
      <c r="T174" s="18" t="str">
        <f t="shared" ref="T174:T185" si="841">IFERROR(IF((IFERROR(IF(R174&gt;1,(Q174-S174)/Q174,""),(($G174*0.9)-S174)/($G174*0.9)))&gt;1%,IFERROR(IF(R174&gt;1,(Q174-S174)/Q174,""),(($G174*0.9)-S174)/($G174*0.9)),""),"")</f>
        <v/>
      </c>
      <c r="U174" s="69">
        <v>0</v>
      </c>
      <c r="V174" s="70" t="str">
        <f t="shared" ref="V174:V185" si="842">IFERROR(IF(U174&gt;1,U174*0.9,""),"")</f>
        <v/>
      </c>
      <c r="W174" s="70">
        <v>0</v>
      </c>
      <c r="X174" s="71" t="str">
        <f t="shared" si="754"/>
        <v/>
      </c>
      <c r="Y174" s="16" t="str">
        <f t="shared" ref="Y174:Y185" si="843">IFERROR(IF((IFERROR(IF(W174&gt;1,(V174-X174)/V174,""),(($G174*0.9)-X174)/($G174*0.9)))&gt;1%,IFERROR(IF(W174&gt;1,(V174-X174)/V174,""),(($G174*0.9)-X174)/($G174*0.9)),""),"")</f>
        <v/>
      </c>
      <c r="Z174" s="72">
        <v>999</v>
      </c>
      <c r="AA174" s="73">
        <f t="shared" ref="AA174:AA185" si="844">IFERROR(IF(Z174&gt;1,Z174*0.9,""),"")</f>
        <v>899.1</v>
      </c>
      <c r="AB174" s="73">
        <v>151</v>
      </c>
      <c r="AC174" s="74">
        <f t="shared" si="755"/>
        <v>761</v>
      </c>
      <c r="AD174" s="18">
        <f t="shared" ref="AD174:AD185" si="845">IFERROR(IF((IFERROR(IF(AB174&gt;1,(AA174-AC174)/AA174,""),(($G174*0.9)-AC174)/($G174*0.9)))&gt;1%,IFERROR(IF(AB174&gt;1,(AA174-AC174)/AA174,""),(($G174*0.9)-AC174)/($G174*0.9)),""),"")</f>
        <v>0.1535980424869314</v>
      </c>
      <c r="AE174" s="69">
        <v>999</v>
      </c>
      <c r="AF174" s="70">
        <f t="shared" ref="AF174:AF185" si="846">IFERROR(IF(AE174&gt;1,AE174*0.9,""),"")</f>
        <v>899.1</v>
      </c>
      <c r="AG174" s="70">
        <v>151</v>
      </c>
      <c r="AH174" s="71">
        <f t="shared" si="756"/>
        <v>761</v>
      </c>
      <c r="AI174" s="16">
        <f t="shared" ref="AI174:AI185" si="847">IFERROR(IF((IFERROR(IF(AG174&gt;1,(AF174-AH174)/AF174,""),(($G174*0.9)-AH174)/($G174*0.9)))&gt;1%,IFERROR(IF(AG174&gt;1,(AF174-AH174)/AF174,""),(($G174*0.9)-AH174)/($G174*0.9)),""),"")</f>
        <v>0.1535980424869314</v>
      </c>
      <c r="AJ174" s="72">
        <v>0</v>
      </c>
      <c r="AK174" s="73" t="str">
        <f t="shared" ref="AK174:AK185" si="848">IFERROR(IF(AJ174&gt;1,AJ174*0.9,""),"")</f>
        <v/>
      </c>
      <c r="AL174" s="73">
        <v>0</v>
      </c>
      <c r="AM174" s="74" t="str">
        <f t="shared" si="757"/>
        <v/>
      </c>
      <c r="AN174" s="18" t="str">
        <f t="shared" ref="AN174:AN185" si="849">IFERROR(IF((IFERROR(IF(AL174&gt;1,(AK174-AM174)/AK174,""),(($G174*0.9)-AM174)/($G174*0.9)))&gt;1%,IFERROR(IF(AL174&gt;1,(AK174-AM174)/AK174,""),(($G174*0.9)-AM174)/($G174*0.9)),""),"")</f>
        <v/>
      </c>
      <c r="AO174" s="69">
        <v>943</v>
      </c>
      <c r="AP174" s="70">
        <f t="shared" ref="AP174:AP185" si="850">IFERROR(IF(AO174&gt;1,AO174*0.9,""),"")</f>
        <v>848.7</v>
      </c>
      <c r="AQ174" s="70">
        <v>193</v>
      </c>
      <c r="AR174" s="71">
        <f t="shared" si="758"/>
        <v>719</v>
      </c>
      <c r="AS174" s="16">
        <f t="shared" ref="AS174:AS185" si="851">IFERROR(IF((IFERROR(IF(AQ174&gt;1,(AP174-AR174)/AP174,""),(($G174*0.9)-AR174)/($G174*0.9)))&gt;1%,IFERROR(IF(AQ174&gt;1,(AP174-AR174)/AP174,""),(($G174*0.9)-AR174)/($G174*0.9)),""),"")</f>
        <v>0.15282196300223877</v>
      </c>
      <c r="AT174" s="72">
        <v>0</v>
      </c>
      <c r="AU174" s="73" t="str">
        <f t="shared" ref="AU174:AU185" si="852">IFERROR(IF(AT174&gt;1,AT174*0.9,""),"")</f>
        <v/>
      </c>
      <c r="AV174" s="73">
        <v>0</v>
      </c>
      <c r="AW174" s="74" t="str">
        <f t="shared" si="759"/>
        <v/>
      </c>
      <c r="AX174" s="18" t="str">
        <f t="shared" ref="AX174:AX199" si="853">IFERROR(IF((IFERROR(IF(AV174&gt;1,(AU174-AW174)/AU174,""),(($G174*0.9)-AW174)/($G174*0.9)))&gt;1%,IFERROR(IF(AV174&gt;1,(AU174-AW174)/AU174,""),(($G174*0.9)-AW174)/($G174*0.9)),""),"")</f>
        <v/>
      </c>
      <c r="AY174" s="69">
        <v>0</v>
      </c>
      <c r="AZ174" s="70" t="str">
        <f t="shared" ref="AZ174:AZ185" si="854">IFERROR(IF(AY174&gt;1,AY174*0.9,""),"")</f>
        <v/>
      </c>
      <c r="BA174" s="70">
        <v>0</v>
      </c>
      <c r="BB174" s="71" t="str">
        <f t="shared" si="760"/>
        <v/>
      </c>
      <c r="BC174" s="16" t="str">
        <f t="shared" ref="BC174:BC185" si="855">IFERROR(IF((IFERROR(IF(BA174&gt;1,(AZ174-BB174)/AZ174,""),(($G174*0.9)-BB174)/($G174*0.9)))&gt;1%,IFERROR(IF(BA174&gt;1,(AZ174-BB174)/AZ174,""),(($G174*0.9)-BB174)/($G174*0.9)),""),"")</f>
        <v/>
      </c>
      <c r="BD174" s="72">
        <v>0</v>
      </c>
      <c r="BE174" s="73" t="str">
        <f t="shared" ref="BE174:BE185" si="856">IFERROR(IF(BD174&gt;1,BD174*0.9,""),"")</f>
        <v/>
      </c>
      <c r="BF174" s="73">
        <v>0</v>
      </c>
      <c r="BG174" s="74" t="str">
        <f t="shared" si="761"/>
        <v/>
      </c>
      <c r="BH174" s="18" t="str">
        <f t="shared" ref="BH174:BH185" si="857">IFERROR(IF((IFERROR(IF(BF174&gt;1,(BE174-BG174)/BE174,""),(($G174*0.9)-BG174)/($G174*0.9)))&gt;1%,IFERROR(IF(BF174&gt;1,(BE174-BG174)/BE174,""),(($G174*0.9)-BG174)/($G174*0.9)),""),"")</f>
        <v/>
      </c>
      <c r="BI174" s="69">
        <v>977</v>
      </c>
      <c r="BJ174" s="70">
        <f t="shared" ref="BJ174:BJ185" si="858">IFERROR(IF(BI174&gt;1,BI174*0.9,""),"")</f>
        <v>879.30000000000007</v>
      </c>
      <c r="BK174" s="70">
        <v>167</v>
      </c>
      <c r="BL174" s="71">
        <f t="shared" si="762"/>
        <v>745</v>
      </c>
      <c r="BM174" s="16">
        <f t="shared" ref="BM174:BM185" si="859">IFERROR(IF((IFERROR(IF(BK174&gt;1,(BJ174-BL174)/BJ174,""),(($G174*0.9)-BL174)/($G174*0.9)))&gt;1%,IFERROR(IF(BK174&gt;1,(BJ174-BL174)/BJ174,""),(($G174*0.9)-BL174)/($G174*0.9)),""),"")</f>
        <v>0.1527351302172183</v>
      </c>
      <c r="BN174" s="72">
        <v>0</v>
      </c>
      <c r="BO174" s="73" t="str">
        <f t="shared" ref="BO174:BO185" si="860">IFERROR(IF(BN174&gt;1,BN174*0.9,""),"")</f>
        <v/>
      </c>
      <c r="BP174" s="73">
        <v>0</v>
      </c>
      <c r="BQ174" s="74" t="str">
        <f t="shared" si="763"/>
        <v/>
      </c>
      <c r="BR174" s="18" t="str">
        <f t="shared" ref="BR174:BR185" si="861">IFERROR(IF((IFERROR(IF(BP174&gt;1,(BO174-BQ174)/BO174,""),(($G174*0.9)-BQ174)/($G174*0.9)))&gt;1%,IFERROR(IF(BP174&gt;1,(BO174-BQ174)/BO174,""),(($G174*0.9)-BQ174)/($G174*0.9)),""),"")</f>
        <v/>
      </c>
    </row>
    <row r="175" spans="1:70" s="5" customFormat="1" ht="12.75" customHeight="1">
      <c r="A175" s="45" t="s">
        <v>341</v>
      </c>
      <c r="B175" s="39" t="s">
        <v>142</v>
      </c>
      <c r="C175" s="4"/>
      <c r="D175" s="49">
        <v>1.1100000000000001</v>
      </c>
      <c r="E175" s="40" t="s">
        <v>473</v>
      </c>
      <c r="F175" s="82">
        <v>1319</v>
      </c>
      <c r="G175" s="82">
        <v>1199</v>
      </c>
      <c r="H175" s="141">
        <v>955</v>
      </c>
      <c r="I175" s="141">
        <v>43</v>
      </c>
      <c r="J175" s="95">
        <f t="shared" si="802"/>
        <v>912</v>
      </c>
      <c r="K175" s="69">
        <v>0</v>
      </c>
      <c r="L175" s="70" t="str">
        <f t="shared" si="838"/>
        <v/>
      </c>
      <c r="M175" s="70">
        <v>0</v>
      </c>
      <c r="N175" s="71" t="str">
        <f t="shared" si="752"/>
        <v/>
      </c>
      <c r="O175" s="16" t="str">
        <f t="shared" si="839"/>
        <v/>
      </c>
      <c r="P175" s="72">
        <v>0</v>
      </c>
      <c r="Q175" s="73" t="str">
        <f t="shared" si="840"/>
        <v/>
      </c>
      <c r="R175" s="73">
        <v>0</v>
      </c>
      <c r="S175" s="74" t="str">
        <f t="shared" si="753"/>
        <v/>
      </c>
      <c r="T175" s="18" t="str">
        <f t="shared" si="841"/>
        <v/>
      </c>
      <c r="U175" s="69">
        <v>0</v>
      </c>
      <c r="V175" s="70" t="str">
        <f t="shared" si="842"/>
        <v/>
      </c>
      <c r="W175" s="70">
        <v>0</v>
      </c>
      <c r="X175" s="71" t="str">
        <f t="shared" si="754"/>
        <v/>
      </c>
      <c r="Y175" s="16" t="str">
        <f t="shared" si="843"/>
        <v/>
      </c>
      <c r="Z175" s="72">
        <v>999</v>
      </c>
      <c r="AA175" s="73">
        <f t="shared" si="844"/>
        <v>899.1</v>
      </c>
      <c r="AB175" s="73">
        <v>151</v>
      </c>
      <c r="AC175" s="74">
        <f t="shared" si="755"/>
        <v>761</v>
      </c>
      <c r="AD175" s="18">
        <f t="shared" si="845"/>
        <v>0.1535980424869314</v>
      </c>
      <c r="AE175" s="69">
        <v>999</v>
      </c>
      <c r="AF175" s="70">
        <f t="shared" si="846"/>
        <v>899.1</v>
      </c>
      <c r="AG175" s="70">
        <v>151</v>
      </c>
      <c r="AH175" s="71">
        <f t="shared" si="756"/>
        <v>761</v>
      </c>
      <c r="AI175" s="16">
        <f t="shared" si="847"/>
        <v>0.1535980424869314</v>
      </c>
      <c r="AJ175" s="72">
        <v>0</v>
      </c>
      <c r="AK175" s="73" t="str">
        <f t="shared" si="848"/>
        <v/>
      </c>
      <c r="AL175" s="73">
        <v>0</v>
      </c>
      <c r="AM175" s="74" t="str">
        <f t="shared" si="757"/>
        <v/>
      </c>
      <c r="AN175" s="18" t="str">
        <f t="shared" si="849"/>
        <v/>
      </c>
      <c r="AO175" s="69">
        <v>943</v>
      </c>
      <c r="AP175" s="70">
        <f t="shared" si="850"/>
        <v>848.7</v>
      </c>
      <c r="AQ175" s="70">
        <v>193</v>
      </c>
      <c r="AR175" s="71">
        <f t="shared" si="758"/>
        <v>719</v>
      </c>
      <c r="AS175" s="16">
        <f t="shared" si="851"/>
        <v>0.15282196300223877</v>
      </c>
      <c r="AT175" s="72">
        <v>0</v>
      </c>
      <c r="AU175" s="73" t="str">
        <f t="shared" si="852"/>
        <v/>
      </c>
      <c r="AV175" s="73">
        <v>0</v>
      </c>
      <c r="AW175" s="74" t="str">
        <f t="shared" si="759"/>
        <v/>
      </c>
      <c r="AX175" s="18" t="str">
        <f t="shared" si="853"/>
        <v/>
      </c>
      <c r="AY175" s="69">
        <v>0</v>
      </c>
      <c r="AZ175" s="70" t="str">
        <f t="shared" si="854"/>
        <v/>
      </c>
      <c r="BA175" s="70">
        <v>0</v>
      </c>
      <c r="BB175" s="71" t="str">
        <f t="shared" si="760"/>
        <v/>
      </c>
      <c r="BC175" s="16" t="str">
        <f t="shared" si="855"/>
        <v/>
      </c>
      <c r="BD175" s="72">
        <v>0</v>
      </c>
      <c r="BE175" s="73" t="str">
        <f t="shared" si="856"/>
        <v/>
      </c>
      <c r="BF175" s="73">
        <v>0</v>
      </c>
      <c r="BG175" s="74" t="str">
        <f t="shared" si="761"/>
        <v/>
      </c>
      <c r="BH175" s="18" t="str">
        <f t="shared" si="857"/>
        <v/>
      </c>
      <c r="BI175" s="69">
        <v>977</v>
      </c>
      <c r="BJ175" s="70">
        <f t="shared" si="858"/>
        <v>879.30000000000007</v>
      </c>
      <c r="BK175" s="70">
        <v>167</v>
      </c>
      <c r="BL175" s="71">
        <f t="shared" si="762"/>
        <v>745</v>
      </c>
      <c r="BM175" s="16">
        <f t="shared" si="859"/>
        <v>0.1527351302172183</v>
      </c>
      <c r="BN175" s="72">
        <v>0</v>
      </c>
      <c r="BO175" s="73" t="str">
        <f t="shared" si="860"/>
        <v/>
      </c>
      <c r="BP175" s="73">
        <v>0</v>
      </c>
      <c r="BQ175" s="74" t="str">
        <f t="shared" si="763"/>
        <v/>
      </c>
      <c r="BR175" s="18" t="str">
        <f t="shared" si="861"/>
        <v/>
      </c>
    </row>
    <row r="176" spans="1:70" s="5" customFormat="1" ht="12.75" customHeight="1">
      <c r="A176" s="45" t="s">
        <v>342</v>
      </c>
      <c r="B176" s="39" t="s">
        <v>142</v>
      </c>
      <c r="C176" s="4"/>
      <c r="D176" s="49">
        <v>1.1100000000000001</v>
      </c>
      <c r="E176" s="40" t="s">
        <v>474</v>
      </c>
      <c r="F176" s="82">
        <v>1429</v>
      </c>
      <c r="G176" s="82">
        <v>1299</v>
      </c>
      <c r="H176" s="141">
        <v>1035</v>
      </c>
      <c r="I176" s="141">
        <v>47</v>
      </c>
      <c r="J176" s="95">
        <f t="shared" si="802"/>
        <v>988</v>
      </c>
      <c r="K176" s="69">
        <v>0</v>
      </c>
      <c r="L176" s="70" t="str">
        <f t="shared" si="838"/>
        <v/>
      </c>
      <c r="M176" s="70">
        <v>0</v>
      </c>
      <c r="N176" s="71" t="str">
        <f t="shared" si="752"/>
        <v/>
      </c>
      <c r="O176" s="16" t="str">
        <f t="shared" si="839"/>
        <v/>
      </c>
      <c r="P176" s="72">
        <v>0</v>
      </c>
      <c r="Q176" s="73" t="str">
        <f t="shared" si="840"/>
        <v/>
      </c>
      <c r="R176" s="73">
        <v>0</v>
      </c>
      <c r="S176" s="74" t="str">
        <f t="shared" si="753"/>
        <v/>
      </c>
      <c r="T176" s="18" t="str">
        <f t="shared" si="841"/>
        <v/>
      </c>
      <c r="U176" s="69">
        <v>0</v>
      </c>
      <c r="V176" s="70" t="str">
        <f t="shared" si="842"/>
        <v/>
      </c>
      <c r="W176" s="70">
        <v>0</v>
      </c>
      <c r="X176" s="71" t="str">
        <f t="shared" si="754"/>
        <v/>
      </c>
      <c r="Y176" s="16" t="str">
        <f t="shared" si="843"/>
        <v/>
      </c>
      <c r="Z176" s="72">
        <v>1110</v>
      </c>
      <c r="AA176" s="73">
        <f t="shared" si="844"/>
        <v>999</v>
      </c>
      <c r="AB176" s="73">
        <v>142</v>
      </c>
      <c r="AC176" s="74">
        <f t="shared" si="755"/>
        <v>846</v>
      </c>
      <c r="AD176" s="18">
        <f t="shared" si="845"/>
        <v>0.15315315315315314</v>
      </c>
      <c r="AE176" s="69">
        <v>1110</v>
      </c>
      <c r="AF176" s="70">
        <f t="shared" si="846"/>
        <v>999</v>
      </c>
      <c r="AG176" s="70">
        <v>142</v>
      </c>
      <c r="AH176" s="71">
        <f t="shared" si="756"/>
        <v>846</v>
      </c>
      <c r="AI176" s="16">
        <f t="shared" si="847"/>
        <v>0.15315315315315314</v>
      </c>
      <c r="AJ176" s="72">
        <v>0</v>
      </c>
      <c r="AK176" s="73" t="str">
        <f t="shared" si="848"/>
        <v/>
      </c>
      <c r="AL176" s="73">
        <v>0</v>
      </c>
      <c r="AM176" s="74" t="str">
        <f t="shared" si="757"/>
        <v/>
      </c>
      <c r="AN176" s="18" t="str">
        <f t="shared" si="849"/>
        <v/>
      </c>
      <c r="AO176" s="69">
        <v>1054</v>
      </c>
      <c r="AP176" s="70">
        <f t="shared" si="850"/>
        <v>948.6</v>
      </c>
      <c r="AQ176" s="70">
        <v>185</v>
      </c>
      <c r="AR176" s="71">
        <f t="shared" si="758"/>
        <v>803</v>
      </c>
      <c r="AS176" s="16">
        <f t="shared" si="851"/>
        <v>0.15348935273033948</v>
      </c>
      <c r="AT176" s="72">
        <v>0</v>
      </c>
      <c r="AU176" s="73" t="str">
        <f t="shared" si="852"/>
        <v/>
      </c>
      <c r="AV176" s="73">
        <v>0</v>
      </c>
      <c r="AW176" s="74" t="str">
        <f t="shared" si="759"/>
        <v/>
      </c>
      <c r="AX176" s="18" t="str">
        <f t="shared" si="853"/>
        <v/>
      </c>
      <c r="AY176" s="69">
        <v>0</v>
      </c>
      <c r="AZ176" s="70" t="str">
        <f t="shared" si="854"/>
        <v/>
      </c>
      <c r="BA176" s="70">
        <v>0</v>
      </c>
      <c r="BB176" s="71" t="str">
        <f t="shared" si="760"/>
        <v/>
      </c>
      <c r="BC176" s="16" t="str">
        <f t="shared" si="855"/>
        <v/>
      </c>
      <c r="BD176" s="72">
        <v>0</v>
      </c>
      <c r="BE176" s="73" t="str">
        <f t="shared" si="856"/>
        <v/>
      </c>
      <c r="BF176" s="73">
        <v>0</v>
      </c>
      <c r="BG176" s="74" t="str">
        <f t="shared" si="761"/>
        <v/>
      </c>
      <c r="BH176" s="18" t="str">
        <f t="shared" si="857"/>
        <v/>
      </c>
      <c r="BI176" s="69">
        <v>1088</v>
      </c>
      <c r="BJ176" s="70">
        <f t="shared" si="858"/>
        <v>979.2</v>
      </c>
      <c r="BK176" s="70">
        <v>159</v>
      </c>
      <c r="BL176" s="71">
        <f t="shared" si="762"/>
        <v>829</v>
      </c>
      <c r="BM176" s="16">
        <f t="shared" si="859"/>
        <v>0.15339052287581703</v>
      </c>
      <c r="BN176" s="72">
        <v>0</v>
      </c>
      <c r="BO176" s="73" t="str">
        <f t="shared" si="860"/>
        <v/>
      </c>
      <c r="BP176" s="73">
        <v>0</v>
      </c>
      <c r="BQ176" s="74" t="str">
        <f t="shared" si="763"/>
        <v/>
      </c>
      <c r="BR176" s="18" t="str">
        <f t="shared" si="861"/>
        <v/>
      </c>
    </row>
    <row r="177" spans="1:70" s="5" customFormat="1" ht="12.75" customHeight="1">
      <c r="A177" s="42" t="s">
        <v>95</v>
      </c>
      <c r="B177" s="39" t="s">
        <v>142</v>
      </c>
      <c r="C177" s="4" t="s">
        <v>5</v>
      </c>
      <c r="D177" s="49">
        <v>1.1100000000000001</v>
      </c>
      <c r="E177" s="40" t="s">
        <v>475</v>
      </c>
      <c r="F177" s="82">
        <v>1264</v>
      </c>
      <c r="G177" s="82">
        <v>0</v>
      </c>
      <c r="H177" s="141">
        <v>894</v>
      </c>
      <c r="I177" s="141">
        <v>0</v>
      </c>
      <c r="J177" s="95">
        <f>IFERROR(H177-I177,H177)</f>
        <v>894</v>
      </c>
      <c r="K177" s="69">
        <v>0</v>
      </c>
      <c r="L177" s="70" t="str">
        <f t="shared" ref="L177:L182" si="862">IFERROR(IF(K177&gt;1,K177*0.9,""),"")</f>
        <v/>
      </c>
      <c r="M177" s="70">
        <v>0</v>
      </c>
      <c r="N177" s="71" t="str">
        <f t="shared" si="752"/>
        <v/>
      </c>
      <c r="O177" s="16" t="str">
        <f t="shared" ref="O177:O182" si="863">IFERROR(IF((IFERROR(IF(M177&gt;1,(L177-N177)/L177,""),(($G177*0.9)-N177)/($G177*0.9)))&gt;1%,IFERROR(IF(M177&gt;1,(L177-N177)/L177,""),(($G177*0.9)-N177)/($G177*0.9)),""),"")</f>
        <v/>
      </c>
      <c r="P177" s="72">
        <v>0</v>
      </c>
      <c r="Q177" s="73" t="str">
        <f t="shared" ref="Q177:Q182" si="864">IFERROR(IF(P177&gt;1,P177*0.9,""),"")</f>
        <v/>
      </c>
      <c r="R177" s="73">
        <v>0</v>
      </c>
      <c r="S177" s="74" t="str">
        <f t="shared" si="753"/>
        <v/>
      </c>
      <c r="T177" s="18" t="str">
        <f t="shared" ref="T177:T182" si="865">IFERROR(IF((IFERROR(IF(R177&gt;1,(Q177-S177)/Q177,""),(($G177*0.9)-S177)/($G177*0.9)))&gt;1%,IFERROR(IF(R177&gt;1,(Q177-S177)/Q177,""),(($G177*0.9)-S177)/($G177*0.9)),""),"")</f>
        <v/>
      </c>
      <c r="U177" s="69">
        <v>0</v>
      </c>
      <c r="V177" s="70" t="str">
        <f t="shared" ref="V177:V182" si="866">IFERROR(IF(U177&gt;1,U177*0.9,""),"")</f>
        <v/>
      </c>
      <c r="W177" s="70">
        <v>0</v>
      </c>
      <c r="X177" s="71" t="str">
        <f t="shared" si="754"/>
        <v/>
      </c>
      <c r="Y177" s="16" t="str">
        <f t="shared" ref="Y177:Y182" si="867">IFERROR(IF((IFERROR(IF(W177&gt;1,(V177-X177)/V177,""),(($G177*0.9)-X177)/($G177*0.9)))&gt;1%,IFERROR(IF(W177&gt;1,(V177-X177)/V177,""),(($G177*0.9)-X177)/($G177*0.9)),""),"")</f>
        <v/>
      </c>
      <c r="Z177" s="72">
        <v>0</v>
      </c>
      <c r="AA177" s="73" t="str">
        <f t="shared" ref="AA177:AA182" si="868">IFERROR(IF(Z177&gt;1,Z177*0.9,""),"")</f>
        <v/>
      </c>
      <c r="AB177" s="73">
        <v>0</v>
      </c>
      <c r="AC177" s="74" t="str">
        <f t="shared" si="755"/>
        <v/>
      </c>
      <c r="AD177" s="18" t="str">
        <f t="shared" ref="AD177:AD182" si="869">IFERROR(IF((IFERROR(IF(AB177&gt;1,(AA177-AC177)/AA177,""),(($G177*0.9)-AC177)/($G177*0.9)))&gt;1%,IFERROR(IF(AB177&gt;1,(AA177-AC177)/AA177,""),(($G177*0.9)-AC177)/($G177*0.9)),""),"")</f>
        <v/>
      </c>
      <c r="AE177" s="69">
        <v>0</v>
      </c>
      <c r="AF177" s="70" t="str">
        <f t="shared" ref="AF177:AF182" si="870">IFERROR(IF(AE177&gt;1,AE177*0.9,""),"")</f>
        <v/>
      </c>
      <c r="AG177" s="70">
        <v>0</v>
      </c>
      <c r="AH177" s="71" t="str">
        <f t="shared" si="756"/>
        <v/>
      </c>
      <c r="AI177" s="16" t="str">
        <f t="shared" ref="AI177:AI182" si="871">IFERROR(IF((IFERROR(IF(AG177&gt;1,(AF177-AH177)/AF177,""),(($G177*0.9)-AH177)/($G177*0.9)))&gt;1%,IFERROR(IF(AG177&gt;1,(AF177-AH177)/AF177,""),(($G177*0.9)-AH177)/($G177*0.9)),""),"")</f>
        <v/>
      </c>
      <c r="AJ177" s="72">
        <v>0</v>
      </c>
      <c r="AK177" s="73" t="str">
        <f t="shared" ref="AK177:AK182" si="872">IFERROR(IF(AJ177&gt;1,AJ177*0.9,""),"")</f>
        <v/>
      </c>
      <c r="AL177" s="73">
        <v>0</v>
      </c>
      <c r="AM177" s="74" t="str">
        <f t="shared" si="757"/>
        <v/>
      </c>
      <c r="AN177" s="18" t="str">
        <f t="shared" ref="AN177:AN182" si="873">IFERROR(IF((IFERROR(IF(AL177&gt;1,(AK177-AM177)/AK177,""),(($G177*0.9)-AM177)/($G177*0.9)))&gt;1%,IFERROR(IF(AL177&gt;1,(AK177-AM177)/AK177,""),(($G177*0.9)-AM177)/($G177*0.9)),""),"")</f>
        <v/>
      </c>
      <c r="AO177" s="69">
        <v>0</v>
      </c>
      <c r="AP177" s="70" t="str">
        <f t="shared" ref="AP177:AP182" si="874">IFERROR(IF(AO177&gt;1,AO177*0.9,""),"")</f>
        <v/>
      </c>
      <c r="AQ177" s="70">
        <v>0</v>
      </c>
      <c r="AR177" s="71" t="str">
        <f t="shared" si="758"/>
        <v/>
      </c>
      <c r="AS177" s="16" t="str">
        <f t="shared" ref="AS177:AS182" si="875">IFERROR(IF((IFERROR(IF(AQ177&gt;1,(AP177-AR177)/AP177,""),(($G177*0.9)-AR177)/($G177*0.9)))&gt;1%,IFERROR(IF(AQ177&gt;1,(AP177-AR177)/AP177,""),(($G177*0.9)-AR177)/($G177*0.9)),""),"")</f>
        <v/>
      </c>
      <c r="AT177" s="72">
        <v>0</v>
      </c>
      <c r="AU177" s="73" t="str">
        <f t="shared" ref="AU177:AU182" si="876">IFERROR(IF(AT177&gt;1,AT177*0.9,""),"")</f>
        <v/>
      </c>
      <c r="AV177" s="73">
        <v>0</v>
      </c>
      <c r="AW177" s="74" t="str">
        <f t="shared" si="759"/>
        <v/>
      </c>
      <c r="AX177" s="18" t="str">
        <f>IFERROR(IF((IFERROR(IF(AV177&gt;1,(AU177-AW177)/AU177,""),(($G177*0.9)-AW177)/($G177*0.9)))&gt;1%,IFERROR(IF(AV177&gt;1,(AU177-AW177)/AU177,""),(($G177*0.9)-AW177)/($G177*0.9)),""),"")</f>
        <v/>
      </c>
      <c r="AY177" s="69">
        <v>0</v>
      </c>
      <c r="AZ177" s="70" t="str">
        <f t="shared" ref="AZ177:AZ182" si="877">IFERROR(IF(AY177&gt;1,AY177*0.9,""),"")</f>
        <v/>
      </c>
      <c r="BA177" s="70">
        <v>0</v>
      </c>
      <c r="BB177" s="71" t="str">
        <f t="shared" si="760"/>
        <v/>
      </c>
      <c r="BC177" s="16" t="str">
        <f t="shared" ref="BC177:BC182" si="878">IFERROR(IF((IFERROR(IF(BA177&gt;1,(AZ177-BB177)/AZ177,""),(($G177*0.9)-BB177)/($G177*0.9)))&gt;1%,IFERROR(IF(BA177&gt;1,(AZ177-BB177)/AZ177,""),(($G177*0.9)-BB177)/($G177*0.9)),""),"")</f>
        <v/>
      </c>
      <c r="BD177" s="72">
        <v>0</v>
      </c>
      <c r="BE177" s="73" t="str">
        <f t="shared" ref="BE177:BE182" si="879">IFERROR(IF(BD177&gt;1,BD177*0.9,""),"")</f>
        <v/>
      </c>
      <c r="BF177" s="73">
        <v>0</v>
      </c>
      <c r="BG177" s="74" t="str">
        <f t="shared" si="761"/>
        <v/>
      </c>
      <c r="BH177" s="18" t="str">
        <f t="shared" ref="BH177:BH182" si="880">IFERROR(IF((IFERROR(IF(BF177&gt;1,(BE177-BG177)/BE177,""),(($G177*0.9)-BG177)/($G177*0.9)))&gt;1%,IFERROR(IF(BF177&gt;1,(BE177-BG177)/BE177,""),(($G177*0.9)-BG177)/($G177*0.9)),""),"")</f>
        <v/>
      </c>
      <c r="BI177" s="69">
        <v>0</v>
      </c>
      <c r="BJ177" s="70" t="str">
        <f t="shared" ref="BJ177:BJ182" si="881">IFERROR(IF(BI177&gt;1,BI177*0.9,""),"")</f>
        <v/>
      </c>
      <c r="BK177" s="70">
        <v>0</v>
      </c>
      <c r="BL177" s="71" t="str">
        <f t="shared" si="762"/>
        <v/>
      </c>
      <c r="BM177" s="16" t="str">
        <f t="shared" ref="BM177:BM182" si="882">IFERROR(IF((IFERROR(IF(BK177&gt;1,(BJ177-BL177)/BJ177,""),(($G177*0.9)-BL177)/($G177*0.9)))&gt;1%,IFERROR(IF(BK177&gt;1,(BJ177-BL177)/BJ177,""),(($G177*0.9)-BL177)/($G177*0.9)),""),"")</f>
        <v/>
      </c>
      <c r="BN177" s="72">
        <v>0</v>
      </c>
      <c r="BO177" s="73" t="str">
        <f t="shared" ref="BO177:BO182" si="883">IFERROR(IF(BN177&gt;1,BN177*0.9,""),"")</f>
        <v/>
      </c>
      <c r="BP177" s="73">
        <v>0</v>
      </c>
      <c r="BQ177" s="74" t="str">
        <f t="shared" si="763"/>
        <v/>
      </c>
      <c r="BR177" s="18" t="str">
        <f t="shared" ref="BR177:BR182" si="884">IFERROR(IF((IFERROR(IF(BP177&gt;1,(BO177-BQ177)/BO177,""),(($G177*0.9)-BQ177)/($G177*0.9)))&gt;1%,IFERROR(IF(BP177&gt;1,(BO177-BQ177)/BO177,""),(($G177*0.9)-BQ177)/($G177*0.9)),""),"")</f>
        <v/>
      </c>
    </row>
    <row r="178" spans="1:70" s="5" customFormat="1" ht="12.75" customHeight="1">
      <c r="A178" s="45" t="s">
        <v>100</v>
      </c>
      <c r="B178" s="39" t="s">
        <v>142</v>
      </c>
      <c r="C178" s="4" t="s">
        <v>5</v>
      </c>
      <c r="D178" s="49">
        <v>1.1100000000000001</v>
      </c>
      <c r="E178" s="40" t="s">
        <v>473</v>
      </c>
      <c r="F178" s="82">
        <v>1154</v>
      </c>
      <c r="G178" s="82">
        <v>0</v>
      </c>
      <c r="H178" s="141">
        <v>817</v>
      </c>
      <c r="I178" s="141">
        <v>0</v>
      </c>
      <c r="J178" s="95">
        <f>IFERROR(H178-I178,H178)</f>
        <v>817</v>
      </c>
      <c r="K178" s="69">
        <v>0</v>
      </c>
      <c r="L178" s="70" t="str">
        <f t="shared" si="862"/>
        <v/>
      </c>
      <c r="M178" s="70">
        <v>0</v>
      </c>
      <c r="N178" s="71" t="str">
        <f t="shared" si="752"/>
        <v/>
      </c>
      <c r="O178" s="16" t="str">
        <f t="shared" si="863"/>
        <v/>
      </c>
      <c r="P178" s="72">
        <v>0</v>
      </c>
      <c r="Q178" s="73" t="str">
        <f t="shared" si="864"/>
        <v/>
      </c>
      <c r="R178" s="73">
        <v>0</v>
      </c>
      <c r="S178" s="74" t="str">
        <f t="shared" si="753"/>
        <v/>
      </c>
      <c r="T178" s="18" t="str">
        <f t="shared" si="865"/>
        <v/>
      </c>
      <c r="U178" s="69">
        <v>0</v>
      </c>
      <c r="V178" s="70" t="str">
        <f t="shared" si="866"/>
        <v/>
      </c>
      <c r="W178" s="70">
        <v>0</v>
      </c>
      <c r="X178" s="71" t="str">
        <f t="shared" si="754"/>
        <v/>
      </c>
      <c r="Y178" s="16" t="str">
        <f t="shared" si="867"/>
        <v/>
      </c>
      <c r="Z178" s="72">
        <v>0</v>
      </c>
      <c r="AA178" s="73" t="str">
        <f t="shared" si="868"/>
        <v/>
      </c>
      <c r="AB178" s="73">
        <v>0</v>
      </c>
      <c r="AC178" s="74" t="str">
        <f t="shared" si="755"/>
        <v/>
      </c>
      <c r="AD178" s="18" t="str">
        <f t="shared" si="869"/>
        <v/>
      </c>
      <c r="AE178" s="69">
        <v>0</v>
      </c>
      <c r="AF178" s="70" t="str">
        <f t="shared" si="870"/>
        <v/>
      </c>
      <c r="AG178" s="70">
        <v>0</v>
      </c>
      <c r="AH178" s="71" t="str">
        <f t="shared" si="756"/>
        <v/>
      </c>
      <c r="AI178" s="16" t="str">
        <f t="shared" si="871"/>
        <v/>
      </c>
      <c r="AJ178" s="72">
        <v>0</v>
      </c>
      <c r="AK178" s="73" t="str">
        <f t="shared" si="872"/>
        <v/>
      </c>
      <c r="AL178" s="73">
        <v>0</v>
      </c>
      <c r="AM178" s="74" t="str">
        <f t="shared" si="757"/>
        <v/>
      </c>
      <c r="AN178" s="18" t="str">
        <f t="shared" si="873"/>
        <v/>
      </c>
      <c r="AO178" s="69">
        <v>0</v>
      </c>
      <c r="AP178" s="70" t="str">
        <f t="shared" si="874"/>
        <v/>
      </c>
      <c r="AQ178" s="70">
        <v>0</v>
      </c>
      <c r="AR178" s="71" t="str">
        <f t="shared" si="758"/>
        <v/>
      </c>
      <c r="AS178" s="16" t="str">
        <f t="shared" si="875"/>
        <v/>
      </c>
      <c r="AT178" s="72">
        <v>0</v>
      </c>
      <c r="AU178" s="73" t="str">
        <f t="shared" si="876"/>
        <v/>
      </c>
      <c r="AV178" s="73">
        <v>0</v>
      </c>
      <c r="AW178" s="74" t="str">
        <f t="shared" si="759"/>
        <v/>
      </c>
      <c r="AX178" s="18" t="str">
        <f>IFERROR(IF((IFERROR(IF(AV178&gt;1,(AU178-AW178)/AU178,""),(($G178*0.9)-AW178)/($G178*0.9)))&gt;1%,IFERROR(IF(AV178&gt;1,(AU178-AW178)/AU178,""),(($G178*0.9)-AW178)/($G178*0.9)),""),"")</f>
        <v/>
      </c>
      <c r="AY178" s="69">
        <v>0</v>
      </c>
      <c r="AZ178" s="70" t="str">
        <f t="shared" si="877"/>
        <v/>
      </c>
      <c r="BA178" s="70">
        <v>0</v>
      </c>
      <c r="BB178" s="71" t="str">
        <f t="shared" si="760"/>
        <v/>
      </c>
      <c r="BC178" s="16" t="str">
        <f t="shared" si="878"/>
        <v/>
      </c>
      <c r="BD178" s="72">
        <v>0</v>
      </c>
      <c r="BE178" s="73" t="str">
        <f t="shared" si="879"/>
        <v/>
      </c>
      <c r="BF178" s="73">
        <v>0</v>
      </c>
      <c r="BG178" s="74" t="str">
        <f t="shared" si="761"/>
        <v/>
      </c>
      <c r="BH178" s="18" t="str">
        <f t="shared" si="880"/>
        <v/>
      </c>
      <c r="BI178" s="69">
        <v>0</v>
      </c>
      <c r="BJ178" s="70" t="str">
        <f t="shared" si="881"/>
        <v/>
      </c>
      <c r="BK178" s="70">
        <v>0</v>
      </c>
      <c r="BL178" s="71" t="str">
        <f t="shared" si="762"/>
        <v/>
      </c>
      <c r="BM178" s="16" t="str">
        <f t="shared" si="882"/>
        <v/>
      </c>
      <c r="BN178" s="72">
        <v>0</v>
      </c>
      <c r="BO178" s="73" t="str">
        <f t="shared" si="883"/>
        <v/>
      </c>
      <c r="BP178" s="73">
        <v>0</v>
      </c>
      <c r="BQ178" s="74" t="str">
        <f t="shared" si="763"/>
        <v/>
      </c>
      <c r="BR178" s="18" t="str">
        <f t="shared" si="884"/>
        <v/>
      </c>
    </row>
    <row r="179" spans="1:70" s="5" customFormat="1" ht="12.75" customHeight="1">
      <c r="A179" s="45" t="s">
        <v>103</v>
      </c>
      <c r="B179" s="39" t="s">
        <v>142</v>
      </c>
      <c r="C179" s="4" t="s">
        <v>5</v>
      </c>
      <c r="D179" s="49">
        <v>1.1100000000000001</v>
      </c>
      <c r="E179" s="40" t="s">
        <v>474</v>
      </c>
      <c r="F179" s="82">
        <v>1264</v>
      </c>
      <c r="G179" s="82">
        <v>0</v>
      </c>
      <c r="H179" s="141">
        <v>894</v>
      </c>
      <c r="I179" s="141">
        <v>0</v>
      </c>
      <c r="J179" s="95">
        <f>IFERROR(H179-I179,H179)</f>
        <v>894</v>
      </c>
      <c r="K179" s="69">
        <v>0</v>
      </c>
      <c r="L179" s="70" t="str">
        <f t="shared" si="862"/>
        <v/>
      </c>
      <c r="M179" s="70">
        <v>0</v>
      </c>
      <c r="N179" s="71" t="str">
        <f t="shared" si="752"/>
        <v/>
      </c>
      <c r="O179" s="16" t="str">
        <f t="shared" si="863"/>
        <v/>
      </c>
      <c r="P179" s="72">
        <v>0</v>
      </c>
      <c r="Q179" s="73" t="str">
        <f t="shared" si="864"/>
        <v/>
      </c>
      <c r="R179" s="73">
        <v>0</v>
      </c>
      <c r="S179" s="74" t="str">
        <f t="shared" si="753"/>
        <v/>
      </c>
      <c r="T179" s="18" t="str">
        <f t="shared" si="865"/>
        <v/>
      </c>
      <c r="U179" s="69">
        <v>0</v>
      </c>
      <c r="V179" s="70" t="str">
        <f t="shared" si="866"/>
        <v/>
      </c>
      <c r="W179" s="70">
        <v>0</v>
      </c>
      <c r="X179" s="71" t="str">
        <f t="shared" si="754"/>
        <v/>
      </c>
      <c r="Y179" s="16" t="str">
        <f t="shared" si="867"/>
        <v/>
      </c>
      <c r="Z179" s="72">
        <v>0</v>
      </c>
      <c r="AA179" s="73" t="str">
        <f t="shared" si="868"/>
        <v/>
      </c>
      <c r="AB179" s="73">
        <v>0</v>
      </c>
      <c r="AC179" s="74" t="str">
        <f t="shared" si="755"/>
        <v/>
      </c>
      <c r="AD179" s="18" t="str">
        <f t="shared" si="869"/>
        <v/>
      </c>
      <c r="AE179" s="69">
        <v>0</v>
      </c>
      <c r="AF179" s="70" t="str">
        <f t="shared" si="870"/>
        <v/>
      </c>
      <c r="AG179" s="70">
        <v>0</v>
      </c>
      <c r="AH179" s="71" t="str">
        <f t="shared" si="756"/>
        <v/>
      </c>
      <c r="AI179" s="16" t="str">
        <f t="shared" si="871"/>
        <v/>
      </c>
      <c r="AJ179" s="72">
        <v>0</v>
      </c>
      <c r="AK179" s="73" t="str">
        <f t="shared" si="872"/>
        <v/>
      </c>
      <c r="AL179" s="73">
        <v>0</v>
      </c>
      <c r="AM179" s="74" t="str">
        <f t="shared" si="757"/>
        <v/>
      </c>
      <c r="AN179" s="18" t="str">
        <f t="shared" si="873"/>
        <v/>
      </c>
      <c r="AO179" s="69">
        <v>0</v>
      </c>
      <c r="AP179" s="70" t="str">
        <f t="shared" si="874"/>
        <v/>
      </c>
      <c r="AQ179" s="70">
        <v>0</v>
      </c>
      <c r="AR179" s="71" t="str">
        <f t="shared" si="758"/>
        <v/>
      </c>
      <c r="AS179" s="16" t="str">
        <f t="shared" si="875"/>
        <v/>
      </c>
      <c r="AT179" s="72">
        <v>0</v>
      </c>
      <c r="AU179" s="73" t="str">
        <f t="shared" si="876"/>
        <v/>
      </c>
      <c r="AV179" s="73">
        <v>0</v>
      </c>
      <c r="AW179" s="74" t="str">
        <f t="shared" si="759"/>
        <v/>
      </c>
      <c r="AX179" s="18" t="str">
        <f>IFERROR(IF((IFERROR(IF(AV179&gt;1,(AU179-AW179)/AU179,""),(($G179*0.9)-AW179)/($G179*0.9)))&gt;1%,IFERROR(IF(AV179&gt;1,(AU179-AW179)/AU179,""),(($G179*0.9)-AW179)/($G179*0.9)),""),"")</f>
        <v/>
      </c>
      <c r="AY179" s="69">
        <v>0</v>
      </c>
      <c r="AZ179" s="70" t="str">
        <f t="shared" si="877"/>
        <v/>
      </c>
      <c r="BA179" s="70">
        <v>0</v>
      </c>
      <c r="BB179" s="71" t="str">
        <f t="shared" si="760"/>
        <v/>
      </c>
      <c r="BC179" s="16" t="str">
        <f t="shared" si="878"/>
        <v/>
      </c>
      <c r="BD179" s="72">
        <v>0</v>
      </c>
      <c r="BE179" s="73" t="str">
        <f t="shared" si="879"/>
        <v/>
      </c>
      <c r="BF179" s="73">
        <v>0</v>
      </c>
      <c r="BG179" s="74" t="str">
        <f t="shared" si="761"/>
        <v/>
      </c>
      <c r="BH179" s="18" t="str">
        <f t="shared" si="880"/>
        <v/>
      </c>
      <c r="BI179" s="69">
        <v>0</v>
      </c>
      <c r="BJ179" s="70" t="str">
        <f t="shared" si="881"/>
        <v/>
      </c>
      <c r="BK179" s="70">
        <v>0</v>
      </c>
      <c r="BL179" s="71" t="str">
        <f t="shared" si="762"/>
        <v/>
      </c>
      <c r="BM179" s="16" t="str">
        <f t="shared" si="882"/>
        <v/>
      </c>
      <c r="BN179" s="72">
        <v>0</v>
      </c>
      <c r="BO179" s="73" t="str">
        <f t="shared" si="883"/>
        <v/>
      </c>
      <c r="BP179" s="73">
        <v>0</v>
      </c>
      <c r="BQ179" s="74" t="str">
        <f t="shared" si="763"/>
        <v/>
      </c>
      <c r="BR179" s="18" t="str">
        <f t="shared" si="884"/>
        <v/>
      </c>
    </row>
    <row r="180" spans="1:70" s="5" customFormat="1" ht="12.75" customHeight="1">
      <c r="A180" s="42" t="s">
        <v>337</v>
      </c>
      <c r="B180" s="39" t="s">
        <v>142</v>
      </c>
      <c r="C180" s="4"/>
      <c r="D180" s="49">
        <v>0.83</v>
      </c>
      <c r="E180" s="40" t="s">
        <v>472</v>
      </c>
      <c r="F180" s="82">
        <v>1209</v>
      </c>
      <c r="G180" s="82">
        <v>1099</v>
      </c>
      <c r="H180" s="141">
        <v>875</v>
      </c>
      <c r="I180" s="141">
        <v>39</v>
      </c>
      <c r="J180" s="95">
        <f t="shared" si="802"/>
        <v>836</v>
      </c>
      <c r="K180" s="69">
        <v>0</v>
      </c>
      <c r="L180" s="70" t="str">
        <f t="shared" si="862"/>
        <v/>
      </c>
      <c r="M180" s="70">
        <v>0</v>
      </c>
      <c r="N180" s="71" t="str">
        <f t="shared" si="752"/>
        <v/>
      </c>
      <c r="O180" s="16" t="str">
        <f t="shared" si="863"/>
        <v/>
      </c>
      <c r="P180" s="72">
        <v>0</v>
      </c>
      <c r="Q180" s="73" t="str">
        <f t="shared" si="864"/>
        <v/>
      </c>
      <c r="R180" s="73">
        <v>0</v>
      </c>
      <c r="S180" s="74" t="str">
        <f t="shared" si="753"/>
        <v/>
      </c>
      <c r="T180" s="18" t="str">
        <f t="shared" si="865"/>
        <v/>
      </c>
      <c r="U180" s="69">
        <v>0</v>
      </c>
      <c r="V180" s="70" t="str">
        <f t="shared" si="866"/>
        <v/>
      </c>
      <c r="W180" s="70">
        <v>0</v>
      </c>
      <c r="X180" s="71" t="str">
        <f t="shared" si="754"/>
        <v/>
      </c>
      <c r="Y180" s="16" t="str">
        <f t="shared" si="867"/>
        <v/>
      </c>
      <c r="Z180" s="72">
        <v>943</v>
      </c>
      <c r="AA180" s="73">
        <f t="shared" si="868"/>
        <v>848.7</v>
      </c>
      <c r="AB180" s="73">
        <v>117</v>
      </c>
      <c r="AC180" s="74">
        <f t="shared" si="755"/>
        <v>719</v>
      </c>
      <c r="AD180" s="18">
        <f t="shared" si="869"/>
        <v>0.15282196300223877</v>
      </c>
      <c r="AE180" s="69">
        <v>943</v>
      </c>
      <c r="AF180" s="70">
        <f t="shared" si="870"/>
        <v>848.7</v>
      </c>
      <c r="AG180" s="70">
        <v>117</v>
      </c>
      <c r="AH180" s="71">
        <f t="shared" si="756"/>
        <v>719</v>
      </c>
      <c r="AI180" s="16">
        <f t="shared" si="871"/>
        <v>0.15282196300223877</v>
      </c>
      <c r="AJ180" s="72">
        <v>0</v>
      </c>
      <c r="AK180" s="73" t="str">
        <f t="shared" si="872"/>
        <v/>
      </c>
      <c r="AL180" s="73">
        <v>0</v>
      </c>
      <c r="AM180" s="74" t="str">
        <f t="shared" si="757"/>
        <v/>
      </c>
      <c r="AN180" s="18" t="str">
        <f t="shared" si="873"/>
        <v/>
      </c>
      <c r="AO180" s="69">
        <v>888</v>
      </c>
      <c r="AP180" s="70">
        <f t="shared" si="874"/>
        <v>799.2</v>
      </c>
      <c r="AQ180" s="70">
        <v>159</v>
      </c>
      <c r="AR180" s="71">
        <f t="shared" si="758"/>
        <v>677</v>
      </c>
      <c r="AS180" s="16">
        <f t="shared" si="875"/>
        <v>0.15290290290290295</v>
      </c>
      <c r="AT180" s="72">
        <v>0</v>
      </c>
      <c r="AU180" s="73" t="str">
        <f t="shared" si="876"/>
        <v/>
      </c>
      <c r="AV180" s="73">
        <v>0</v>
      </c>
      <c r="AW180" s="74" t="str">
        <f t="shared" si="759"/>
        <v/>
      </c>
      <c r="AX180" s="18" t="str">
        <f t="shared" si="853"/>
        <v/>
      </c>
      <c r="AY180" s="69">
        <v>0</v>
      </c>
      <c r="AZ180" s="70" t="str">
        <f t="shared" si="877"/>
        <v/>
      </c>
      <c r="BA180" s="70">
        <v>0</v>
      </c>
      <c r="BB180" s="71" t="str">
        <f t="shared" si="760"/>
        <v/>
      </c>
      <c r="BC180" s="16" t="str">
        <f t="shared" si="878"/>
        <v/>
      </c>
      <c r="BD180" s="72">
        <v>0</v>
      </c>
      <c r="BE180" s="73" t="str">
        <f t="shared" si="879"/>
        <v/>
      </c>
      <c r="BF180" s="73">
        <v>0</v>
      </c>
      <c r="BG180" s="74" t="str">
        <f t="shared" si="761"/>
        <v/>
      </c>
      <c r="BH180" s="18" t="str">
        <f t="shared" si="880"/>
        <v/>
      </c>
      <c r="BI180" s="69">
        <v>921</v>
      </c>
      <c r="BJ180" s="70">
        <f t="shared" si="881"/>
        <v>828.9</v>
      </c>
      <c r="BK180" s="70">
        <v>134</v>
      </c>
      <c r="BL180" s="71">
        <f t="shared" si="762"/>
        <v>702</v>
      </c>
      <c r="BM180" s="16">
        <f t="shared" si="882"/>
        <v>0.1530944625407166</v>
      </c>
      <c r="BN180" s="72">
        <v>0</v>
      </c>
      <c r="BO180" s="73" t="str">
        <f t="shared" si="883"/>
        <v/>
      </c>
      <c r="BP180" s="73">
        <v>0</v>
      </c>
      <c r="BQ180" s="74" t="str">
        <f t="shared" si="763"/>
        <v/>
      </c>
      <c r="BR180" s="18" t="str">
        <f t="shared" si="884"/>
        <v/>
      </c>
    </row>
    <row r="181" spans="1:70" s="5" customFormat="1" ht="12.75" customHeight="1">
      <c r="A181" s="45" t="s">
        <v>338</v>
      </c>
      <c r="B181" s="39" t="s">
        <v>142</v>
      </c>
      <c r="C181" s="4"/>
      <c r="D181" s="49">
        <v>1.1100000000000001</v>
      </c>
      <c r="E181" s="40" t="s">
        <v>220</v>
      </c>
      <c r="F181" s="82">
        <v>1209</v>
      </c>
      <c r="G181" s="82">
        <v>1099</v>
      </c>
      <c r="H181" s="141">
        <v>875</v>
      </c>
      <c r="I181" s="141">
        <v>39</v>
      </c>
      <c r="J181" s="95">
        <f t="shared" si="802"/>
        <v>836</v>
      </c>
      <c r="K181" s="69">
        <v>0</v>
      </c>
      <c r="L181" s="70" t="str">
        <f t="shared" si="862"/>
        <v/>
      </c>
      <c r="M181" s="70">
        <v>0</v>
      </c>
      <c r="N181" s="71" t="str">
        <f t="shared" si="752"/>
        <v/>
      </c>
      <c r="O181" s="16" t="str">
        <f t="shared" si="863"/>
        <v/>
      </c>
      <c r="P181" s="72">
        <v>0</v>
      </c>
      <c r="Q181" s="73" t="str">
        <f t="shared" si="864"/>
        <v/>
      </c>
      <c r="R181" s="73">
        <v>0</v>
      </c>
      <c r="S181" s="74" t="str">
        <f t="shared" si="753"/>
        <v/>
      </c>
      <c r="T181" s="18" t="str">
        <f t="shared" si="865"/>
        <v/>
      </c>
      <c r="U181" s="69">
        <v>0</v>
      </c>
      <c r="V181" s="70" t="str">
        <f t="shared" si="866"/>
        <v/>
      </c>
      <c r="W181" s="70">
        <v>0</v>
      </c>
      <c r="X181" s="71" t="str">
        <f t="shared" si="754"/>
        <v/>
      </c>
      <c r="Y181" s="16" t="str">
        <f t="shared" si="867"/>
        <v/>
      </c>
      <c r="Z181" s="72">
        <v>943</v>
      </c>
      <c r="AA181" s="73">
        <f t="shared" si="868"/>
        <v>848.7</v>
      </c>
      <c r="AB181" s="73">
        <v>117</v>
      </c>
      <c r="AC181" s="74">
        <f t="shared" si="755"/>
        <v>719</v>
      </c>
      <c r="AD181" s="18">
        <f t="shared" si="869"/>
        <v>0.15282196300223877</v>
      </c>
      <c r="AE181" s="69">
        <v>943</v>
      </c>
      <c r="AF181" s="70">
        <f t="shared" si="870"/>
        <v>848.7</v>
      </c>
      <c r="AG181" s="70">
        <v>117</v>
      </c>
      <c r="AH181" s="71">
        <f t="shared" si="756"/>
        <v>719</v>
      </c>
      <c r="AI181" s="16">
        <f t="shared" si="871"/>
        <v>0.15282196300223877</v>
      </c>
      <c r="AJ181" s="72">
        <v>0</v>
      </c>
      <c r="AK181" s="73" t="str">
        <f t="shared" si="872"/>
        <v/>
      </c>
      <c r="AL181" s="73">
        <v>0</v>
      </c>
      <c r="AM181" s="74" t="str">
        <f t="shared" si="757"/>
        <v/>
      </c>
      <c r="AN181" s="18" t="str">
        <f t="shared" si="873"/>
        <v/>
      </c>
      <c r="AO181" s="69">
        <v>888</v>
      </c>
      <c r="AP181" s="70">
        <f t="shared" si="874"/>
        <v>799.2</v>
      </c>
      <c r="AQ181" s="70">
        <v>159</v>
      </c>
      <c r="AR181" s="71">
        <f t="shared" si="758"/>
        <v>677</v>
      </c>
      <c r="AS181" s="16">
        <f t="shared" si="875"/>
        <v>0.15290290290290295</v>
      </c>
      <c r="AT181" s="72">
        <v>0</v>
      </c>
      <c r="AU181" s="73" t="str">
        <f t="shared" si="876"/>
        <v/>
      </c>
      <c r="AV181" s="73">
        <v>0</v>
      </c>
      <c r="AW181" s="74" t="str">
        <f t="shared" si="759"/>
        <v/>
      </c>
      <c r="AX181" s="18" t="str">
        <f t="shared" si="853"/>
        <v/>
      </c>
      <c r="AY181" s="69">
        <v>0</v>
      </c>
      <c r="AZ181" s="70" t="str">
        <f t="shared" si="877"/>
        <v/>
      </c>
      <c r="BA181" s="70">
        <v>0</v>
      </c>
      <c r="BB181" s="71" t="str">
        <f t="shared" si="760"/>
        <v/>
      </c>
      <c r="BC181" s="16" t="str">
        <f t="shared" si="878"/>
        <v/>
      </c>
      <c r="BD181" s="72">
        <v>0</v>
      </c>
      <c r="BE181" s="73" t="str">
        <f t="shared" si="879"/>
        <v/>
      </c>
      <c r="BF181" s="73">
        <v>0</v>
      </c>
      <c r="BG181" s="74" t="str">
        <f t="shared" si="761"/>
        <v/>
      </c>
      <c r="BH181" s="18" t="str">
        <f t="shared" si="880"/>
        <v/>
      </c>
      <c r="BI181" s="69">
        <v>921</v>
      </c>
      <c r="BJ181" s="70">
        <f t="shared" si="881"/>
        <v>828.9</v>
      </c>
      <c r="BK181" s="70">
        <v>134</v>
      </c>
      <c r="BL181" s="71">
        <f t="shared" si="762"/>
        <v>702</v>
      </c>
      <c r="BM181" s="16">
        <f t="shared" si="882"/>
        <v>0.1530944625407166</v>
      </c>
      <c r="BN181" s="72">
        <v>0</v>
      </c>
      <c r="BO181" s="73" t="str">
        <f t="shared" si="883"/>
        <v/>
      </c>
      <c r="BP181" s="73">
        <v>0</v>
      </c>
      <c r="BQ181" s="74" t="str">
        <f t="shared" si="763"/>
        <v/>
      </c>
      <c r="BR181" s="18" t="str">
        <f t="shared" si="884"/>
        <v/>
      </c>
    </row>
    <row r="182" spans="1:70" s="5" customFormat="1" ht="12.75" customHeight="1">
      <c r="A182" s="45" t="s">
        <v>339</v>
      </c>
      <c r="B182" s="39" t="s">
        <v>142</v>
      </c>
      <c r="C182" s="4"/>
      <c r="D182" s="49">
        <v>1.1100000000000001</v>
      </c>
      <c r="E182" s="40" t="s">
        <v>474</v>
      </c>
      <c r="F182" s="82">
        <v>1319</v>
      </c>
      <c r="G182" s="82">
        <v>1199</v>
      </c>
      <c r="H182" s="141">
        <v>955</v>
      </c>
      <c r="I182" s="141">
        <v>43</v>
      </c>
      <c r="J182" s="95">
        <f t="shared" si="802"/>
        <v>912</v>
      </c>
      <c r="K182" s="69">
        <v>0</v>
      </c>
      <c r="L182" s="70" t="str">
        <f t="shared" si="862"/>
        <v/>
      </c>
      <c r="M182" s="70">
        <v>0</v>
      </c>
      <c r="N182" s="71" t="str">
        <f t="shared" si="752"/>
        <v/>
      </c>
      <c r="O182" s="16" t="str">
        <f t="shared" si="863"/>
        <v/>
      </c>
      <c r="P182" s="72">
        <v>0</v>
      </c>
      <c r="Q182" s="73" t="str">
        <f t="shared" si="864"/>
        <v/>
      </c>
      <c r="R182" s="73">
        <v>0</v>
      </c>
      <c r="S182" s="74" t="str">
        <f t="shared" si="753"/>
        <v/>
      </c>
      <c r="T182" s="18" t="str">
        <f t="shared" si="865"/>
        <v/>
      </c>
      <c r="U182" s="69">
        <v>0</v>
      </c>
      <c r="V182" s="70" t="str">
        <f t="shared" si="866"/>
        <v/>
      </c>
      <c r="W182" s="70">
        <v>0</v>
      </c>
      <c r="X182" s="71" t="str">
        <f t="shared" si="754"/>
        <v/>
      </c>
      <c r="Y182" s="16" t="str">
        <f t="shared" si="867"/>
        <v/>
      </c>
      <c r="Z182" s="72">
        <v>1054</v>
      </c>
      <c r="AA182" s="73">
        <f t="shared" si="868"/>
        <v>948.6</v>
      </c>
      <c r="AB182" s="73">
        <v>109</v>
      </c>
      <c r="AC182" s="74">
        <f t="shared" si="755"/>
        <v>803</v>
      </c>
      <c r="AD182" s="18">
        <f t="shared" si="869"/>
        <v>0.15348935273033948</v>
      </c>
      <c r="AE182" s="69">
        <v>1054</v>
      </c>
      <c r="AF182" s="70">
        <f t="shared" si="870"/>
        <v>948.6</v>
      </c>
      <c r="AG182" s="70">
        <v>109</v>
      </c>
      <c r="AH182" s="71">
        <f t="shared" si="756"/>
        <v>803</v>
      </c>
      <c r="AI182" s="16">
        <f t="shared" si="871"/>
        <v>0.15348935273033948</v>
      </c>
      <c r="AJ182" s="72">
        <v>0</v>
      </c>
      <c r="AK182" s="73" t="str">
        <f t="shared" si="872"/>
        <v/>
      </c>
      <c r="AL182" s="73">
        <v>0</v>
      </c>
      <c r="AM182" s="74" t="str">
        <f t="shared" si="757"/>
        <v/>
      </c>
      <c r="AN182" s="18" t="str">
        <f t="shared" si="873"/>
        <v/>
      </c>
      <c r="AO182" s="69">
        <v>999</v>
      </c>
      <c r="AP182" s="70">
        <f t="shared" si="874"/>
        <v>899.1</v>
      </c>
      <c r="AQ182" s="70">
        <v>151</v>
      </c>
      <c r="AR182" s="71">
        <f t="shared" si="758"/>
        <v>761</v>
      </c>
      <c r="AS182" s="16">
        <f t="shared" si="875"/>
        <v>0.1535980424869314</v>
      </c>
      <c r="AT182" s="72">
        <v>0</v>
      </c>
      <c r="AU182" s="73" t="str">
        <f t="shared" si="876"/>
        <v/>
      </c>
      <c r="AV182" s="73">
        <v>0</v>
      </c>
      <c r="AW182" s="74" t="str">
        <f t="shared" si="759"/>
        <v/>
      </c>
      <c r="AX182" s="18" t="str">
        <f t="shared" si="853"/>
        <v/>
      </c>
      <c r="AY182" s="69">
        <v>0</v>
      </c>
      <c r="AZ182" s="70" t="str">
        <f t="shared" si="877"/>
        <v/>
      </c>
      <c r="BA182" s="70">
        <v>0</v>
      </c>
      <c r="BB182" s="71" t="str">
        <f t="shared" si="760"/>
        <v/>
      </c>
      <c r="BC182" s="16" t="str">
        <f t="shared" si="878"/>
        <v/>
      </c>
      <c r="BD182" s="72">
        <v>0</v>
      </c>
      <c r="BE182" s="73" t="str">
        <f t="shared" si="879"/>
        <v/>
      </c>
      <c r="BF182" s="73">
        <v>0</v>
      </c>
      <c r="BG182" s="74" t="str">
        <f t="shared" si="761"/>
        <v/>
      </c>
      <c r="BH182" s="18" t="str">
        <f t="shared" si="880"/>
        <v/>
      </c>
      <c r="BI182" s="69">
        <v>1032</v>
      </c>
      <c r="BJ182" s="70">
        <f t="shared" si="881"/>
        <v>928.80000000000007</v>
      </c>
      <c r="BK182" s="70">
        <v>126</v>
      </c>
      <c r="BL182" s="71">
        <f t="shared" si="762"/>
        <v>786</v>
      </c>
      <c r="BM182" s="16">
        <f t="shared" si="882"/>
        <v>0.15374677002583986</v>
      </c>
      <c r="BN182" s="72">
        <v>0</v>
      </c>
      <c r="BO182" s="73" t="str">
        <f t="shared" si="883"/>
        <v/>
      </c>
      <c r="BP182" s="73">
        <v>0</v>
      </c>
      <c r="BQ182" s="74" t="str">
        <f t="shared" si="763"/>
        <v/>
      </c>
      <c r="BR182" s="18" t="str">
        <f t="shared" si="884"/>
        <v/>
      </c>
    </row>
    <row r="183" spans="1:70" s="5" customFormat="1" ht="12.75" customHeight="1">
      <c r="A183" s="42" t="s">
        <v>343</v>
      </c>
      <c r="B183" s="39" t="s">
        <v>142</v>
      </c>
      <c r="C183" s="4"/>
      <c r="D183" s="49">
        <v>0.83</v>
      </c>
      <c r="E183" s="40" t="s">
        <v>472</v>
      </c>
      <c r="F183" s="82">
        <v>1429</v>
      </c>
      <c r="G183" s="82">
        <v>1299</v>
      </c>
      <c r="H183" s="141">
        <v>1021</v>
      </c>
      <c r="I183" s="141">
        <v>28</v>
      </c>
      <c r="J183" s="95">
        <f t="shared" si="802"/>
        <v>993</v>
      </c>
      <c r="K183" s="69">
        <v>0</v>
      </c>
      <c r="L183" s="70" t="str">
        <f t="shared" si="838"/>
        <v/>
      </c>
      <c r="M183" s="70">
        <v>0</v>
      </c>
      <c r="N183" s="71" t="str">
        <f t="shared" si="752"/>
        <v/>
      </c>
      <c r="O183" s="16" t="str">
        <f t="shared" si="839"/>
        <v/>
      </c>
      <c r="P183" s="72">
        <v>0</v>
      </c>
      <c r="Q183" s="73" t="str">
        <f t="shared" si="840"/>
        <v/>
      </c>
      <c r="R183" s="73">
        <v>0</v>
      </c>
      <c r="S183" s="74" t="str">
        <f t="shared" si="753"/>
        <v/>
      </c>
      <c r="T183" s="18" t="str">
        <f t="shared" si="841"/>
        <v/>
      </c>
      <c r="U183" s="69">
        <v>1110</v>
      </c>
      <c r="V183" s="70">
        <f t="shared" si="842"/>
        <v>999</v>
      </c>
      <c r="W183" s="70">
        <v>143</v>
      </c>
      <c r="X183" s="71">
        <f t="shared" si="754"/>
        <v>850</v>
      </c>
      <c r="Y183" s="16">
        <f t="shared" si="843"/>
        <v>0.14914914914914915</v>
      </c>
      <c r="Z183" s="72">
        <v>0</v>
      </c>
      <c r="AA183" s="73" t="str">
        <f t="shared" si="844"/>
        <v/>
      </c>
      <c r="AB183" s="73">
        <v>0</v>
      </c>
      <c r="AC183" s="74" t="str">
        <f t="shared" si="755"/>
        <v/>
      </c>
      <c r="AD183" s="18" t="str">
        <f t="shared" si="845"/>
        <v/>
      </c>
      <c r="AE183" s="69">
        <v>0</v>
      </c>
      <c r="AF183" s="70" t="str">
        <f t="shared" si="846"/>
        <v/>
      </c>
      <c r="AG183" s="70">
        <v>0</v>
      </c>
      <c r="AH183" s="71" t="str">
        <f t="shared" si="756"/>
        <v/>
      </c>
      <c r="AI183" s="16" t="str">
        <f t="shared" si="847"/>
        <v/>
      </c>
      <c r="AJ183" s="72">
        <v>1110</v>
      </c>
      <c r="AK183" s="73">
        <f t="shared" si="848"/>
        <v>999</v>
      </c>
      <c r="AL183" s="73">
        <v>143</v>
      </c>
      <c r="AM183" s="74">
        <f t="shared" si="757"/>
        <v>850</v>
      </c>
      <c r="AN183" s="18">
        <f t="shared" si="849"/>
        <v>0.14914914914914915</v>
      </c>
      <c r="AO183" s="69">
        <v>0</v>
      </c>
      <c r="AP183" s="70" t="str">
        <f t="shared" si="850"/>
        <v/>
      </c>
      <c r="AQ183" s="70">
        <v>0</v>
      </c>
      <c r="AR183" s="71" t="str">
        <f t="shared" si="758"/>
        <v/>
      </c>
      <c r="AS183" s="16" t="str">
        <f t="shared" si="851"/>
        <v/>
      </c>
      <c r="AT183" s="72">
        <v>0</v>
      </c>
      <c r="AU183" s="73" t="str">
        <f t="shared" si="852"/>
        <v/>
      </c>
      <c r="AV183" s="73">
        <v>0</v>
      </c>
      <c r="AW183" s="74" t="str">
        <f t="shared" si="759"/>
        <v/>
      </c>
      <c r="AX183" s="18" t="str">
        <f t="shared" si="853"/>
        <v/>
      </c>
      <c r="AY183" s="69">
        <v>1110</v>
      </c>
      <c r="AZ183" s="70">
        <f t="shared" si="854"/>
        <v>999</v>
      </c>
      <c r="BA183" s="70">
        <v>143</v>
      </c>
      <c r="BB183" s="71">
        <f t="shared" si="760"/>
        <v>850</v>
      </c>
      <c r="BC183" s="16">
        <f t="shared" si="855"/>
        <v>0.14914914914914915</v>
      </c>
      <c r="BD183" s="72">
        <v>0</v>
      </c>
      <c r="BE183" s="73" t="str">
        <f t="shared" si="856"/>
        <v/>
      </c>
      <c r="BF183" s="73">
        <v>0</v>
      </c>
      <c r="BG183" s="74" t="str">
        <f t="shared" si="761"/>
        <v/>
      </c>
      <c r="BH183" s="18" t="str">
        <f t="shared" si="857"/>
        <v/>
      </c>
      <c r="BI183" s="69">
        <v>0</v>
      </c>
      <c r="BJ183" s="70" t="str">
        <f t="shared" si="858"/>
        <v/>
      </c>
      <c r="BK183" s="70">
        <v>0</v>
      </c>
      <c r="BL183" s="71" t="str">
        <f t="shared" si="762"/>
        <v/>
      </c>
      <c r="BM183" s="16" t="str">
        <f t="shared" si="859"/>
        <v/>
      </c>
      <c r="BN183" s="72">
        <v>1110</v>
      </c>
      <c r="BO183" s="73">
        <f t="shared" si="860"/>
        <v>999</v>
      </c>
      <c r="BP183" s="73">
        <v>143</v>
      </c>
      <c r="BQ183" s="74">
        <f t="shared" si="763"/>
        <v>850</v>
      </c>
      <c r="BR183" s="18">
        <f t="shared" si="861"/>
        <v>0.14914914914914915</v>
      </c>
    </row>
    <row r="184" spans="1:70" s="5" customFormat="1" ht="12.75" customHeight="1">
      <c r="A184" s="45" t="s">
        <v>344</v>
      </c>
      <c r="B184" s="39" t="s">
        <v>142</v>
      </c>
      <c r="C184" s="4"/>
      <c r="D184" s="49">
        <v>1.1100000000000001</v>
      </c>
      <c r="E184" s="40" t="s">
        <v>473</v>
      </c>
      <c r="F184" s="82">
        <v>1429</v>
      </c>
      <c r="G184" s="82">
        <v>1299</v>
      </c>
      <c r="H184" s="141">
        <v>1021</v>
      </c>
      <c r="I184" s="141">
        <v>28</v>
      </c>
      <c r="J184" s="95">
        <f t="shared" si="802"/>
        <v>993</v>
      </c>
      <c r="K184" s="69">
        <v>0</v>
      </c>
      <c r="L184" s="70" t="str">
        <f t="shared" si="838"/>
        <v/>
      </c>
      <c r="M184" s="70">
        <v>0</v>
      </c>
      <c r="N184" s="71" t="str">
        <f t="shared" si="752"/>
        <v/>
      </c>
      <c r="O184" s="16" t="str">
        <f t="shared" si="839"/>
        <v/>
      </c>
      <c r="P184" s="72">
        <v>0</v>
      </c>
      <c r="Q184" s="73" t="str">
        <f t="shared" si="840"/>
        <v/>
      </c>
      <c r="R184" s="73">
        <v>0</v>
      </c>
      <c r="S184" s="74" t="str">
        <f t="shared" si="753"/>
        <v/>
      </c>
      <c r="T184" s="18" t="str">
        <f t="shared" si="841"/>
        <v/>
      </c>
      <c r="U184" s="69">
        <v>1110</v>
      </c>
      <c r="V184" s="70">
        <f t="shared" si="842"/>
        <v>999</v>
      </c>
      <c r="W184" s="70">
        <v>143</v>
      </c>
      <c r="X184" s="71">
        <f t="shared" si="754"/>
        <v>850</v>
      </c>
      <c r="Y184" s="16">
        <f t="shared" si="843"/>
        <v>0.14914914914914915</v>
      </c>
      <c r="Z184" s="72">
        <v>0</v>
      </c>
      <c r="AA184" s="73" t="str">
        <f t="shared" si="844"/>
        <v/>
      </c>
      <c r="AB184" s="73">
        <v>0</v>
      </c>
      <c r="AC184" s="74" t="str">
        <f t="shared" si="755"/>
        <v/>
      </c>
      <c r="AD184" s="18" t="str">
        <f t="shared" si="845"/>
        <v/>
      </c>
      <c r="AE184" s="69">
        <v>0</v>
      </c>
      <c r="AF184" s="70" t="str">
        <f t="shared" si="846"/>
        <v/>
      </c>
      <c r="AG184" s="70">
        <v>0</v>
      </c>
      <c r="AH184" s="71" t="str">
        <f t="shared" si="756"/>
        <v/>
      </c>
      <c r="AI184" s="16" t="str">
        <f t="shared" si="847"/>
        <v/>
      </c>
      <c r="AJ184" s="72">
        <v>1110</v>
      </c>
      <c r="AK184" s="73">
        <f t="shared" si="848"/>
        <v>999</v>
      </c>
      <c r="AL184" s="73">
        <v>143</v>
      </c>
      <c r="AM184" s="74">
        <f t="shared" si="757"/>
        <v>850</v>
      </c>
      <c r="AN184" s="18">
        <f t="shared" si="849"/>
        <v>0.14914914914914915</v>
      </c>
      <c r="AO184" s="69">
        <v>0</v>
      </c>
      <c r="AP184" s="70" t="str">
        <f t="shared" si="850"/>
        <v/>
      </c>
      <c r="AQ184" s="70">
        <v>0</v>
      </c>
      <c r="AR184" s="71" t="str">
        <f t="shared" si="758"/>
        <v/>
      </c>
      <c r="AS184" s="16" t="str">
        <f t="shared" si="851"/>
        <v/>
      </c>
      <c r="AT184" s="72">
        <v>0</v>
      </c>
      <c r="AU184" s="73" t="str">
        <f t="shared" si="852"/>
        <v/>
      </c>
      <c r="AV184" s="73">
        <v>0</v>
      </c>
      <c r="AW184" s="74" t="str">
        <f t="shared" si="759"/>
        <v/>
      </c>
      <c r="AX184" s="18" t="str">
        <f t="shared" si="853"/>
        <v/>
      </c>
      <c r="AY184" s="69">
        <v>1110</v>
      </c>
      <c r="AZ184" s="70">
        <f t="shared" si="854"/>
        <v>999</v>
      </c>
      <c r="BA184" s="70">
        <v>143</v>
      </c>
      <c r="BB184" s="71">
        <f t="shared" si="760"/>
        <v>850</v>
      </c>
      <c r="BC184" s="16">
        <f t="shared" si="855"/>
        <v>0.14914914914914915</v>
      </c>
      <c r="BD184" s="72">
        <v>0</v>
      </c>
      <c r="BE184" s="73" t="str">
        <f t="shared" si="856"/>
        <v/>
      </c>
      <c r="BF184" s="73">
        <v>0</v>
      </c>
      <c r="BG184" s="74" t="str">
        <f t="shared" si="761"/>
        <v/>
      </c>
      <c r="BH184" s="18" t="str">
        <f t="shared" si="857"/>
        <v/>
      </c>
      <c r="BI184" s="69">
        <v>0</v>
      </c>
      <c r="BJ184" s="70" t="str">
        <f t="shared" si="858"/>
        <v/>
      </c>
      <c r="BK184" s="70">
        <v>0</v>
      </c>
      <c r="BL184" s="71" t="str">
        <f t="shared" si="762"/>
        <v/>
      </c>
      <c r="BM184" s="16" t="str">
        <f t="shared" si="859"/>
        <v/>
      </c>
      <c r="BN184" s="72">
        <v>1110</v>
      </c>
      <c r="BO184" s="73">
        <f t="shared" si="860"/>
        <v>999</v>
      </c>
      <c r="BP184" s="73">
        <v>143</v>
      </c>
      <c r="BQ184" s="74">
        <f t="shared" si="763"/>
        <v>850</v>
      </c>
      <c r="BR184" s="18">
        <f t="shared" si="861"/>
        <v>0.14914914914914915</v>
      </c>
    </row>
    <row r="185" spans="1:70" s="5" customFormat="1" ht="12.75" customHeight="1" thickBot="1">
      <c r="A185" s="46" t="s">
        <v>345</v>
      </c>
      <c r="B185" s="38" t="s">
        <v>142</v>
      </c>
      <c r="C185" s="9"/>
      <c r="D185" s="50">
        <v>1.1100000000000001</v>
      </c>
      <c r="E185" s="2" t="s">
        <v>474</v>
      </c>
      <c r="F185" s="83">
        <v>1539</v>
      </c>
      <c r="G185" s="83">
        <v>1399</v>
      </c>
      <c r="H185" s="142">
        <v>1100</v>
      </c>
      <c r="I185" s="142">
        <v>30</v>
      </c>
      <c r="J185" s="97">
        <f t="shared" ref="J185:J199" si="885">IFERROR(H185-I185,H185)</f>
        <v>1070</v>
      </c>
      <c r="K185" s="76">
        <v>0</v>
      </c>
      <c r="L185" s="77" t="str">
        <f t="shared" si="838"/>
        <v/>
      </c>
      <c r="M185" s="77">
        <v>0</v>
      </c>
      <c r="N185" s="78" t="str">
        <f t="shared" si="752"/>
        <v/>
      </c>
      <c r="O185" s="17" t="str">
        <f t="shared" si="839"/>
        <v/>
      </c>
      <c r="P185" s="79">
        <v>0</v>
      </c>
      <c r="Q185" s="80" t="str">
        <f t="shared" si="840"/>
        <v/>
      </c>
      <c r="R185" s="80">
        <v>0</v>
      </c>
      <c r="S185" s="81" t="str">
        <f t="shared" si="753"/>
        <v/>
      </c>
      <c r="T185" s="19" t="str">
        <f t="shared" si="841"/>
        <v/>
      </c>
      <c r="U185" s="76">
        <v>1221</v>
      </c>
      <c r="V185" s="77">
        <f t="shared" si="842"/>
        <v>1098.9000000000001</v>
      </c>
      <c r="W185" s="77">
        <v>134</v>
      </c>
      <c r="X185" s="78">
        <f t="shared" si="754"/>
        <v>936</v>
      </c>
      <c r="Y185" s="17">
        <f t="shared" si="843"/>
        <v>0.1482391482391483</v>
      </c>
      <c r="Z185" s="79">
        <v>0</v>
      </c>
      <c r="AA185" s="80" t="str">
        <f t="shared" si="844"/>
        <v/>
      </c>
      <c r="AB185" s="80">
        <v>0</v>
      </c>
      <c r="AC185" s="81" t="str">
        <f t="shared" si="755"/>
        <v/>
      </c>
      <c r="AD185" s="19" t="str">
        <f t="shared" si="845"/>
        <v/>
      </c>
      <c r="AE185" s="76">
        <v>0</v>
      </c>
      <c r="AF185" s="77" t="str">
        <f t="shared" si="846"/>
        <v/>
      </c>
      <c r="AG185" s="77">
        <v>0</v>
      </c>
      <c r="AH185" s="78" t="str">
        <f t="shared" si="756"/>
        <v/>
      </c>
      <c r="AI185" s="17" t="str">
        <f t="shared" si="847"/>
        <v/>
      </c>
      <c r="AJ185" s="79">
        <v>1221</v>
      </c>
      <c r="AK185" s="80">
        <f t="shared" si="848"/>
        <v>1098.9000000000001</v>
      </c>
      <c r="AL185" s="80">
        <v>134</v>
      </c>
      <c r="AM185" s="81">
        <f t="shared" si="757"/>
        <v>936</v>
      </c>
      <c r="AN185" s="19">
        <f t="shared" si="849"/>
        <v>0.1482391482391483</v>
      </c>
      <c r="AO185" s="76">
        <v>0</v>
      </c>
      <c r="AP185" s="77" t="str">
        <f t="shared" si="850"/>
        <v/>
      </c>
      <c r="AQ185" s="77">
        <v>0</v>
      </c>
      <c r="AR185" s="78" t="str">
        <f t="shared" si="758"/>
        <v/>
      </c>
      <c r="AS185" s="17" t="str">
        <f t="shared" si="851"/>
        <v/>
      </c>
      <c r="AT185" s="79">
        <v>0</v>
      </c>
      <c r="AU185" s="80" t="str">
        <f t="shared" si="852"/>
        <v/>
      </c>
      <c r="AV185" s="80">
        <v>0</v>
      </c>
      <c r="AW185" s="81" t="str">
        <f t="shared" si="759"/>
        <v/>
      </c>
      <c r="AX185" s="19" t="str">
        <f t="shared" si="853"/>
        <v/>
      </c>
      <c r="AY185" s="76">
        <v>1221</v>
      </c>
      <c r="AZ185" s="77">
        <f t="shared" si="854"/>
        <v>1098.9000000000001</v>
      </c>
      <c r="BA185" s="77">
        <v>134</v>
      </c>
      <c r="BB185" s="78">
        <f t="shared" si="760"/>
        <v>936</v>
      </c>
      <c r="BC185" s="17">
        <f t="shared" si="855"/>
        <v>0.1482391482391483</v>
      </c>
      <c r="BD185" s="79">
        <v>0</v>
      </c>
      <c r="BE185" s="80" t="str">
        <f t="shared" si="856"/>
        <v/>
      </c>
      <c r="BF185" s="80">
        <v>0</v>
      </c>
      <c r="BG185" s="81" t="str">
        <f t="shared" si="761"/>
        <v/>
      </c>
      <c r="BH185" s="19" t="str">
        <f t="shared" si="857"/>
        <v/>
      </c>
      <c r="BI185" s="76">
        <v>0</v>
      </c>
      <c r="BJ185" s="77" t="str">
        <f t="shared" si="858"/>
        <v/>
      </c>
      <c r="BK185" s="77">
        <v>0</v>
      </c>
      <c r="BL185" s="78" t="str">
        <f t="shared" si="762"/>
        <v/>
      </c>
      <c r="BM185" s="17" t="str">
        <f t="shared" si="859"/>
        <v/>
      </c>
      <c r="BN185" s="79">
        <v>1221</v>
      </c>
      <c r="BO185" s="80">
        <f t="shared" si="860"/>
        <v>1098.9000000000001</v>
      </c>
      <c r="BP185" s="80">
        <v>134</v>
      </c>
      <c r="BQ185" s="81">
        <f t="shared" si="763"/>
        <v>936</v>
      </c>
      <c r="BR185" s="19">
        <f t="shared" si="861"/>
        <v>0.1482391482391483</v>
      </c>
    </row>
    <row r="186" spans="1:70" s="5" customFormat="1" ht="12.75" customHeight="1">
      <c r="A186" s="42" t="s">
        <v>272</v>
      </c>
      <c r="B186" s="39" t="s">
        <v>142</v>
      </c>
      <c r="C186" s="4" t="s">
        <v>522</v>
      </c>
      <c r="D186" s="49" t="s">
        <v>550</v>
      </c>
      <c r="E186" s="40" t="s">
        <v>183</v>
      </c>
      <c r="F186" s="82">
        <v>2199</v>
      </c>
      <c r="G186" s="82">
        <v>1999</v>
      </c>
      <c r="H186" s="141">
        <v>1460</v>
      </c>
      <c r="I186" s="141">
        <v>0</v>
      </c>
      <c r="J186" s="95">
        <f t="shared" si="885"/>
        <v>1460</v>
      </c>
      <c r="K186" s="69">
        <v>0</v>
      </c>
      <c r="L186" s="70" t="str">
        <f>IFERROR(IF(K186&gt;1,K186*0.9,""),"")</f>
        <v/>
      </c>
      <c r="M186" s="70">
        <v>0</v>
      </c>
      <c r="N186" s="71" t="str">
        <f t="shared" si="752"/>
        <v/>
      </c>
      <c r="O186" s="16" t="str">
        <f>IFERROR(IF((IFERROR(IF(M186&gt;1,(L186-N186)/L186,""),(($G186*0.9)-N186)/($G186*0.9)))&gt;1%,IFERROR(IF(M186&gt;1,(L186-N186)/L186,""),(($G186*0.9)-N186)/($G186*0.9)),""),"")</f>
        <v/>
      </c>
      <c r="P186" s="72">
        <v>0</v>
      </c>
      <c r="Q186" s="73" t="str">
        <f>IFERROR(IF(P186&gt;1,P186*0.9,""),"")</f>
        <v/>
      </c>
      <c r="R186" s="73">
        <v>0</v>
      </c>
      <c r="S186" s="74" t="str">
        <f t="shared" si="753"/>
        <v/>
      </c>
      <c r="T186" s="18" t="str">
        <f>IFERROR(IF((IFERROR(IF(R186&gt;1,(Q186-S186)/Q186,""),(($G186*0.9)-S186)/($G186*0.9)))&gt;1%,IFERROR(IF(R186&gt;1,(Q186-S186)/Q186,""),(($G186*0.9)-S186)/($G186*0.9)),""),"")</f>
        <v/>
      </c>
      <c r="U186" s="69">
        <v>0</v>
      </c>
      <c r="V186" s="70" t="str">
        <f t="shared" ref="V186:V190" si="886">IFERROR(IF(U186&gt;1,U186*0.9,""),"")</f>
        <v/>
      </c>
      <c r="W186" s="70">
        <v>0</v>
      </c>
      <c r="X186" s="71" t="str">
        <f t="shared" si="754"/>
        <v/>
      </c>
      <c r="Y186" s="16" t="str">
        <f>IFERROR(IF((IFERROR(IF(W186&gt;1,(V186-X186)/V186,""),(($G186*0.9)-X186)/($G186*0.9)))&gt;1%,IFERROR(IF(W186&gt;1,(V186-X186)/V186,""),(($G186*0.9)-X186)/($G186*0.9)),""),"")</f>
        <v/>
      </c>
      <c r="Z186" s="72">
        <v>1332</v>
      </c>
      <c r="AA186" s="73">
        <f>IFERROR(IF(Z186&gt;1,Z186*0.9,""),"")</f>
        <v>1198.8</v>
      </c>
      <c r="AB186" s="73">
        <v>479</v>
      </c>
      <c r="AC186" s="74">
        <f t="shared" si="755"/>
        <v>981</v>
      </c>
      <c r="AD186" s="18">
        <f>IFERROR(IF((IFERROR(IF(AB186&gt;1,(AA186-AC186)/AA186,""),(($G186*0.9)-AC186)/($G186*0.9)))&gt;1%,IFERROR(IF(AB186&gt;1,(AA186-AC186)/AA186,""),(($G186*0.9)-AC186)/($G186*0.9)),""),"")</f>
        <v>0.18168168168168164</v>
      </c>
      <c r="AE186" s="69">
        <v>0</v>
      </c>
      <c r="AF186" s="70" t="str">
        <f>IFERROR(IF(AE186&gt;1,AE186*0.9,""),"")</f>
        <v/>
      </c>
      <c r="AG186" s="70">
        <v>0</v>
      </c>
      <c r="AH186" s="71" t="str">
        <f t="shared" si="756"/>
        <v/>
      </c>
      <c r="AI186" s="16" t="str">
        <f>IFERROR(IF((IFERROR(IF(AG186&gt;1,(AF186-AH186)/AF186,""),(($G186*0.9)-AH186)/($G186*0.9)))&gt;1%,IFERROR(IF(AG186&gt;1,(AF186-AH186)/AF186,""),(($G186*0.9)-AH186)/($G186*0.9)),""),"")</f>
        <v/>
      </c>
      <c r="AJ186" s="72">
        <v>0</v>
      </c>
      <c r="AK186" s="73" t="str">
        <f>IFERROR(IF(AJ186&gt;1,AJ186*0.9,""),"")</f>
        <v/>
      </c>
      <c r="AL186" s="73">
        <v>0</v>
      </c>
      <c r="AM186" s="74" t="str">
        <f t="shared" si="757"/>
        <v/>
      </c>
      <c r="AN186" s="18" t="str">
        <f>IFERROR(IF((IFERROR(IF(AL186&gt;1,(AK186-AM186)/AK186,""),(($G186*0.9)-AM186)/($G186*0.9)))&gt;1%,IFERROR(IF(AL186&gt;1,(AK186-AM186)/AK186,""),(($G186*0.9)-AM186)/($G186*0.9)),""),"")</f>
        <v/>
      </c>
      <c r="AO186" s="69">
        <v>0</v>
      </c>
      <c r="AP186" s="70" t="str">
        <f>IFERROR(IF(AO186&gt;1,AO186*0.9,""),"")</f>
        <v/>
      </c>
      <c r="AQ186" s="70">
        <v>0</v>
      </c>
      <c r="AR186" s="71" t="str">
        <f t="shared" si="758"/>
        <v/>
      </c>
      <c r="AS186" s="16" t="str">
        <f>IFERROR(IF((IFERROR(IF(AQ186&gt;1,(AP186-AR186)/AP186,""),(($G186*0.9)-AR186)/($G186*0.9)))&gt;1%,IFERROR(IF(AQ186&gt;1,(AP186-AR186)/AP186,""),(($G186*0.9)-AR186)/($G186*0.9)),""),"")</f>
        <v/>
      </c>
      <c r="AT186" s="72">
        <v>0</v>
      </c>
      <c r="AU186" s="73" t="str">
        <f t="shared" ref="AU186:AU190" si="887">IFERROR(IF(AT186&gt;1,AT186*0.9,""),"")</f>
        <v/>
      </c>
      <c r="AV186" s="73">
        <v>0</v>
      </c>
      <c r="AW186" s="74" t="str">
        <f t="shared" si="759"/>
        <v/>
      </c>
      <c r="AX186" s="18" t="str">
        <f t="shared" si="853"/>
        <v/>
      </c>
      <c r="AY186" s="69">
        <v>0</v>
      </c>
      <c r="AZ186" s="70" t="str">
        <f t="shared" ref="AZ186:AZ190" si="888">IFERROR(IF(AY186&gt;1,AY186*0.9,""),"")</f>
        <v/>
      </c>
      <c r="BA186" s="70">
        <v>0</v>
      </c>
      <c r="BB186" s="71" t="str">
        <f t="shared" si="760"/>
        <v/>
      </c>
      <c r="BC186" s="16" t="str">
        <f>IFERROR(IF((IFERROR(IF(BA186&gt;1,(AZ186-BB186)/AZ186,""),(($G186*0.9)-BB186)/($G186*0.9)))&gt;1%,IFERROR(IF(BA186&gt;1,(AZ186-BB186)/AZ186,""),(($G186*0.9)-BB186)/($G186*0.9)),""),"")</f>
        <v/>
      </c>
      <c r="BD186" s="72">
        <v>0</v>
      </c>
      <c r="BE186" s="73" t="str">
        <f t="shared" ref="BE186:BE190" si="889">IFERROR(IF(BD186&gt;1,BD186*0.9,""),"")</f>
        <v/>
      </c>
      <c r="BF186" s="73">
        <v>0</v>
      </c>
      <c r="BG186" s="74" t="str">
        <f t="shared" si="761"/>
        <v/>
      </c>
      <c r="BH186" s="18" t="str">
        <f>IFERROR(IF((IFERROR(IF(BF186&gt;1,(BE186-BG186)/BE186,""),(($G186*0.9)-BG186)/($G186*0.9)))&gt;1%,IFERROR(IF(BF186&gt;1,(BE186-BG186)/BE186,""),(($G186*0.9)-BG186)/($G186*0.9)),""),"")</f>
        <v/>
      </c>
      <c r="BI186" s="69">
        <v>0</v>
      </c>
      <c r="BJ186" s="70" t="str">
        <f t="shared" ref="BJ186:BJ190" si="890">IFERROR(IF(BI186&gt;1,BI186*0.9,""),"")</f>
        <v/>
      </c>
      <c r="BK186" s="70">
        <v>0</v>
      </c>
      <c r="BL186" s="71" t="str">
        <f t="shared" si="762"/>
        <v/>
      </c>
      <c r="BM186" s="16" t="str">
        <f>IFERROR(IF((IFERROR(IF(BK186&gt;1,(BJ186-BL186)/BJ186,""),(($G186*0.9)-BL186)/($G186*0.9)))&gt;1%,IFERROR(IF(BK186&gt;1,(BJ186-BL186)/BJ186,""),(($G186*0.9)-BL186)/($G186*0.9)),""),"")</f>
        <v/>
      </c>
      <c r="BN186" s="72">
        <v>0</v>
      </c>
      <c r="BO186" s="73" t="str">
        <f t="shared" ref="BO186:BO190" si="891">IFERROR(IF(BN186&gt;1,BN186*0.9,""),"")</f>
        <v/>
      </c>
      <c r="BP186" s="73">
        <v>0</v>
      </c>
      <c r="BQ186" s="74" t="str">
        <f t="shared" si="763"/>
        <v/>
      </c>
      <c r="BR186" s="18" t="str">
        <f>IFERROR(IF((IFERROR(IF(BP186&gt;1,(BO186-BQ186)/BO186,""),(($G186*0.9)-BQ186)/($G186*0.9)))&gt;1%,IFERROR(IF(BP186&gt;1,(BO186-BQ186)/BO186,""),(($G186*0.9)-BQ186)/($G186*0.9)),""),"")</f>
        <v/>
      </c>
    </row>
    <row r="187" spans="1:70" s="5" customFormat="1" ht="12.75" customHeight="1">
      <c r="A187" s="42" t="s">
        <v>394</v>
      </c>
      <c r="B187" s="39" t="s">
        <v>142</v>
      </c>
      <c r="C187" s="4" t="s">
        <v>522</v>
      </c>
      <c r="D187" s="49" t="s">
        <v>550</v>
      </c>
      <c r="E187" s="40" t="s">
        <v>183</v>
      </c>
      <c r="F187" s="82">
        <v>2419</v>
      </c>
      <c r="G187" s="82">
        <v>2199</v>
      </c>
      <c r="H187" s="141">
        <v>1605</v>
      </c>
      <c r="I187" s="141">
        <v>0</v>
      </c>
      <c r="J187" s="95">
        <f t="shared" si="885"/>
        <v>1605</v>
      </c>
      <c r="K187" s="69">
        <v>0</v>
      </c>
      <c r="L187" s="70" t="str">
        <f t="shared" ref="L187" si="892">IFERROR(IF(K187&gt;1,K187*0.9,""),"")</f>
        <v/>
      </c>
      <c r="M187" s="70">
        <v>0</v>
      </c>
      <c r="N187" s="71" t="str">
        <f t="shared" si="752"/>
        <v/>
      </c>
      <c r="O187" s="16" t="str">
        <f t="shared" ref="O187" si="893">IFERROR(IF((IFERROR(IF(M187&gt;1,(L187-N187)/L187,""),(($G187*0.9)-N187)/($G187*0.9)))&gt;1%,IFERROR(IF(M187&gt;1,(L187-N187)/L187,""),(($G187*0.9)-N187)/($G187*0.9)),""),"")</f>
        <v/>
      </c>
      <c r="P187" s="72">
        <v>0</v>
      </c>
      <c r="Q187" s="73" t="str">
        <f t="shared" ref="Q187" si="894">IFERROR(IF(P187&gt;1,P187*0.9,""),"")</f>
        <v/>
      </c>
      <c r="R187" s="73">
        <v>0</v>
      </c>
      <c r="S187" s="74" t="str">
        <f t="shared" si="753"/>
        <v/>
      </c>
      <c r="T187" s="18" t="str">
        <f t="shared" ref="T187" si="895">IFERROR(IF((IFERROR(IF(R187&gt;1,(Q187-S187)/Q187,""),(($G187*0.9)-S187)/($G187*0.9)))&gt;1%,IFERROR(IF(R187&gt;1,(Q187-S187)/Q187,""),(($G187*0.9)-S187)/($G187*0.9)),""),"")</f>
        <v/>
      </c>
      <c r="U187" s="69">
        <v>0</v>
      </c>
      <c r="V187" s="70" t="str">
        <f t="shared" si="886"/>
        <v/>
      </c>
      <c r="W187" s="70">
        <v>0</v>
      </c>
      <c r="X187" s="71" t="str">
        <f t="shared" si="754"/>
        <v/>
      </c>
      <c r="Y187" s="16" t="str">
        <f t="shared" ref="Y187" si="896">IFERROR(IF((IFERROR(IF(W187&gt;1,(V187-X187)/V187,""),(($G187*0.9)-X187)/($G187*0.9)))&gt;1%,IFERROR(IF(W187&gt;1,(V187-X187)/V187,""),(($G187*0.9)-X187)/($G187*0.9)),""),"")</f>
        <v/>
      </c>
      <c r="Z187" s="72">
        <v>1554</v>
      </c>
      <c r="AA187" s="73">
        <f t="shared" ref="AA187" si="897">IFERROR(IF(Z187&gt;1,Z187*0.9,""),"")</f>
        <v>1398.6000000000001</v>
      </c>
      <c r="AB187" s="73">
        <v>463</v>
      </c>
      <c r="AC187" s="74">
        <f t="shared" si="755"/>
        <v>1142</v>
      </c>
      <c r="AD187" s="18">
        <f t="shared" ref="AD187" si="898">IFERROR(IF((IFERROR(IF(AB187&gt;1,(AA187-AC187)/AA187,""),(($G187*0.9)-AC187)/($G187*0.9)))&gt;1%,IFERROR(IF(AB187&gt;1,(AA187-AC187)/AA187,""),(($G187*0.9)-AC187)/($G187*0.9)),""),"")</f>
        <v>0.18346918346918356</v>
      </c>
      <c r="AE187" s="69">
        <v>0</v>
      </c>
      <c r="AF187" s="70" t="str">
        <f t="shared" ref="AF187" si="899">IFERROR(IF(AE187&gt;1,AE187*0.9,""),"")</f>
        <v/>
      </c>
      <c r="AG187" s="70">
        <v>0</v>
      </c>
      <c r="AH187" s="71" t="str">
        <f t="shared" si="756"/>
        <v/>
      </c>
      <c r="AI187" s="16" t="str">
        <f t="shared" ref="AI187" si="900">IFERROR(IF((IFERROR(IF(AG187&gt;1,(AF187-AH187)/AF187,""),(($G187*0.9)-AH187)/($G187*0.9)))&gt;1%,IFERROR(IF(AG187&gt;1,(AF187-AH187)/AF187,""),(($G187*0.9)-AH187)/($G187*0.9)),""),"")</f>
        <v/>
      </c>
      <c r="AJ187" s="72">
        <v>0</v>
      </c>
      <c r="AK187" s="73" t="str">
        <f t="shared" ref="AK187" si="901">IFERROR(IF(AJ187&gt;1,AJ187*0.9,""),"")</f>
        <v/>
      </c>
      <c r="AL187" s="73">
        <v>0</v>
      </c>
      <c r="AM187" s="74" t="str">
        <f t="shared" si="757"/>
        <v/>
      </c>
      <c r="AN187" s="18" t="str">
        <f t="shared" ref="AN187" si="902">IFERROR(IF((IFERROR(IF(AL187&gt;1,(AK187-AM187)/AK187,""),(($G187*0.9)-AM187)/($G187*0.9)))&gt;1%,IFERROR(IF(AL187&gt;1,(AK187-AM187)/AK187,""),(($G187*0.9)-AM187)/($G187*0.9)),""),"")</f>
        <v/>
      </c>
      <c r="AO187" s="69">
        <v>0</v>
      </c>
      <c r="AP187" s="70" t="str">
        <f t="shared" ref="AP187" si="903">IFERROR(IF(AO187&gt;1,AO187*0.9,""),"")</f>
        <v/>
      </c>
      <c r="AQ187" s="70">
        <v>0</v>
      </c>
      <c r="AR187" s="71" t="str">
        <f t="shared" si="758"/>
        <v/>
      </c>
      <c r="AS187" s="16" t="str">
        <f t="shared" ref="AS187" si="904">IFERROR(IF((IFERROR(IF(AQ187&gt;1,(AP187-AR187)/AP187,""),(($G187*0.9)-AR187)/($G187*0.9)))&gt;1%,IFERROR(IF(AQ187&gt;1,(AP187-AR187)/AP187,""),(($G187*0.9)-AR187)/($G187*0.9)),""),"")</f>
        <v/>
      </c>
      <c r="AT187" s="72">
        <v>0</v>
      </c>
      <c r="AU187" s="73" t="str">
        <f t="shared" si="887"/>
        <v/>
      </c>
      <c r="AV187" s="73">
        <v>0</v>
      </c>
      <c r="AW187" s="74" t="str">
        <f t="shared" si="759"/>
        <v/>
      </c>
      <c r="AX187" s="18" t="str">
        <f t="shared" ref="AX187" si="905">IFERROR(IF((IFERROR(IF(AV187&gt;1,(AU187-AW187)/AU187,""),(($G187*0.9)-AW187)/($G187*0.9)))&gt;1%,IFERROR(IF(AV187&gt;1,(AU187-AW187)/AU187,""),(($G187*0.9)-AW187)/($G187*0.9)),""),"")</f>
        <v/>
      </c>
      <c r="AY187" s="69">
        <v>0</v>
      </c>
      <c r="AZ187" s="70" t="str">
        <f t="shared" si="888"/>
        <v/>
      </c>
      <c r="BA187" s="70">
        <v>0</v>
      </c>
      <c r="BB187" s="71" t="str">
        <f t="shared" si="760"/>
        <v/>
      </c>
      <c r="BC187" s="16" t="str">
        <f t="shared" ref="BC187" si="906">IFERROR(IF((IFERROR(IF(BA187&gt;1,(AZ187-BB187)/AZ187,""),(($G187*0.9)-BB187)/($G187*0.9)))&gt;1%,IFERROR(IF(BA187&gt;1,(AZ187-BB187)/AZ187,""),(($G187*0.9)-BB187)/($G187*0.9)),""),"")</f>
        <v/>
      </c>
      <c r="BD187" s="72">
        <v>0</v>
      </c>
      <c r="BE187" s="73" t="str">
        <f t="shared" si="889"/>
        <v/>
      </c>
      <c r="BF187" s="73">
        <v>0</v>
      </c>
      <c r="BG187" s="74" t="str">
        <f t="shared" si="761"/>
        <v/>
      </c>
      <c r="BH187" s="18" t="str">
        <f t="shared" ref="BH187" si="907">IFERROR(IF((IFERROR(IF(BF187&gt;1,(BE187-BG187)/BE187,""),(($G187*0.9)-BG187)/($G187*0.9)))&gt;1%,IFERROR(IF(BF187&gt;1,(BE187-BG187)/BE187,""),(($G187*0.9)-BG187)/($G187*0.9)),""),"")</f>
        <v/>
      </c>
      <c r="BI187" s="69">
        <v>0</v>
      </c>
      <c r="BJ187" s="70" t="str">
        <f t="shared" si="890"/>
        <v/>
      </c>
      <c r="BK187" s="70">
        <v>0</v>
      </c>
      <c r="BL187" s="71" t="str">
        <f t="shared" si="762"/>
        <v/>
      </c>
      <c r="BM187" s="16" t="str">
        <f t="shared" ref="BM187" si="908">IFERROR(IF((IFERROR(IF(BK187&gt;1,(BJ187-BL187)/BJ187,""),(($G187*0.9)-BL187)/($G187*0.9)))&gt;1%,IFERROR(IF(BK187&gt;1,(BJ187-BL187)/BJ187,""),(($G187*0.9)-BL187)/($G187*0.9)),""),"")</f>
        <v/>
      </c>
      <c r="BN187" s="72">
        <v>0</v>
      </c>
      <c r="BO187" s="73" t="str">
        <f t="shared" si="891"/>
        <v/>
      </c>
      <c r="BP187" s="73">
        <v>0</v>
      </c>
      <c r="BQ187" s="74" t="str">
        <f t="shared" si="763"/>
        <v/>
      </c>
      <c r="BR187" s="18" t="str">
        <f t="shared" ref="BR187" si="909">IFERROR(IF((IFERROR(IF(BP187&gt;1,(BO187-BQ187)/BO187,""),(($G187*0.9)-BQ187)/($G187*0.9)))&gt;1%,IFERROR(IF(BP187&gt;1,(BO187-BQ187)/BO187,""),(($G187*0.9)-BQ187)/($G187*0.9)),""),"")</f>
        <v/>
      </c>
    </row>
    <row r="188" spans="1:70" s="5" customFormat="1" ht="12.75" customHeight="1" thickBot="1">
      <c r="A188" s="43" t="s">
        <v>330</v>
      </c>
      <c r="B188" s="38" t="s">
        <v>142</v>
      </c>
      <c r="C188" s="9" t="s">
        <v>522</v>
      </c>
      <c r="D188" s="50" t="s">
        <v>550</v>
      </c>
      <c r="E188" s="2" t="s">
        <v>183</v>
      </c>
      <c r="F188" s="83">
        <v>2199</v>
      </c>
      <c r="G188" s="83">
        <v>1999</v>
      </c>
      <c r="H188" s="142">
        <v>1460</v>
      </c>
      <c r="I188" s="142">
        <v>0</v>
      </c>
      <c r="J188" s="97">
        <f t="shared" si="885"/>
        <v>1460</v>
      </c>
      <c r="K188" s="76">
        <v>0</v>
      </c>
      <c r="L188" s="77" t="str">
        <f>IFERROR(IF(K188&gt;1,K188*0.9,""),"")</f>
        <v/>
      </c>
      <c r="M188" s="77">
        <v>0</v>
      </c>
      <c r="N188" s="78" t="str">
        <f t="shared" si="752"/>
        <v/>
      </c>
      <c r="O188" s="17" t="str">
        <f>IFERROR(IF((IFERROR(IF(M188&gt;1,(L188-N188)/L188,""),(($G188*0.9)-N188)/($G188*0.9)))&gt;1%,IFERROR(IF(M188&gt;1,(L188-N188)/L188,""),(($G188*0.9)-N188)/($G188*0.9)),""),"")</f>
        <v/>
      </c>
      <c r="P188" s="79">
        <v>0</v>
      </c>
      <c r="Q188" s="80" t="str">
        <f>IFERROR(IF(P188&gt;1,P188*0.9,""),"")</f>
        <v/>
      </c>
      <c r="R188" s="80">
        <v>0</v>
      </c>
      <c r="S188" s="81" t="str">
        <f t="shared" si="753"/>
        <v/>
      </c>
      <c r="T188" s="19" t="str">
        <f>IFERROR(IF((IFERROR(IF(R188&gt;1,(Q188-S188)/Q188,""),(($G188*0.9)-S188)/($G188*0.9)))&gt;1%,IFERROR(IF(R188&gt;1,(Q188-S188)/Q188,""),(($G188*0.9)-S188)/($G188*0.9)),""),"")</f>
        <v/>
      </c>
      <c r="U188" s="76">
        <v>0</v>
      </c>
      <c r="V188" s="77" t="str">
        <f t="shared" si="886"/>
        <v/>
      </c>
      <c r="W188" s="77">
        <v>0</v>
      </c>
      <c r="X188" s="78" t="str">
        <f t="shared" si="754"/>
        <v/>
      </c>
      <c r="Y188" s="17" t="str">
        <f>IFERROR(IF((IFERROR(IF(W188&gt;1,(V188-X188)/V188,""),(($G188*0.9)-X188)/($G188*0.9)))&gt;1%,IFERROR(IF(W188&gt;1,(V188-X188)/V188,""),(($G188*0.9)-X188)/($G188*0.9)),""),"")</f>
        <v/>
      </c>
      <c r="Z188" s="79">
        <v>1332</v>
      </c>
      <c r="AA188" s="80">
        <f>IFERROR(IF(Z188&gt;1,Z188*0.9,""),"")</f>
        <v>1198.8</v>
      </c>
      <c r="AB188" s="80">
        <v>479</v>
      </c>
      <c r="AC188" s="81">
        <f t="shared" si="755"/>
        <v>981</v>
      </c>
      <c r="AD188" s="19">
        <f>IFERROR(IF((IFERROR(IF(AB188&gt;1,(AA188-AC188)/AA188,""),(($G188*0.9)-AC188)/($G188*0.9)))&gt;1%,IFERROR(IF(AB188&gt;1,(AA188-AC188)/AA188,""),(($G188*0.9)-AC188)/($G188*0.9)),""),"")</f>
        <v>0.18168168168168164</v>
      </c>
      <c r="AE188" s="76">
        <v>0</v>
      </c>
      <c r="AF188" s="77" t="str">
        <f>IFERROR(IF(AE188&gt;1,AE188*0.9,""),"")</f>
        <v/>
      </c>
      <c r="AG188" s="77">
        <v>0</v>
      </c>
      <c r="AH188" s="78" t="str">
        <f t="shared" si="756"/>
        <v/>
      </c>
      <c r="AI188" s="17" t="str">
        <f>IFERROR(IF((IFERROR(IF(AG188&gt;1,(AF188-AH188)/AF188,""),(($G188*0.9)-AH188)/($G188*0.9)))&gt;1%,IFERROR(IF(AG188&gt;1,(AF188-AH188)/AF188,""),(($G188*0.9)-AH188)/($G188*0.9)),""),"")</f>
        <v/>
      </c>
      <c r="AJ188" s="79">
        <v>0</v>
      </c>
      <c r="AK188" s="80" t="str">
        <f>IFERROR(IF(AJ188&gt;1,AJ188*0.9,""),"")</f>
        <v/>
      </c>
      <c r="AL188" s="80">
        <v>0</v>
      </c>
      <c r="AM188" s="81" t="str">
        <f t="shared" si="757"/>
        <v/>
      </c>
      <c r="AN188" s="19" t="str">
        <f>IFERROR(IF((IFERROR(IF(AL188&gt;1,(AK188-AM188)/AK188,""),(($G188*0.9)-AM188)/($G188*0.9)))&gt;1%,IFERROR(IF(AL188&gt;1,(AK188-AM188)/AK188,""),(($G188*0.9)-AM188)/($G188*0.9)),""),"")</f>
        <v/>
      </c>
      <c r="AO188" s="76">
        <v>0</v>
      </c>
      <c r="AP188" s="77" t="str">
        <f>IFERROR(IF(AO188&gt;1,AO188*0.9,""),"")</f>
        <v/>
      </c>
      <c r="AQ188" s="77">
        <v>0</v>
      </c>
      <c r="AR188" s="78" t="str">
        <f t="shared" si="758"/>
        <v/>
      </c>
      <c r="AS188" s="17" t="str">
        <f>IFERROR(IF((IFERROR(IF(AQ188&gt;1,(AP188-AR188)/AP188,""),(($G188*0.9)-AR188)/($G188*0.9)))&gt;1%,IFERROR(IF(AQ188&gt;1,(AP188-AR188)/AP188,""),(($G188*0.9)-AR188)/($G188*0.9)),""),"")</f>
        <v/>
      </c>
      <c r="AT188" s="79">
        <v>0</v>
      </c>
      <c r="AU188" s="80" t="str">
        <f t="shared" si="887"/>
        <v/>
      </c>
      <c r="AV188" s="80">
        <v>0</v>
      </c>
      <c r="AW188" s="81" t="str">
        <f t="shared" si="759"/>
        <v/>
      </c>
      <c r="AX188" s="19" t="str">
        <f t="shared" si="853"/>
        <v/>
      </c>
      <c r="AY188" s="76">
        <v>0</v>
      </c>
      <c r="AZ188" s="77" t="str">
        <f t="shared" si="888"/>
        <v/>
      </c>
      <c r="BA188" s="77">
        <v>0</v>
      </c>
      <c r="BB188" s="78" t="str">
        <f t="shared" si="760"/>
        <v/>
      </c>
      <c r="BC188" s="17" t="str">
        <f>IFERROR(IF((IFERROR(IF(BA188&gt;1,(AZ188-BB188)/AZ188,""),(($G188*0.9)-BB188)/($G188*0.9)))&gt;1%,IFERROR(IF(BA188&gt;1,(AZ188-BB188)/AZ188,""),(($G188*0.9)-BB188)/($G188*0.9)),""),"")</f>
        <v/>
      </c>
      <c r="BD188" s="79">
        <v>0</v>
      </c>
      <c r="BE188" s="80" t="str">
        <f t="shared" si="889"/>
        <v/>
      </c>
      <c r="BF188" s="80">
        <v>0</v>
      </c>
      <c r="BG188" s="81" t="str">
        <f t="shared" si="761"/>
        <v/>
      </c>
      <c r="BH188" s="19" t="str">
        <f>IFERROR(IF((IFERROR(IF(BF188&gt;1,(BE188-BG188)/BE188,""),(($G188*0.9)-BG188)/($G188*0.9)))&gt;1%,IFERROR(IF(BF188&gt;1,(BE188-BG188)/BE188,""),(($G188*0.9)-BG188)/($G188*0.9)),""),"")</f>
        <v/>
      </c>
      <c r="BI188" s="76">
        <v>0</v>
      </c>
      <c r="BJ188" s="77" t="str">
        <f t="shared" si="890"/>
        <v/>
      </c>
      <c r="BK188" s="77">
        <v>0</v>
      </c>
      <c r="BL188" s="78" t="str">
        <f t="shared" si="762"/>
        <v/>
      </c>
      <c r="BM188" s="17" t="str">
        <f>IFERROR(IF((IFERROR(IF(BK188&gt;1,(BJ188-BL188)/BJ188,""),(($G188*0.9)-BL188)/($G188*0.9)))&gt;1%,IFERROR(IF(BK188&gt;1,(BJ188-BL188)/BJ188,""),(($G188*0.9)-BL188)/($G188*0.9)),""),"")</f>
        <v/>
      </c>
      <c r="BN188" s="79">
        <v>0</v>
      </c>
      <c r="BO188" s="80" t="str">
        <f t="shared" si="891"/>
        <v/>
      </c>
      <c r="BP188" s="80">
        <v>0</v>
      </c>
      <c r="BQ188" s="81" t="str">
        <f t="shared" si="763"/>
        <v/>
      </c>
      <c r="BR188" s="19" t="str">
        <f>IFERROR(IF((IFERROR(IF(BP188&gt;1,(BO188-BQ188)/BO188,""),(($G188*0.9)-BQ188)/($G188*0.9)))&gt;1%,IFERROR(IF(BP188&gt;1,(BO188-BQ188)/BO188,""),(($G188*0.9)-BQ188)/($G188*0.9)),""),"")</f>
        <v/>
      </c>
    </row>
    <row r="189" spans="1:70" s="5" customFormat="1" ht="12.75" customHeight="1">
      <c r="A189" s="44" t="s">
        <v>376</v>
      </c>
      <c r="B189" s="36" t="s">
        <v>142</v>
      </c>
      <c r="C189" s="6"/>
      <c r="D189" s="51" t="s">
        <v>550</v>
      </c>
      <c r="E189" s="7" t="s">
        <v>134</v>
      </c>
      <c r="F189" s="84">
        <v>802</v>
      </c>
      <c r="G189" s="84">
        <v>729</v>
      </c>
      <c r="H189" s="143">
        <v>584</v>
      </c>
      <c r="I189" s="143">
        <v>0</v>
      </c>
      <c r="J189" s="93">
        <f t="shared" si="885"/>
        <v>584</v>
      </c>
      <c r="K189" s="106">
        <v>0</v>
      </c>
      <c r="L189" s="107" t="str">
        <f t="shared" ref="L189" si="910">IFERROR(IF(K189&gt;1,K189*0.9,""),"")</f>
        <v/>
      </c>
      <c r="M189" s="107">
        <v>0</v>
      </c>
      <c r="N189" s="110" t="str">
        <f t="shared" si="752"/>
        <v/>
      </c>
      <c r="O189" s="15" t="str">
        <f t="shared" ref="O189" si="911">IFERROR(IF((IFERROR(IF(M189&gt;1,(L189-N189)/L189,""),(($G189*0.9)-N189)/($G189*0.9)))&gt;1%,IFERROR(IF(M189&gt;1,(L189-N189)/L189,""),(($G189*0.9)-N189)/($G189*0.9)),""),"")</f>
        <v/>
      </c>
      <c r="P189" s="108">
        <v>0</v>
      </c>
      <c r="Q189" s="109" t="str">
        <f t="shared" ref="Q189" si="912">IFERROR(IF(P189&gt;1,P189*0.9,""),"")</f>
        <v/>
      </c>
      <c r="R189" s="109">
        <v>0</v>
      </c>
      <c r="S189" s="111" t="str">
        <f t="shared" si="753"/>
        <v/>
      </c>
      <c r="T189" s="20" t="str">
        <f t="shared" ref="T189" si="913">IFERROR(IF((IFERROR(IF(R189&gt;1,(Q189-S189)/Q189,""),(($G189*0.9)-S189)/($G189*0.9)))&gt;1%,IFERROR(IF(R189&gt;1,(Q189-S189)/Q189,""),(($G189*0.9)-S189)/($G189*0.9)),""),"")</f>
        <v/>
      </c>
      <c r="U189" s="106">
        <v>0</v>
      </c>
      <c r="V189" s="107" t="str">
        <f t="shared" si="886"/>
        <v/>
      </c>
      <c r="W189" s="107">
        <v>0</v>
      </c>
      <c r="X189" s="110" t="str">
        <f t="shared" si="754"/>
        <v/>
      </c>
      <c r="Y189" s="15" t="str">
        <f t="shared" ref="Y189" si="914">IFERROR(IF((IFERROR(IF(W189&gt;1,(V189-X189)/V189,""),(($G189*0.9)-X189)/($G189*0.9)))&gt;1%,IFERROR(IF(W189&gt;1,(V189-X189)/V189,""),(($G189*0.9)-X189)/($G189*0.9)),""),"")</f>
        <v/>
      </c>
      <c r="Z189" s="108">
        <v>499</v>
      </c>
      <c r="AA189" s="109">
        <f t="shared" ref="AA189" si="915">IFERROR(IF(Z189&gt;1,Z189*0.9,""),"")</f>
        <v>449.1</v>
      </c>
      <c r="AB189" s="109">
        <v>182</v>
      </c>
      <c r="AC189" s="111">
        <f t="shared" si="755"/>
        <v>402</v>
      </c>
      <c r="AD189" s="20">
        <f t="shared" ref="AD189" si="916">IFERROR(IF((IFERROR(IF(AB189&gt;1,(AA189-AC189)/AA189,""),(($G189*0.9)-AC189)/($G189*0.9)))&gt;1%,IFERROR(IF(AB189&gt;1,(AA189-AC189)/AA189,""),(($G189*0.9)-AC189)/($G189*0.9)),""),"")</f>
        <v>0.10487641950567807</v>
      </c>
      <c r="AE189" s="106">
        <v>554</v>
      </c>
      <c r="AF189" s="107">
        <f t="shared" ref="AF189" si="917">IFERROR(IF(AE189&gt;1,AE189*0.9,""),"")</f>
        <v>498.6</v>
      </c>
      <c r="AG189" s="107">
        <v>139</v>
      </c>
      <c r="AH189" s="110">
        <f t="shared" si="756"/>
        <v>445</v>
      </c>
      <c r="AI189" s="15">
        <f t="shared" ref="AI189" si="918">IFERROR(IF((IFERROR(IF(AG189&gt;1,(AF189-AH189)/AF189,""),(($G189*0.9)-AH189)/($G189*0.9)))&gt;1%,IFERROR(IF(AG189&gt;1,(AF189-AH189)/AF189,""),(($G189*0.9)-AH189)/($G189*0.9)),""),"")</f>
        <v>0.10750100280786205</v>
      </c>
      <c r="AJ189" s="108">
        <v>0</v>
      </c>
      <c r="AK189" s="109" t="str">
        <f t="shared" ref="AK189" si="919">IFERROR(IF(AJ189&gt;1,AJ189*0.9,""),"")</f>
        <v/>
      </c>
      <c r="AL189" s="109">
        <v>0</v>
      </c>
      <c r="AM189" s="111" t="str">
        <f t="shared" si="757"/>
        <v/>
      </c>
      <c r="AN189" s="20" t="str">
        <f t="shared" ref="AN189" si="920">IFERROR(IF((IFERROR(IF(AL189&gt;1,(AK189-AM189)/AK189,""),(($G189*0.9)-AM189)/($G189*0.9)))&gt;1%,IFERROR(IF(AL189&gt;1,(AK189-AM189)/AK189,""),(($G189*0.9)-AM189)/($G189*0.9)),""),"")</f>
        <v/>
      </c>
      <c r="AO189" s="106">
        <v>554</v>
      </c>
      <c r="AP189" s="107">
        <f t="shared" ref="AP189" si="921">IFERROR(IF(AO189&gt;1,AO189*0.9,""),"")</f>
        <v>498.6</v>
      </c>
      <c r="AQ189" s="107">
        <v>139</v>
      </c>
      <c r="AR189" s="110">
        <f t="shared" si="758"/>
        <v>445</v>
      </c>
      <c r="AS189" s="15">
        <f t="shared" ref="AS189" si="922">IFERROR(IF((IFERROR(IF(AQ189&gt;1,(AP189-AR189)/AP189,""),(($G189*0.9)-AR189)/($G189*0.9)))&gt;1%,IFERROR(IF(AQ189&gt;1,(AP189-AR189)/AP189,""),(($G189*0.9)-AR189)/($G189*0.9)),""),"")</f>
        <v>0.10750100280786205</v>
      </c>
      <c r="AT189" s="108">
        <v>0</v>
      </c>
      <c r="AU189" s="109" t="str">
        <f t="shared" ref="AU189" si="923">IFERROR(IF(AT189&gt;1,AT189*0.9,""),"")</f>
        <v/>
      </c>
      <c r="AV189" s="109">
        <v>0</v>
      </c>
      <c r="AW189" s="111" t="str">
        <f t="shared" si="759"/>
        <v/>
      </c>
      <c r="AX189" s="20" t="str">
        <f t="shared" ref="AX189" si="924">IFERROR(IF((IFERROR(IF(AV189&gt;1,(AU189-AW189)/AU189,""),(($G189*0.9)-AW189)/($G189*0.9)))&gt;1%,IFERROR(IF(AV189&gt;1,(AU189-AW189)/AU189,""),(($G189*0.9)-AW189)/($G189*0.9)),""),"")</f>
        <v/>
      </c>
      <c r="AY189" s="106">
        <v>0</v>
      </c>
      <c r="AZ189" s="107" t="str">
        <f t="shared" ref="AZ189" si="925">IFERROR(IF(AY189&gt;1,AY189*0.9,""),"")</f>
        <v/>
      </c>
      <c r="BA189" s="107">
        <v>0</v>
      </c>
      <c r="BB189" s="110" t="str">
        <f t="shared" si="760"/>
        <v/>
      </c>
      <c r="BC189" s="15" t="str">
        <f t="shared" ref="BC189" si="926">IFERROR(IF((IFERROR(IF(BA189&gt;1,(AZ189-BB189)/AZ189,""),(($G189*0.9)-BB189)/($G189*0.9)))&gt;1%,IFERROR(IF(BA189&gt;1,(AZ189-BB189)/AZ189,""),(($G189*0.9)-BB189)/($G189*0.9)),""),"")</f>
        <v/>
      </c>
      <c r="BD189" s="108">
        <v>554</v>
      </c>
      <c r="BE189" s="109">
        <f t="shared" ref="BE189" si="927">IFERROR(IF(BD189&gt;1,BD189*0.9,""),"")</f>
        <v>498.6</v>
      </c>
      <c r="BF189" s="109">
        <v>138</v>
      </c>
      <c r="BG189" s="111">
        <f t="shared" si="761"/>
        <v>446</v>
      </c>
      <c r="BH189" s="20">
        <f t="shared" ref="BH189" si="928">IFERROR(IF((IFERROR(IF(BF189&gt;1,(BE189-BG189)/BE189,""),(($G189*0.9)-BG189)/($G189*0.9)))&gt;1%,IFERROR(IF(BF189&gt;1,(BE189-BG189)/BE189,""),(($G189*0.9)-BG189)/($G189*0.9)),""),"")</f>
        <v>0.10549538708383478</v>
      </c>
      <c r="BI189" s="106">
        <v>0</v>
      </c>
      <c r="BJ189" s="107" t="str">
        <f t="shared" ref="BJ189" si="929">IFERROR(IF(BI189&gt;1,BI189*0.9,""),"")</f>
        <v/>
      </c>
      <c r="BK189" s="107">
        <v>0</v>
      </c>
      <c r="BL189" s="110" t="str">
        <f t="shared" si="762"/>
        <v/>
      </c>
      <c r="BM189" s="15" t="str">
        <f t="shared" ref="BM189" si="930">IFERROR(IF((IFERROR(IF(BK189&gt;1,(BJ189-BL189)/BJ189,""),(($G189*0.9)-BL189)/($G189*0.9)))&gt;1%,IFERROR(IF(BK189&gt;1,(BJ189-BL189)/BJ189,""),(($G189*0.9)-BL189)/($G189*0.9)),""),"")</f>
        <v/>
      </c>
      <c r="BN189" s="108">
        <v>0</v>
      </c>
      <c r="BO189" s="109" t="str">
        <f t="shared" ref="BO189" si="931">IFERROR(IF(BN189&gt;1,BN189*0.9,""),"")</f>
        <v/>
      </c>
      <c r="BP189" s="109">
        <v>0</v>
      </c>
      <c r="BQ189" s="111" t="str">
        <f t="shared" si="763"/>
        <v/>
      </c>
      <c r="BR189" s="20" t="str">
        <f t="shared" ref="BR189" si="932">IFERROR(IF((IFERROR(IF(BP189&gt;1,(BO189-BQ189)/BO189,""),(($G189*0.9)-BQ189)/($G189*0.9)))&gt;1%,IFERROR(IF(BP189&gt;1,(BO189-BQ189)/BO189,""),(($G189*0.9)-BQ189)/($G189*0.9)),""),"")</f>
        <v/>
      </c>
    </row>
    <row r="190" spans="1:70" s="5" customFormat="1" ht="12.75" customHeight="1">
      <c r="A190" s="44" t="s">
        <v>98</v>
      </c>
      <c r="B190" s="36" t="s">
        <v>142</v>
      </c>
      <c r="C190" s="4" t="s">
        <v>549</v>
      </c>
      <c r="D190" s="51">
        <v>0.47</v>
      </c>
      <c r="E190" s="7" t="s">
        <v>134</v>
      </c>
      <c r="F190" s="84">
        <v>802</v>
      </c>
      <c r="G190" s="84">
        <v>729</v>
      </c>
      <c r="H190" s="143">
        <v>584</v>
      </c>
      <c r="I190" s="143">
        <v>0</v>
      </c>
      <c r="J190" s="93">
        <f t="shared" si="885"/>
        <v>584</v>
      </c>
      <c r="K190" s="106">
        <v>0</v>
      </c>
      <c r="L190" s="107" t="str">
        <f t="shared" ref="L190" si="933">IFERROR(IF(K190&gt;1,K190*0.9,""),"")</f>
        <v/>
      </c>
      <c r="M190" s="107">
        <v>0</v>
      </c>
      <c r="N190" s="110" t="str">
        <f t="shared" si="752"/>
        <v/>
      </c>
      <c r="O190" s="15" t="str">
        <f t="shared" ref="O190" si="934">IFERROR(IF((IFERROR(IF(M190&gt;1,(L190-N190)/L190,""),(($G190*0.9)-N190)/($G190*0.9)))&gt;1%,IFERROR(IF(M190&gt;1,(L190-N190)/L190,""),(($G190*0.9)-N190)/($G190*0.9)),""),"")</f>
        <v/>
      </c>
      <c r="P190" s="108">
        <v>0</v>
      </c>
      <c r="Q190" s="109" t="str">
        <f>IFERROR(IF(P190&gt;1,P190*0.9,""),"")</f>
        <v/>
      </c>
      <c r="R190" s="109">
        <v>0</v>
      </c>
      <c r="S190" s="111" t="str">
        <f t="shared" si="753"/>
        <v/>
      </c>
      <c r="T190" s="20" t="str">
        <f t="shared" ref="T190" si="935">IFERROR(IF((IFERROR(IF(R190&gt;1,(Q190-S190)/Q190,""),(($G190*0.9)-S190)/($G190*0.9)))&gt;1%,IFERROR(IF(R190&gt;1,(Q190-S190)/Q190,""),(($G190*0.9)-S190)/($G190*0.9)),""),"")</f>
        <v/>
      </c>
      <c r="U190" s="106">
        <v>0</v>
      </c>
      <c r="V190" s="107" t="str">
        <f t="shared" si="886"/>
        <v/>
      </c>
      <c r="W190" s="107">
        <v>0</v>
      </c>
      <c r="X190" s="110" t="str">
        <f t="shared" si="754"/>
        <v/>
      </c>
      <c r="Y190" s="15" t="str">
        <f t="shared" ref="Y190" si="936">IFERROR(IF((IFERROR(IF(W190&gt;1,(V190-X190)/V190,""),(($G190*0.9)-X190)/($G190*0.9)))&gt;1%,IFERROR(IF(W190&gt;1,(V190-X190)/V190,""),(($G190*0.9)-X190)/($G190*0.9)),""),"")</f>
        <v/>
      </c>
      <c r="Z190" s="108">
        <v>499</v>
      </c>
      <c r="AA190" s="109">
        <f>IFERROR(IF(Z190&gt;1,Z190*0.9,""),"")</f>
        <v>449.1</v>
      </c>
      <c r="AB190" s="109">
        <v>182</v>
      </c>
      <c r="AC190" s="111">
        <f t="shared" si="755"/>
        <v>402</v>
      </c>
      <c r="AD190" s="20">
        <f t="shared" ref="AD190" si="937">IFERROR(IF((IFERROR(IF(AB190&gt;1,(AA190-AC190)/AA190,""),(($G190*0.9)-AC190)/($G190*0.9)))&gt;1%,IFERROR(IF(AB190&gt;1,(AA190-AC190)/AA190,""),(($G190*0.9)-AC190)/($G190*0.9)),""),"")</f>
        <v>0.10487641950567807</v>
      </c>
      <c r="AE190" s="106">
        <v>554</v>
      </c>
      <c r="AF190" s="107">
        <f t="shared" ref="AF190" si="938">IFERROR(IF(AE190&gt;1,AE190*0.9,""),"")</f>
        <v>498.6</v>
      </c>
      <c r="AG190" s="107">
        <v>139</v>
      </c>
      <c r="AH190" s="110">
        <f t="shared" si="756"/>
        <v>445</v>
      </c>
      <c r="AI190" s="15">
        <f t="shared" ref="AI190" si="939">IFERROR(IF((IFERROR(IF(AG190&gt;1,(AF190-AH190)/AF190,""),(($G190*0.9)-AH190)/($G190*0.9)))&gt;1%,IFERROR(IF(AG190&gt;1,(AF190-AH190)/AF190,""),(($G190*0.9)-AH190)/($G190*0.9)),""),"")</f>
        <v>0.10750100280786205</v>
      </c>
      <c r="AJ190" s="108">
        <v>0</v>
      </c>
      <c r="AK190" s="109" t="str">
        <f t="shared" ref="AK190" si="940">IFERROR(IF(AJ190&gt;1,AJ190*0.9,""),"")</f>
        <v/>
      </c>
      <c r="AL190" s="109">
        <v>0</v>
      </c>
      <c r="AM190" s="111" t="str">
        <f t="shared" si="757"/>
        <v/>
      </c>
      <c r="AN190" s="20" t="str">
        <f t="shared" ref="AN190" si="941">IFERROR(IF((IFERROR(IF(AL190&gt;1,(AK190-AM190)/AK190,""),(($G190*0.9)-AM190)/($G190*0.9)))&gt;1%,IFERROR(IF(AL190&gt;1,(AK190-AM190)/AK190,""),(($G190*0.9)-AM190)/($G190*0.9)),""),"")</f>
        <v/>
      </c>
      <c r="AO190" s="106">
        <v>554</v>
      </c>
      <c r="AP190" s="107">
        <f t="shared" ref="AP190" si="942">IFERROR(IF(AO190&gt;1,AO190*0.9,""),"")</f>
        <v>498.6</v>
      </c>
      <c r="AQ190" s="107">
        <v>139</v>
      </c>
      <c r="AR190" s="110">
        <f t="shared" si="758"/>
        <v>445</v>
      </c>
      <c r="AS190" s="15">
        <f t="shared" ref="AS190" si="943">IFERROR(IF((IFERROR(IF(AQ190&gt;1,(AP190-AR190)/AP190,""),(($G190*0.9)-AR190)/($G190*0.9)))&gt;1%,IFERROR(IF(AQ190&gt;1,(AP190-AR190)/AP190,""),(($G190*0.9)-AR190)/($G190*0.9)),""),"")</f>
        <v>0.10750100280786205</v>
      </c>
      <c r="AT190" s="108">
        <v>0</v>
      </c>
      <c r="AU190" s="109" t="str">
        <f t="shared" si="887"/>
        <v/>
      </c>
      <c r="AV190" s="109">
        <v>0</v>
      </c>
      <c r="AW190" s="111" t="str">
        <f t="shared" si="759"/>
        <v/>
      </c>
      <c r="AX190" s="20" t="str">
        <f t="shared" si="853"/>
        <v/>
      </c>
      <c r="AY190" s="106">
        <v>0</v>
      </c>
      <c r="AZ190" s="107" t="str">
        <f t="shared" si="888"/>
        <v/>
      </c>
      <c r="BA190" s="107">
        <v>0</v>
      </c>
      <c r="BB190" s="110" t="str">
        <f t="shared" si="760"/>
        <v/>
      </c>
      <c r="BC190" s="15" t="str">
        <f t="shared" ref="BC190" si="944">IFERROR(IF((IFERROR(IF(BA190&gt;1,(AZ190-BB190)/AZ190,""),(($G190*0.9)-BB190)/($G190*0.9)))&gt;1%,IFERROR(IF(BA190&gt;1,(AZ190-BB190)/AZ190,""),(($G190*0.9)-BB190)/($G190*0.9)),""),"")</f>
        <v/>
      </c>
      <c r="BD190" s="108">
        <v>554</v>
      </c>
      <c r="BE190" s="109">
        <f t="shared" si="889"/>
        <v>498.6</v>
      </c>
      <c r="BF190" s="109">
        <v>138</v>
      </c>
      <c r="BG190" s="111">
        <f t="shared" si="761"/>
        <v>446</v>
      </c>
      <c r="BH190" s="20">
        <f t="shared" ref="BH190" si="945">IFERROR(IF((IFERROR(IF(BF190&gt;1,(BE190-BG190)/BE190,""),(($G190*0.9)-BG190)/($G190*0.9)))&gt;1%,IFERROR(IF(BF190&gt;1,(BE190-BG190)/BE190,""),(($G190*0.9)-BG190)/($G190*0.9)),""),"")</f>
        <v>0.10549538708383478</v>
      </c>
      <c r="BI190" s="106">
        <v>0</v>
      </c>
      <c r="BJ190" s="107" t="str">
        <f t="shared" si="890"/>
        <v/>
      </c>
      <c r="BK190" s="107">
        <v>0</v>
      </c>
      <c r="BL190" s="110" t="str">
        <f t="shared" si="762"/>
        <v/>
      </c>
      <c r="BM190" s="15" t="str">
        <f t="shared" ref="BM190" si="946">IFERROR(IF((IFERROR(IF(BK190&gt;1,(BJ190-BL190)/BJ190,""),(($G190*0.9)-BL190)/($G190*0.9)))&gt;1%,IFERROR(IF(BK190&gt;1,(BJ190-BL190)/BJ190,""),(($G190*0.9)-BL190)/($G190*0.9)),""),"")</f>
        <v/>
      </c>
      <c r="BN190" s="108">
        <v>0</v>
      </c>
      <c r="BO190" s="109" t="str">
        <f t="shared" si="891"/>
        <v/>
      </c>
      <c r="BP190" s="109">
        <v>0</v>
      </c>
      <c r="BQ190" s="111" t="str">
        <f t="shared" si="763"/>
        <v/>
      </c>
      <c r="BR190" s="20" t="str">
        <f t="shared" ref="BR190" si="947">IFERROR(IF((IFERROR(IF(BP190&gt;1,(BO190-BQ190)/BO190,""),(($G190*0.9)-BQ190)/($G190*0.9)))&gt;1%,IFERROR(IF(BP190&gt;1,(BO190-BQ190)/BO190,""),(($G190*0.9)-BQ190)/($G190*0.9)),""),"")</f>
        <v/>
      </c>
    </row>
    <row r="191" spans="1:70" s="5" customFormat="1" ht="12.75" customHeight="1">
      <c r="A191" s="42" t="s">
        <v>97</v>
      </c>
      <c r="B191" s="39" t="s">
        <v>142</v>
      </c>
      <c r="C191" s="4"/>
      <c r="D191" s="49">
        <v>0.47</v>
      </c>
      <c r="E191" s="40" t="s">
        <v>134</v>
      </c>
      <c r="F191" s="82">
        <v>802</v>
      </c>
      <c r="G191" s="82">
        <v>729</v>
      </c>
      <c r="H191" s="141">
        <v>584</v>
      </c>
      <c r="I191" s="141">
        <v>0</v>
      </c>
      <c r="J191" s="95">
        <f t="shared" si="885"/>
        <v>584</v>
      </c>
      <c r="K191" s="69">
        <v>0</v>
      </c>
      <c r="L191" s="70" t="str">
        <f t="shared" ref="L191:L199" si="948">IFERROR(IF(K191&gt;1,K191*0.9,""),"")</f>
        <v/>
      </c>
      <c r="M191" s="70">
        <v>0</v>
      </c>
      <c r="N191" s="71" t="str">
        <f t="shared" si="752"/>
        <v/>
      </c>
      <c r="O191" s="16" t="str">
        <f t="shared" ref="O191:O199" si="949">IFERROR(IF((IFERROR(IF(M191&gt;1,(L191-N191)/L191,""),(($G191*0.9)-N191)/($G191*0.9)))&gt;1%,IFERROR(IF(M191&gt;1,(L191-N191)/L191,""),(($G191*0.9)-N191)/($G191*0.9)),""),"")</f>
        <v/>
      </c>
      <c r="P191" s="72">
        <v>0</v>
      </c>
      <c r="Q191" s="73" t="str">
        <f t="shared" ref="Q191:Q199" si="950">IFERROR(IF(P191&gt;1,P191*0.9,""),"")</f>
        <v/>
      </c>
      <c r="R191" s="73">
        <v>0</v>
      </c>
      <c r="S191" s="74" t="str">
        <f t="shared" si="753"/>
        <v/>
      </c>
      <c r="T191" s="18" t="str">
        <f t="shared" ref="T191:T199" si="951">IFERROR(IF((IFERROR(IF(R191&gt;1,(Q191-S191)/Q191,""),(($G191*0.9)-S191)/($G191*0.9)))&gt;1%,IFERROR(IF(R191&gt;1,(Q191-S191)/Q191,""),(($G191*0.9)-S191)/($G191*0.9)),""),"")</f>
        <v/>
      </c>
      <c r="U191" s="69">
        <v>0</v>
      </c>
      <c r="V191" s="70" t="str">
        <f t="shared" ref="V191:V199" si="952">IFERROR(IF(U191&gt;1,U191*0.9,""),"")</f>
        <v/>
      </c>
      <c r="W191" s="70">
        <v>0</v>
      </c>
      <c r="X191" s="71" t="str">
        <f t="shared" si="754"/>
        <v/>
      </c>
      <c r="Y191" s="16" t="str">
        <f t="shared" ref="Y191:Y199" si="953">IFERROR(IF((IFERROR(IF(W191&gt;1,(V191-X191)/V191,""),(($G191*0.9)-X191)/($G191*0.9)))&gt;1%,IFERROR(IF(W191&gt;1,(V191-X191)/V191,""),(($G191*0.9)-X191)/($G191*0.9)),""),"")</f>
        <v/>
      </c>
      <c r="Z191" s="72">
        <v>499</v>
      </c>
      <c r="AA191" s="73">
        <f t="shared" ref="AA191:AA199" si="954">IFERROR(IF(Z191&gt;1,Z191*0.9,""),"")</f>
        <v>449.1</v>
      </c>
      <c r="AB191" s="73">
        <v>182</v>
      </c>
      <c r="AC191" s="74">
        <f t="shared" si="755"/>
        <v>402</v>
      </c>
      <c r="AD191" s="18">
        <f t="shared" ref="AD191:AD199" si="955">IFERROR(IF((IFERROR(IF(AB191&gt;1,(AA191-AC191)/AA191,""),(($G191*0.9)-AC191)/($G191*0.9)))&gt;1%,IFERROR(IF(AB191&gt;1,(AA191-AC191)/AA191,""),(($G191*0.9)-AC191)/($G191*0.9)),""),"")</f>
        <v>0.10487641950567807</v>
      </c>
      <c r="AE191" s="69">
        <v>554</v>
      </c>
      <c r="AF191" s="70">
        <f t="shared" ref="AF191:AF199" si="956">IFERROR(IF(AE191&gt;1,AE191*0.9,""),"")</f>
        <v>498.6</v>
      </c>
      <c r="AG191" s="70">
        <v>139</v>
      </c>
      <c r="AH191" s="71">
        <f t="shared" si="756"/>
        <v>445</v>
      </c>
      <c r="AI191" s="16">
        <f t="shared" ref="AI191:AI199" si="957">IFERROR(IF((IFERROR(IF(AG191&gt;1,(AF191-AH191)/AF191,""),(($G191*0.9)-AH191)/($G191*0.9)))&gt;1%,IFERROR(IF(AG191&gt;1,(AF191-AH191)/AF191,""),(($G191*0.9)-AH191)/($G191*0.9)),""),"")</f>
        <v>0.10750100280786205</v>
      </c>
      <c r="AJ191" s="72">
        <v>0</v>
      </c>
      <c r="AK191" s="73" t="str">
        <f t="shared" ref="AK191:AK199" si="958">IFERROR(IF(AJ191&gt;1,AJ191*0.9,""),"")</f>
        <v/>
      </c>
      <c r="AL191" s="73">
        <v>0</v>
      </c>
      <c r="AM191" s="74" t="str">
        <f t="shared" si="757"/>
        <v/>
      </c>
      <c r="AN191" s="18" t="str">
        <f t="shared" ref="AN191:AN199" si="959">IFERROR(IF((IFERROR(IF(AL191&gt;1,(AK191-AM191)/AK191,""),(($G191*0.9)-AM191)/($G191*0.9)))&gt;1%,IFERROR(IF(AL191&gt;1,(AK191-AM191)/AK191,""),(($G191*0.9)-AM191)/($G191*0.9)),""),"")</f>
        <v/>
      </c>
      <c r="AO191" s="69">
        <v>554</v>
      </c>
      <c r="AP191" s="70">
        <f t="shared" ref="AP191:AP199" si="960">IFERROR(IF(AO191&gt;1,AO191*0.9,""),"")</f>
        <v>498.6</v>
      </c>
      <c r="AQ191" s="70">
        <v>139</v>
      </c>
      <c r="AR191" s="71">
        <f t="shared" si="758"/>
        <v>445</v>
      </c>
      <c r="AS191" s="16">
        <f t="shared" ref="AS191:AS199" si="961">IFERROR(IF((IFERROR(IF(AQ191&gt;1,(AP191-AR191)/AP191,""),(($G191*0.9)-AR191)/($G191*0.9)))&gt;1%,IFERROR(IF(AQ191&gt;1,(AP191-AR191)/AP191,""),(($G191*0.9)-AR191)/($G191*0.9)),""),"")</f>
        <v>0.10750100280786205</v>
      </c>
      <c r="AT191" s="72">
        <v>0</v>
      </c>
      <c r="AU191" s="73" t="str">
        <f t="shared" ref="AU191:AU199" si="962">IFERROR(IF(AT191&gt;1,AT191*0.9,""),"")</f>
        <v/>
      </c>
      <c r="AV191" s="73">
        <v>0</v>
      </c>
      <c r="AW191" s="74" t="str">
        <f t="shared" si="759"/>
        <v/>
      </c>
      <c r="AX191" s="18" t="str">
        <f t="shared" si="853"/>
        <v/>
      </c>
      <c r="AY191" s="69">
        <v>0</v>
      </c>
      <c r="AZ191" s="70" t="str">
        <f t="shared" ref="AZ191:AZ199" si="963">IFERROR(IF(AY191&gt;1,AY191*0.9,""),"")</f>
        <v/>
      </c>
      <c r="BA191" s="70">
        <v>0</v>
      </c>
      <c r="BB191" s="71" t="str">
        <f t="shared" si="760"/>
        <v/>
      </c>
      <c r="BC191" s="16" t="str">
        <f t="shared" ref="BC191:BC199" si="964">IFERROR(IF((IFERROR(IF(BA191&gt;1,(AZ191-BB191)/AZ191,""),(($G191*0.9)-BB191)/($G191*0.9)))&gt;1%,IFERROR(IF(BA191&gt;1,(AZ191-BB191)/AZ191,""),(($G191*0.9)-BB191)/($G191*0.9)),""),"")</f>
        <v/>
      </c>
      <c r="BD191" s="72">
        <v>554</v>
      </c>
      <c r="BE191" s="73">
        <f t="shared" ref="BE191:BE199" si="965">IFERROR(IF(BD191&gt;1,BD191*0.9,""),"")</f>
        <v>498.6</v>
      </c>
      <c r="BF191" s="73">
        <v>138</v>
      </c>
      <c r="BG191" s="74">
        <f t="shared" si="761"/>
        <v>446</v>
      </c>
      <c r="BH191" s="18">
        <f t="shared" ref="BH191:BH199" si="966">IFERROR(IF((IFERROR(IF(BF191&gt;1,(BE191-BG191)/BE191,""),(($G191*0.9)-BG191)/($G191*0.9)))&gt;1%,IFERROR(IF(BF191&gt;1,(BE191-BG191)/BE191,""),(($G191*0.9)-BG191)/($G191*0.9)),""),"")</f>
        <v>0.10549538708383478</v>
      </c>
      <c r="BI191" s="69">
        <v>0</v>
      </c>
      <c r="BJ191" s="70" t="str">
        <f t="shared" ref="BJ191:BJ199" si="967">IFERROR(IF(BI191&gt;1,BI191*0.9,""),"")</f>
        <v/>
      </c>
      <c r="BK191" s="70">
        <v>0</v>
      </c>
      <c r="BL191" s="71" t="str">
        <f t="shared" si="762"/>
        <v/>
      </c>
      <c r="BM191" s="16" t="str">
        <f t="shared" ref="BM191:BM199" si="968">IFERROR(IF((IFERROR(IF(BK191&gt;1,(BJ191-BL191)/BJ191,""),(($G191*0.9)-BL191)/($G191*0.9)))&gt;1%,IFERROR(IF(BK191&gt;1,(BJ191-BL191)/BJ191,""),(($G191*0.9)-BL191)/($G191*0.9)),""),"")</f>
        <v/>
      </c>
      <c r="BN191" s="72">
        <v>0</v>
      </c>
      <c r="BO191" s="73" t="str">
        <f t="shared" ref="BO191:BO199" si="969">IFERROR(IF(BN191&gt;1,BN191*0.9,""),"")</f>
        <v/>
      </c>
      <c r="BP191" s="73">
        <v>0</v>
      </c>
      <c r="BQ191" s="74" t="str">
        <f t="shared" si="763"/>
        <v/>
      </c>
      <c r="BR191" s="18" t="str">
        <f t="shared" ref="BR191:BR199" si="970">IFERROR(IF((IFERROR(IF(BP191&gt;1,(BO191-BQ191)/BO191,""),(($G191*0.9)-BQ191)/($G191*0.9)))&gt;1%,IFERROR(IF(BP191&gt;1,(BO191-BQ191)/BO191,""),(($G191*0.9)-BQ191)/($G191*0.9)),""),"")</f>
        <v/>
      </c>
    </row>
    <row r="192" spans="1:70" s="5" customFormat="1" ht="12.75" customHeight="1">
      <c r="A192" s="42" t="s">
        <v>96</v>
      </c>
      <c r="B192" s="39" t="s">
        <v>142</v>
      </c>
      <c r="C192" s="4"/>
      <c r="D192" s="49">
        <v>0.47</v>
      </c>
      <c r="E192" s="40" t="s">
        <v>134</v>
      </c>
      <c r="F192" s="82">
        <v>769</v>
      </c>
      <c r="G192" s="82">
        <v>699</v>
      </c>
      <c r="H192" s="141">
        <v>559</v>
      </c>
      <c r="I192" s="141">
        <v>0</v>
      </c>
      <c r="J192" s="95">
        <f t="shared" si="885"/>
        <v>559</v>
      </c>
      <c r="K192" s="69">
        <v>0</v>
      </c>
      <c r="L192" s="70" t="str">
        <f t="shared" si="948"/>
        <v/>
      </c>
      <c r="M192" s="70">
        <v>0</v>
      </c>
      <c r="N192" s="71" t="str">
        <f t="shared" si="752"/>
        <v/>
      </c>
      <c r="O192" s="16" t="str">
        <f t="shared" si="949"/>
        <v/>
      </c>
      <c r="P192" s="72">
        <v>0</v>
      </c>
      <c r="Q192" s="73" t="str">
        <f t="shared" si="950"/>
        <v/>
      </c>
      <c r="R192" s="73">
        <v>0</v>
      </c>
      <c r="S192" s="74" t="str">
        <f t="shared" si="753"/>
        <v/>
      </c>
      <c r="T192" s="18" t="str">
        <f t="shared" si="951"/>
        <v/>
      </c>
      <c r="U192" s="69">
        <v>0</v>
      </c>
      <c r="V192" s="70" t="str">
        <f t="shared" si="952"/>
        <v/>
      </c>
      <c r="W192" s="70">
        <v>0</v>
      </c>
      <c r="X192" s="71" t="str">
        <f t="shared" si="754"/>
        <v/>
      </c>
      <c r="Y192" s="16" t="str">
        <f t="shared" si="953"/>
        <v/>
      </c>
      <c r="Z192" s="72">
        <v>499</v>
      </c>
      <c r="AA192" s="73">
        <f t="shared" si="954"/>
        <v>449.1</v>
      </c>
      <c r="AB192" s="73">
        <v>159</v>
      </c>
      <c r="AC192" s="74">
        <f t="shared" si="755"/>
        <v>400</v>
      </c>
      <c r="AD192" s="18">
        <f t="shared" si="955"/>
        <v>0.10932977065241599</v>
      </c>
      <c r="AE192" s="69">
        <v>499</v>
      </c>
      <c r="AF192" s="70">
        <f t="shared" si="956"/>
        <v>449.1</v>
      </c>
      <c r="AG192" s="70">
        <v>159</v>
      </c>
      <c r="AH192" s="71">
        <f t="shared" si="756"/>
        <v>400</v>
      </c>
      <c r="AI192" s="16">
        <f t="shared" si="957"/>
        <v>0.10932977065241599</v>
      </c>
      <c r="AJ192" s="72">
        <v>0</v>
      </c>
      <c r="AK192" s="73" t="str">
        <f t="shared" si="958"/>
        <v/>
      </c>
      <c r="AL192" s="73">
        <v>0</v>
      </c>
      <c r="AM192" s="74" t="str">
        <f t="shared" si="757"/>
        <v/>
      </c>
      <c r="AN192" s="18" t="str">
        <f t="shared" si="959"/>
        <v/>
      </c>
      <c r="AO192" s="69">
        <v>499</v>
      </c>
      <c r="AP192" s="70">
        <f t="shared" si="960"/>
        <v>449.1</v>
      </c>
      <c r="AQ192" s="70">
        <v>159</v>
      </c>
      <c r="AR192" s="71">
        <f t="shared" si="758"/>
        <v>400</v>
      </c>
      <c r="AS192" s="16">
        <f t="shared" si="961"/>
        <v>0.10932977065241599</v>
      </c>
      <c r="AT192" s="72">
        <v>0</v>
      </c>
      <c r="AU192" s="73" t="str">
        <f t="shared" si="962"/>
        <v/>
      </c>
      <c r="AV192" s="73">
        <v>0</v>
      </c>
      <c r="AW192" s="74" t="str">
        <f t="shared" si="759"/>
        <v/>
      </c>
      <c r="AX192" s="18" t="str">
        <f t="shared" si="853"/>
        <v/>
      </c>
      <c r="AY192" s="69">
        <v>0</v>
      </c>
      <c r="AZ192" s="70" t="str">
        <f t="shared" si="963"/>
        <v/>
      </c>
      <c r="BA192" s="70">
        <v>0</v>
      </c>
      <c r="BB192" s="71" t="str">
        <f t="shared" si="760"/>
        <v/>
      </c>
      <c r="BC192" s="16" t="str">
        <f t="shared" si="964"/>
        <v/>
      </c>
      <c r="BD192" s="72">
        <v>499</v>
      </c>
      <c r="BE192" s="73">
        <f t="shared" si="965"/>
        <v>449.1</v>
      </c>
      <c r="BF192" s="73">
        <v>159</v>
      </c>
      <c r="BG192" s="74">
        <f t="shared" si="761"/>
        <v>400</v>
      </c>
      <c r="BH192" s="18">
        <f t="shared" si="966"/>
        <v>0.10932977065241599</v>
      </c>
      <c r="BI192" s="69">
        <v>0</v>
      </c>
      <c r="BJ192" s="70" t="str">
        <f t="shared" si="967"/>
        <v/>
      </c>
      <c r="BK192" s="70">
        <v>0</v>
      </c>
      <c r="BL192" s="71" t="str">
        <f t="shared" si="762"/>
        <v/>
      </c>
      <c r="BM192" s="16" t="str">
        <f t="shared" si="968"/>
        <v/>
      </c>
      <c r="BN192" s="72">
        <v>0</v>
      </c>
      <c r="BO192" s="73" t="str">
        <f t="shared" si="969"/>
        <v/>
      </c>
      <c r="BP192" s="73">
        <v>0</v>
      </c>
      <c r="BQ192" s="74" t="str">
        <f t="shared" si="763"/>
        <v/>
      </c>
      <c r="BR192" s="18" t="str">
        <f t="shared" si="970"/>
        <v/>
      </c>
    </row>
    <row r="193" spans="1:70" s="5" customFormat="1" ht="12.75" customHeight="1" thickBot="1">
      <c r="A193" s="43" t="s">
        <v>99</v>
      </c>
      <c r="B193" s="38" t="s">
        <v>142</v>
      </c>
      <c r="C193" s="9"/>
      <c r="D193" s="50">
        <v>0.71</v>
      </c>
      <c r="E193" s="2" t="s">
        <v>135</v>
      </c>
      <c r="F193" s="83">
        <v>857</v>
      </c>
      <c r="G193" s="83">
        <v>779</v>
      </c>
      <c r="H193" s="142">
        <v>625</v>
      </c>
      <c r="I193" s="142">
        <v>0</v>
      </c>
      <c r="J193" s="97">
        <f t="shared" si="885"/>
        <v>625</v>
      </c>
      <c r="K193" s="76">
        <v>0</v>
      </c>
      <c r="L193" s="77" t="str">
        <f t="shared" si="948"/>
        <v/>
      </c>
      <c r="M193" s="77">
        <v>0</v>
      </c>
      <c r="N193" s="78" t="str">
        <f t="shared" si="752"/>
        <v/>
      </c>
      <c r="O193" s="17" t="str">
        <f t="shared" si="949"/>
        <v/>
      </c>
      <c r="P193" s="79">
        <v>0</v>
      </c>
      <c r="Q193" s="80" t="str">
        <f t="shared" si="950"/>
        <v/>
      </c>
      <c r="R193" s="80">
        <v>0</v>
      </c>
      <c r="S193" s="81" t="str">
        <f t="shared" si="753"/>
        <v/>
      </c>
      <c r="T193" s="19" t="str">
        <f t="shared" si="951"/>
        <v/>
      </c>
      <c r="U193" s="76">
        <v>0</v>
      </c>
      <c r="V193" s="77" t="str">
        <f t="shared" si="952"/>
        <v/>
      </c>
      <c r="W193" s="77">
        <v>0</v>
      </c>
      <c r="X193" s="78" t="str">
        <f t="shared" si="754"/>
        <v/>
      </c>
      <c r="Y193" s="17" t="str">
        <f t="shared" si="953"/>
        <v/>
      </c>
      <c r="Z193" s="79">
        <v>610</v>
      </c>
      <c r="AA193" s="80">
        <f t="shared" si="954"/>
        <v>549</v>
      </c>
      <c r="AB193" s="80">
        <v>133</v>
      </c>
      <c r="AC193" s="81">
        <f t="shared" si="755"/>
        <v>492</v>
      </c>
      <c r="AD193" s="19">
        <f t="shared" si="955"/>
        <v>0.10382513661202186</v>
      </c>
      <c r="AE193" s="76">
        <v>610</v>
      </c>
      <c r="AF193" s="77">
        <f t="shared" si="956"/>
        <v>549</v>
      </c>
      <c r="AG193" s="77">
        <v>134</v>
      </c>
      <c r="AH193" s="78">
        <f t="shared" si="756"/>
        <v>491</v>
      </c>
      <c r="AI193" s="17">
        <f t="shared" si="957"/>
        <v>0.10564663023679417</v>
      </c>
      <c r="AJ193" s="79">
        <v>0</v>
      </c>
      <c r="AK193" s="80" t="str">
        <f t="shared" si="958"/>
        <v/>
      </c>
      <c r="AL193" s="80">
        <v>0</v>
      </c>
      <c r="AM193" s="81" t="str">
        <f t="shared" si="757"/>
        <v/>
      </c>
      <c r="AN193" s="19" t="str">
        <f t="shared" si="959"/>
        <v/>
      </c>
      <c r="AO193" s="76">
        <v>610</v>
      </c>
      <c r="AP193" s="77">
        <f t="shared" si="960"/>
        <v>549</v>
      </c>
      <c r="AQ193" s="77">
        <v>134</v>
      </c>
      <c r="AR193" s="78">
        <f t="shared" si="758"/>
        <v>491</v>
      </c>
      <c r="AS193" s="17">
        <f t="shared" si="961"/>
        <v>0.10564663023679417</v>
      </c>
      <c r="AT193" s="79">
        <v>0</v>
      </c>
      <c r="AU193" s="80" t="str">
        <f t="shared" si="962"/>
        <v/>
      </c>
      <c r="AV193" s="80">
        <v>0</v>
      </c>
      <c r="AW193" s="81" t="str">
        <f t="shared" si="759"/>
        <v/>
      </c>
      <c r="AX193" s="19" t="str">
        <f t="shared" si="853"/>
        <v/>
      </c>
      <c r="AY193" s="76">
        <v>0</v>
      </c>
      <c r="AZ193" s="77" t="str">
        <f t="shared" si="963"/>
        <v/>
      </c>
      <c r="BA193" s="77">
        <v>0</v>
      </c>
      <c r="BB193" s="78" t="str">
        <f t="shared" si="760"/>
        <v/>
      </c>
      <c r="BC193" s="17" t="str">
        <f t="shared" si="964"/>
        <v/>
      </c>
      <c r="BD193" s="79">
        <v>610</v>
      </c>
      <c r="BE193" s="80">
        <f t="shared" si="965"/>
        <v>549</v>
      </c>
      <c r="BF193" s="80">
        <v>134</v>
      </c>
      <c r="BG193" s="81">
        <f t="shared" si="761"/>
        <v>491</v>
      </c>
      <c r="BH193" s="19">
        <f t="shared" si="966"/>
        <v>0.10564663023679417</v>
      </c>
      <c r="BI193" s="76">
        <v>0</v>
      </c>
      <c r="BJ193" s="77" t="str">
        <f t="shared" si="967"/>
        <v/>
      </c>
      <c r="BK193" s="77">
        <v>0</v>
      </c>
      <c r="BL193" s="78" t="str">
        <f t="shared" si="762"/>
        <v/>
      </c>
      <c r="BM193" s="17" t="str">
        <f t="shared" si="968"/>
        <v/>
      </c>
      <c r="BN193" s="79">
        <v>0</v>
      </c>
      <c r="BO193" s="80" t="str">
        <f t="shared" si="969"/>
        <v/>
      </c>
      <c r="BP193" s="80">
        <v>0</v>
      </c>
      <c r="BQ193" s="81" t="str">
        <f t="shared" si="763"/>
        <v/>
      </c>
      <c r="BR193" s="19" t="str">
        <f t="shared" si="970"/>
        <v/>
      </c>
    </row>
    <row r="194" spans="1:70" s="5" customFormat="1" ht="12.75" customHeight="1">
      <c r="A194" s="44" t="s">
        <v>377</v>
      </c>
      <c r="B194" s="36" t="s">
        <v>142</v>
      </c>
      <c r="C194" s="6"/>
      <c r="D194" s="51">
        <v>0.37</v>
      </c>
      <c r="E194" s="7" t="s">
        <v>154</v>
      </c>
      <c r="F194" s="84">
        <v>307</v>
      </c>
      <c r="G194" s="84">
        <v>279</v>
      </c>
      <c r="H194" s="143">
        <v>205</v>
      </c>
      <c r="I194" s="143">
        <v>0</v>
      </c>
      <c r="J194" s="93">
        <f t="shared" si="885"/>
        <v>205</v>
      </c>
      <c r="K194" s="106">
        <v>0</v>
      </c>
      <c r="L194" s="107" t="str">
        <f t="shared" si="948"/>
        <v/>
      </c>
      <c r="M194" s="107">
        <v>0</v>
      </c>
      <c r="N194" s="110" t="str">
        <f t="shared" si="752"/>
        <v/>
      </c>
      <c r="O194" s="15" t="str">
        <f t="shared" si="949"/>
        <v/>
      </c>
      <c r="P194" s="108">
        <v>0</v>
      </c>
      <c r="Q194" s="109" t="str">
        <f t="shared" si="950"/>
        <v/>
      </c>
      <c r="R194" s="109">
        <v>0</v>
      </c>
      <c r="S194" s="111" t="str">
        <f t="shared" si="753"/>
        <v/>
      </c>
      <c r="T194" s="20" t="str">
        <f t="shared" si="951"/>
        <v/>
      </c>
      <c r="U194" s="106">
        <v>0</v>
      </c>
      <c r="V194" s="107" t="str">
        <f>IFERROR(IF(U194&gt;1,U194*0.9,""),"")</f>
        <v/>
      </c>
      <c r="W194" s="107">
        <v>0</v>
      </c>
      <c r="X194" s="110" t="str">
        <f t="shared" si="754"/>
        <v/>
      </c>
      <c r="Y194" s="15" t="str">
        <f t="shared" si="953"/>
        <v/>
      </c>
      <c r="Z194" s="108">
        <v>0</v>
      </c>
      <c r="AA194" s="109" t="str">
        <f t="shared" si="954"/>
        <v/>
      </c>
      <c r="AB194" s="109">
        <v>0</v>
      </c>
      <c r="AC194" s="111" t="str">
        <f t="shared" si="755"/>
        <v/>
      </c>
      <c r="AD194" s="20" t="str">
        <f t="shared" si="955"/>
        <v/>
      </c>
      <c r="AE194" s="106">
        <v>0</v>
      </c>
      <c r="AF194" s="107" t="str">
        <f t="shared" si="956"/>
        <v/>
      </c>
      <c r="AG194" s="107">
        <v>0</v>
      </c>
      <c r="AH194" s="110" t="str">
        <f t="shared" si="756"/>
        <v/>
      </c>
      <c r="AI194" s="15" t="str">
        <f t="shared" si="957"/>
        <v/>
      </c>
      <c r="AJ194" s="108">
        <v>0</v>
      </c>
      <c r="AK194" s="109" t="str">
        <f t="shared" si="958"/>
        <v/>
      </c>
      <c r="AL194" s="109">
        <v>0</v>
      </c>
      <c r="AM194" s="111" t="str">
        <f t="shared" si="757"/>
        <v/>
      </c>
      <c r="AN194" s="20" t="str">
        <f t="shared" si="959"/>
        <v/>
      </c>
      <c r="AO194" s="106">
        <v>0</v>
      </c>
      <c r="AP194" s="107" t="str">
        <f t="shared" si="960"/>
        <v/>
      </c>
      <c r="AQ194" s="107">
        <v>0</v>
      </c>
      <c r="AR194" s="110" t="str">
        <f t="shared" si="758"/>
        <v/>
      </c>
      <c r="AS194" s="15" t="str">
        <f t="shared" si="961"/>
        <v/>
      </c>
      <c r="AT194" s="108">
        <v>0</v>
      </c>
      <c r="AU194" s="109" t="str">
        <f t="shared" si="962"/>
        <v/>
      </c>
      <c r="AV194" s="109">
        <v>0</v>
      </c>
      <c r="AW194" s="111" t="str">
        <f t="shared" si="759"/>
        <v/>
      </c>
      <c r="AX194" s="20" t="str">
        <f t="shared" si="853"/>
        <v/>
      </c>
      <c r="AY194" s="106">
        <v>0</v>
      </c>
      <c r="AZ194" s="107" t="str">
        <f t="shared" si="963"/>
        <v/>
      </c>
      <c r="BA194" s="107">
        <v>0</v>
      </c>
      <c r="BB194" s="110" t="str">
        <f t="shared" si="760"/>
        <v/>
      </c>
      <c r="BC194" s="15" t="str">
        <f t="shared" si="964"/>
        <v/>
      </c>
      <c r="BD194" s="108">
        <v>0</v>
      </c>
      <c r="BE194" s="109" t="str">
        <f t="shared" si="965"/>
        <v/>
      </c>
      <c r="BF194" s="109">
        <v>0</v>
      </c>
      <c r="BG194" s="111" t="str">
        <f t="shared" si="761"/>
        <v/>
      </c>
      <c r="BH194" s="20" t="str">
        <f t="shared" si="966"/>
        <v/>
      </c>
      <c r="BI194" s="106">
        <v>0</v>
      </c>
      <c r="BJ194" s="107" t="str">
        <f t="shared" si="967"/>
        <v/>
      </c>
      <c r="BK194" s="107">
        <v>0</v>
      </c>
      <c r="BL194" s="110" t="str">
        <f t="shared" si="762"/>
        <v/>
      </c>
      <c r="BM194" s="15" t="str">
        <f t="shared" si="968"/>
        <v/>
      </c>
      <c r="BN194" s="108">
        <v>0</v>
      </c>
      <c r="BO194" s="109" t="str">
        <f t="shared" si="969"/>
        <v/>
      </c>
      <c r="BP194" s="109">
        <v>0</v>
      </c>
      <c r="BQ194" s="111" t="str">
        <f t="shared" si="763"/>
        <v/>
      </c>
      <c r="BR194" s="20" t="str">
        <f t="shared" si="970"/>
        <v/>
      </c>
    </row>
    <row r="195" spans="1:70" s="5" customFormat="1" ht="12.75" customHeight="1">
      <c r="A195" s="44" t="s">
        <v>108</v>
      </c>
      <c r="B195" s="36" t="s">
        <v>142</v>
      </c>
      <c r="C195" s="4" t="s">
        <v>549</v>
      </c>
      <c r="D195" s="51">
        <v>0.37</v>
      </c>
      <c r="E195" s="7" t="s">
        <v>154</v>
      </c>
      <c r="F195" s="84">
        <v>307</v>
      </c>
      <c r="G195" s="84">
        <v>279</v>
      </c>
      <c r="H195" s="143">
        <v>205</v>
      </c>
      <c r="I195" s="143">
        <v>0</v>
      </c>
      <c r="J195" s="93">
        <f t="shared" si="885"/>
        <v>205</v>
      </c>
      <c r="K195" s="106">
        <v>0</v>
      </c>
      <c r="L195" s="107" t="str">
        <f t="shared" si="948"/>
        <v/>
      </c>
      <c r="M195" s="107">
        <v>0</v>
      </c>
      <c r="N195" s="110" t="str">
        <f t="shared" si="752"/>
        <v/>
      </c>
      <c r="O195" s="15" t="str">
        <f t="shared" si="949"/>
        <v/>
      </c>
      <c r="P195" s="108">
        <v>0</v>
      </c>
      <c r="Q195" s="109" t="str">
        <f t="shared" si="950"/>
        <v/>
      </c>
      <c r="R195" s="109">
        <v>0</v>
      </c>
      <c r="S195" s="111" t="str">
        <f t="shared" si="753"/>
        <v/>
      </c>
      <c r="T195" s="20" t="str">
        <f t="shared" si="951"/>
        <v/>
      </c>
      <c r="U195" s="106">
        <v>0</v>
      </c>
      <c r="V195" s="107" t="str">
        <f t="shared" si="952"/>
        <v/>
      </c>
      <c r="W195" s="107">
        <v>0</v>
      </c>
      <c r="X195" s="110" t="str">
        <f t="shared" si="754"/>
        <v/>
      </c>
      <c r="Y195" s="15" t="str">
        <f t="shared" si="953"/>
        <v/>
      </c>
      <c r="Z195" s="108">
        <v>0</v>
      </c>
      <c r="AA195" s="109" t="str">
        <f t="shared" si="954"/>
        <v/>
      </c>
      <c r="AB195" s="109">
        <v>0</v>
      </c>
      <c r="AC195" s="111" t="str">
        <f t="shared" si="755"/>
        <v/>
      </c>
      <c r="AD195" s="20" t="str">
        <f t="shared" si="955"/>
        <v/>
      </c>
      <c r="AE195" s="106">
        <v>0</v>
      </c>
      <c r="AF195" s="107" t="str">
        <f t="shared" si="956"/>
        <v/>
      </c>
      <c r="AG195" s="107">
        <v>0</v>
      </c>
      <c r="AH195" s="110" t="str">
        <f t="shared" si="756"/>
        <v/>
      </c>
      <c r="AI195" s="15" t="str">
        <f t="shared" si="957"/>
        <v/>
      </c>
      <c r="AJ195" s="108">
        <v>0</v>
      </c>
      <c r="AK195" s="109" t="str">
        <f t="shared" si="958"/>
        <v/>
      </c>
      <c r="AL195" s="109">
        <v>0</v>
      </c>
      <c r="AM195" s="111" t="str">
        <f t="shared" si="757"/>
        <v/>
      </c>
      <c r="AN195" s="20" t="str">
        <f t="shared" si="959"/>
        <v/>
      </c>
      <c r="AO195" s="106">
        <v>0</v>
      </c>
      <c r="AP195" s="107" t="str">
        <f t="shared" si="960"/>
        <v/>
      </c>
      <c r="AQ195" s="107">
        <v>0</v>
      </c>
      <c r="AR195" s="110" t="str">
        <f t="shared" si="758"/>
        <v/>
      </c>
      <c r="AS195" s="15" t="str">
        <f t="shared" si="961"/>
        <v/>
      </c>
      <c r="AT195" s="108">
        <v>0</v>
      </c>
      <c r="AU195" s="109" t="str">
        <f t="shared" si="962"/>
        <v/>
      </c>
      <c r="AV195" s="109">
        <v>0</v>
      </c>
      <c r="AW195" s="111" t="str">
        <f t="shared" si="759"/>
        <v/>
      </c>
      <c r="AX195" s="20" t="str">
        <f t="shared" si="853"/>
        <v/>
      </c>
      <c r="AY195" s="106">
        <v>0</v>
      </c>
      <c r="AZ195" s="107" t="str">
        <f t="shared" si="963"/>
        <v/>
      </c>
      <c r="BA195" s="107">
        <v>0</v>
      </c>
      <c r="BB195" s="110" t="str">
        <f t="shared" si="760"/>
        <v/>
      </c>
      <c r="BC195" s="15" t="str">
        <f t="shared" si="964"/>
        <v/>
      </c>
      <c r="BD195" s="108">
        <v>0</v>
      </c>
      <c r="BE195" s="109" t="str">
        <f t="shared" si="965"/>
        <v/>
      </c>
      <c r="BF195" s="109">
        <v>0</v>
      </c>
      <c r="BG195" s="111" t="str">
        <f t="shared" si="761"/>
        <v/>
      </c>
      <c r="BH195" s="20" t="str">
        <f t="shared" si="966"/>
        <v/>
      </c>
      <c r="BI195" s="106">
        <v>0</v>
      </c>
      <c r="BJ195" s="107" t="str">
        <f t="shared" si="967"/>
        <v/>
      </c>
      <c r="BK195" s="107">
        <v>0</v>
      </c>
      <c r="BL195" s="110" t="str">
        <f t="shared" si="762"/>
        <v/>
      </c>
      <c r="BM195" s="15" t="str">
        <f t="shared" si="968"/>
        <v/>
      </c>
      <c r="BN195" s="108">
        <v>0</v>
      </c>
      <c r="BO195" s="109" t="str">
        <f t="shared" si="969"/>
        <v/>
      </c>
      <c r="BP195" s="109">
        <v>0</v>
      </c>
      <c r="BQ195" s="111" t="str">
        <f t="shared" si="763"/>
        <v/>
      </c>
      <c r="BR195" s="20" t="str">
        <f t="shared" si="970"/>
        <v/>
      </c>
    </row>
    <row r="196" spans="1:70" s="5" customFormat="1" ht="12.75" customHeight="1">
      <c r="A196" s="42" t="s">
        <v>107</v>
      </c>
      <c r="B196" s="39" t="s">
        <v>142</v>
      </c>
      <c r="C196" s="4"/>
      <c r="D196" s="49">
        <v>0.37</v>
      </c>
      <c r="E196" s="40" t="s">
        <v>154</v>
      </c>
      <c r="F196" s="82">
        <v>307</v>
      </c>
      <c r="G196" s="82">
        <v>279</v>
      </c>
      <c r="H196" s="141">
        <v>205</v>
      </c>
      <c r="I196" s="141">
        <v>0</v>
      </c>
      <c r="J196" s="95">
        <f t="shared" si="885"/>
        <v>205</v>
      </c>
      <c r="K196" s="69">
        <v>0</v>
      </c>
      <c r="L196" s="70" t="str">
        <f t="shared" si="948"/>
        <v/>
      </c>
      <c r="M196" s="70">
        <v>0</v>
      </c>
      <c r="N196" s="71" t="str">
        <f t="shared" si="752"/>
        <v/>
      </c>
      <c r="O196" s="16" t="str">
        <f t="shared" si="949"/>
        <v/>
      </c>
      <c r="P196" s="72">
        <v>0</v>
      </c>
      <c r="Q196" s="73" t="str">
        <f t="shared" si="950"/>
        <v/>
      </c>
      <c r="R196" s="73">
        <v>0</v>
      </c>
      <c r="S196" s="74" t="str">
        <f t="shared" si="753"/>
        <v/>
      </c>
      <c r="T196" s="18" t="str">
        <f t="shared" si="951"/>
        <v/>
      </c>
      <c r="U196" s="69">
        <v>0</v>
      </c>
      <c r="V196" s="70" t="str">
        <f t="shared" si="952"/>
        <v/>
      </c>
      <c r="W196" s="70">
        <v>0</v>
      </c>
      <c r="X196" s="71" t="str">
        <f t="shared" si="754"/>
        <v/>
      </c>
      <c r="Y196" s="16" t="str">
        <f t="shared" si="953"/>
        <v/>
      </c>
      <c r="Z196" s="72">
        <v>0</v>
      </c>
      <c r="AA196" s="73" t="str">
        <f t="shared" si="954"/>
        <v/>
      </c>
      <c r="AB196" s="73">
        <v>0</v>
      </c>
      <c r="AC196" s="74" t="str">
        <f t="shared" si="755"/>
        <v/>
      </c>
      <c r="AD196" s="18" t="str">
        <f t="shared" si="955"/>
        <v/>
      </c>
      <c r="AE196" s="69">
        <v>0</v>
      </c>
      <c r="AF196" s="70" t="str">
        <f t="shared" si="956"/>
        <v/>
      </c>
      <c r="AG196" s="70">
        <v>0</v>
      </c>
      <c r="AH196" s="71" t="str">
        <f t="shared" si="756"/>
        <v/>
      </c>
      <c r="AI196" s="16" t="str">
        <f t="shared" si="957"/>
        <v/>
      </c>
      <c r="AJ196" s="72">
        <v>0</v>
      </c>
      <c r="AK196" s="73" t="str">
        <f t="shared" si="958"/>
        <v/>
      </c>
      <c r="AL196" s="73">
        <v>0</v>
      </c>
      <c r="AM196" s="74" t="str">
        <f t="shared" si="757"/>
        <v/>
      </c>
      <c r="AN196" s="18" t="str">
        <f t="shared" si="959"/>
        <v/>
      </c>
      <c r="AO196" s="69">
        <v>0</v>
      </c>
      <c r="AP196" s="70" t="str">
        <f t="shared" si="960"/>
        <v/>
      </c>
      <c r="AQ196" s="70">
        <v>0</v>
      </c>
      <c r="AR196" s="71" t="str">
        <f t="shared" si="758"/>
        <v/>
      </c>
      <c r="AS196" s="16" t="str">
        <f t="shared" si="961"/>
        <v/>
      </c>
      <c r="AT196" s="72">
        <v>0</v>
      </c>
      <c r="AU196" s="73" t="str">
        <f t="shared" si="962"/>
        <v/>
      </c>
      <c r="AV196" s="73">
        <v>0</v>
      </c>
      <c r="AW196" s="74" t="str">
        <f t="shared" si="759"/>
        <v/>
      </c>
      <c r="AX196" s="18" t="str">
        <f t="shared" si="853"/>
        <v/>
      </c>
      <c r="AY196" s="69">
        <v>0</v>
      </c>
      <c r="AZ196" s="70" t="str">
        <f t="shared" si="963"/>
        <v/>
      </c>
      <c r="BA196" s="70">
        <v>0</v>
      </c>
      <c r="BB196" s="71" t="str">
        <f t="shared" si="760"/>
        <v/>
      </c>
      <c r="BC196" s="16" t="str">
        <f t="shared" si="964"/>
        <v/>
      </c>
      <c r="BD196" s="72">
        <v>0</v>
      </c>
      <c r="BE196" s="73" t="str">
        <f t="shared" si="965"/>
        <v/>
      </c>
      <c r="BF196" s="73">
        <v>0</v>
      </c>
      <c r="BG196" s="74" t="str">
        <f t="shared" si="761"/>
        <v/>
      </c>
      <c r="BH196" s="18" t="str">
        <f t="shared" si="966"/>
        <v/>
      </c>
      <c r="BI196" s="69">
        <v>0</v>
      </c>
      <c r="BJ196" s="70" t="str">
        <f t="shared" si="967"/>
        <v/>
      </c>
      <c r="BK196" s="70">
        <v>0</v>
      </c>
      <c r="BL196" s="71" t="str">
        <f t="shared" si="762"/>
        <v/>
      </c>
      <c r="BM196" s="16" t="str">
        <f t="shared" si="968"/>
        <v/>
      </c>
      <c r="BN196" s="72">
        <v>0</v>
      </c>
      <c r="BO196" s="73" t="str">
        <f t="shared" si="969"/>
        <v/>
      </c>
      <c r="BP196" s="73">
        <v>0</v>
      </c>
      <c r="BQ196" s="74" t="str">
        <f t="shared" si="763"/>
        <v/>
      </c>
      <c r="BR196" s="18" t="str">
        <f t="shared" si="970"/>
        <v/>
      </c>
    </row>
    <row r="197" spans="1:70" s="5" customFormat="1" ht="12.75" customHeight="1">
      <c r="A197" s="42" t="s">
        <v>106</v>
      </c>
      <c r="B197" s="39" t="s">
        <v>142</v>
      </c>
      <c r="C197" s="4"/>
      <c r="D197" s="49">
        <v>0.37</v>
      </c>
      <c r="E197" s="40" t="s">
        <v>154</v>
      </c>
      <c r="F197" s="82">
        <v>274</v>
      </c>
      <c r="G197" s="82">
        <v>249</v>
      </c>
      <c r="H197" s="141">
        <v>183</v>
      </c>
      <c r="I197" s="141">
        <v>0</v>
      </c>
      <c r="J197" s="95">
        <f t="shared" si="885"/>
        <v>183</v>
      </c>
      <c r="K197" s="69">
        <v>0</v>
      </c>
      <c r="L197" s="70" t="str">
        <f t="shared" si="948"/>
        <v/>
      </c>
      <c r="M197" s="70">
        <v>0</v>
      </c>
      <c r="N197" s="71" t="str">
        <f t="shared" si="752"/>
        <v/>
      </c>
      <c r="O197" s="16" t="str">
        <f t="shared" si="949"/>
        <v/>
      </c>
      <c r="P197" s="72">
        <v>0</v>
      </c>
      <c r="Q197" s="73" t="str">
        <f t="shared" si="950"/>
        <v/>
      </c>
      <c r="R197" s="73">
        <v>0</v>
      </c>
      <c r="S197" s="74" t="str">
        <f t="shared" si="753"/>
        <v/>
      </c>
      <c r="T197" s="18" t="str">
        <f t="shared" si="951"/>
        <v/>
      </c>
      <c r="U197" s="69">
        <v>0</v>
      </c>
      <c r="V197" s="70" t="str">
        <f t="shared" si="952"/>
        <v/>
      </c>
      <c r="W197" s="70">
        <v>0</v>
      </c>
      <c r="X197" s="71" t="str">
        <f t="shared" si="754"/>
        <v/>
      </c>
      <c r="Y197" s="16" t="str">
        <f t="shared" si="953"/>
        <v/>
      </c>
      <c r="Z197" s="72">
        <v>0</v>
      </c>
      <c r="AA197" s="73" t="str">
        <f t="shared" si="954"/>
        <v/>
      </c>
      <c r="AB197" s="73">
        <v>0</v>
      </c>
      <c r="AC197" s="74" t="str">
        <f t="shared" si="755"/>
        <v/>
      </c>
      <c r="AD197" s="18" t="str">
        <f t="shared" si="955"/>
        <v/>
      </c>
      <c r="AE197" s="69">
        <v>0</v>
      </c>
      <c r="AF197" s="70" t="str">
        <f t="shared" si="956"/>
        <v/>
      </c>
      <c r="AG197" s="70">
        <v>0</v>
      </c>
      <c r="AH197" s="71" t="str">
        <f t="shared" si="756"/>
        <v/>
      </c>
      <c r="AI197" s="16" t="str">
        <f t="shared" si="957"/>
        <v/>
      </c>
      <c r="AJ197" s="72">
        <v>0</v>
      </c>
      <c r="AK197" s="73" t="str">
        <f t="shared" si="958"/>
        <v/>
      </c>
      <c r="AL197" s="73">
        <v>0</v>
      </c>
      <c r="AM197" s="74" t="str">
        <f t="shared" si="757"/>
        <v/>
      </c>
      <c r="AN197" s="18" t="str">
        <f t="shared" si="959"/>
        <v/>
      </c>
      <c r="AO197" s="69">
        <v>0</v>
      </c>
      <c r="AP197" s="70" t="str">
        <f t="shared" si="960"/>
        <v/>
      </c>
      <c r="AQ197" s="70">
        <v>0</v>
      </c>
      <c r="AR197" s="71" t="str">
        <f t="shared" si="758"/>
        <v/>
      </c>
      <c r="AS197" s="16" t="str">
        <f t="shared" si="961"/>
        <v/>
      </c>
      <c r="AT197" s="72">
        <v>0</v>
      </c>
      <c r="AU197" s="73" t="str">
        <f t="shared" si="962"/>
        <v/>
      </c>
      <c r="AV197" s="73">
        <v>0</v>
      </c>
      <c r="AW197" s="74" t="str">
        <f t="shared" si="759"/>
        <v/>
      </c>
      <c r="AX197" s="18" t="str">
        <f t="shared" si="853"/>
        <v/>
      </c>
      <c r="AY197" s="69">
        <v>0</v>
      </c>
      <c r="AZ197" s="70" t="str">
        <f t="shared" si="963"/>
        <v/>
      </c>
      <c r="BA197" s="70">
        <v>0</v>
      </c>
      <c r="BB197" s="71" t="str">
        <f t="shared" si="760"/>
        <v/>
      </c>
      <c r="BC197" s="16" t="str">
        <f t="shared" si="964"/>
        <v/>
      </c>
      <c r="BD197" s="72">
        <v>0</v>
      </c>
      <c r="BE197" s="73" t="str">
        <f t="shared" si="965"/>
        <v/>
      </c>
      <c r="BF197" s="73">
        <v>0</v>
      </c>
      <c r="BG197" s="74" t="str">
        <f t="shared" si="761"/>
        <v/>
      </c>
      <c r="BH197" s="18" t="str">
        <f t="shared" si="966"/>
        <v/>
      </c>
      <c r="BI197" s="69">
        <v>0</v>
      </c>
      <c r="BJ197" s="70" t="str">
        <f t="shared" si="967"/>
        <v/>
      </c>
      <c r="BK197" s="70">
        <v>0</v>
      </c>
      <c r="BL197" s="71" t="str">
        <f t="shared" si="762"/>
        <v/>
      </c>
      <c r="BM197" s="16" t="str">
        <f t="shared" si="968"/>
        <v/>
      </c>
      <c r="BN197" s="72">
        <v>0</v>
      </c>
      <c r="BO197" s="73" t="str">
        <f t="shared" si="969"/>
        <v/>
      </c>
      <c r="BP197" s="73">
        <v>0</v>
      </c>
      <c r="BQ197" s="74" t="str">
        <f t="shared" si="763"/>
        <v/>
      </c>
      <c r="BR197" s="18" t="str">
        <f t="shared" si="970"/>
        <v/>
      </c>
    </row>
    <row r="198" spans="1:70" s="5" customFormat="1" ht="12.75" customHeight="1">
      <c r="A198" s="42" t="s">
        <v>110</v>
      </c>
      <c r="B198" s="39" t="s">
        <v>142</v>
      </c>
      <c r="C198" s="4"/>
      <c r="D198" s="49">
        <v>0.59</v>
      </c>
      <c r="E198" s="40" t="s">
        <v>126</v>
      </c>
      <c r="F198" s="82">
        <v>373</v>
      </c>
      <c r="G198" s="82">
        <v>339</v>
      </c>
      <c r="H198" s="141">
        <v>249</v>
      </c>
      <c r="I198" s="141">
        <v>0</v>
      </c>
      <c r="J198" s="95">
        <f t="shared" si="885"/>
        <v>249</v>
      </c>
      <c r="K198" s="69">
        <v>0</v>
      </c>
      <c r="L198" s="70" t="str">
        <f t="shared" si="948"/>
        <v/>
      </c>
      <c r="M198" s="70">
        <v>0</v>
      </c>
      <c r="N198" s="71" t="str">
        <f t="shared" si="752"/>
        <v/>
      </c>
      <c r="O198" s="16" t="str">
        <f t="shared" si="949"/>
        <v/>
      </c>
      <c r="P198" s="72">
        <v>0</v>
      </c>
      <c r="Q198" s="73" t="str">
        <f t="shared" si="950"/>
        <v/>
      </c>
      <c r="R198" s="73">
        <v>0</v>
      </c>
      <c r="S198" s="74" t="str">
        <f t="shared" si="753"/>
        <v/>
      </c>
      <c r="T198" s="18" t="str">
        <f t="shared" si="951"/>
        <v/>
      </c>
      <c r="U198" s="69">
        <v>0</v>
      </c>
      <c r="V198" s="70" t="str">
        <f t="shared" si="952"/>
        <v/>
      </c>
      <c r="W198" s="70">
        <v>0</v>
      </c>
      <c r="X198" s="71" t="str">
        <f t="shared" si="754"/>
        <v/>
      </c>
      <c r="Y198" s="16" t="str">
        <f t="shared" si="953"/>
        <v/>
      </c>
      <c r="Z198" s="72">
        <v>0</v>
      </c>
      <c r="AA198" s="73" t="str">
        <f t="shared" si="954"/>
        <v/>
      </c>
      <c r="AB198" s="73">
        <v>0</v>
      </c>
      <c r="AC198" s="74" t="str">
        <f t="shared" si="755"/>
        <v/>
      </c>
      <c r="AD198" s="18" t="str">
        <f t="shared" si="955"/>
        <v/>
      </c>
      <c r="AE198" s="69">
        <v>0</v>
      </c>
      <c r="AF198" s="70" t="str">
        <f t="shared" si="956"/>
        <v/>
      </c>
      <c r="AG198" s="70">
        <v>0</v>
      </c>
      <c r="AH198" s="71" t="str">
        <f t="shared" si="756"/>
        <v/>
      </c>
      <c r="AI198" s="16" t="str">
        <f t="shared" si="957"/>
        <v/>
      </c>
      <c r="AJ198" s="72">
        <v>0</v>
      </c>
      <c r="AK198" s="73" t="str">
        <f t="shared" si="958"/>
        <v/>
      </c>
      <c r="AL198" s="73">
        <v>0</v>
      </c>
      <c r="AM198" s="74" t="str">
        <f t="shared" si="757"/>
        <v/>
      </c>
      <c r="AN198" s="18" t="str">
        <f t="shared" si="959"/>
        <v/>
      </c>
      <c r="AO198" s="69">
        <v>0</v>
      </c>
      <c r="AP198" s="70" t="str">
        <f t="shared" si="960"/>
        <v/>
      </c>
      <c r="AQ198" s="70">
        <v>0</v>
      </c>
      <c r="AR198" s="71" t="str">
        <f t="shared" si="758"/>
        <v/>
      </c>
      <c r="AS198" s="16" t="str">
        <f t="shared" si="961"/>
        <v/>
      </c>
      <c r="AT198" s="72">
        <v>0</v>
      </c>
      <c r="AU198" s="73" t="str">
        <f t="shared" si="962"/>
        <v/>
      </c>
      <c r="AV198" s="73">
        <v>0</v>
      </c>
      <c r="AW198" s="74" t="str">
        <f t="shared" si="759"/>
        <v/>
      </c>
      <c r="AX198" s="18" t="str">
        <f t="shared" si="853"/>
        <v/>
      </c>
      <c r="AY198" s="69">
        <v>0</v>
      </c>
      <c r="AZ198" s="70" t="str">
        <f t="shared" si="963"/>
        <v/>
      </c>
      <c r="BA198" s="70">
        <v>0</v>
      </c>
      <c r="BB198" s="71" t="str">
        <f t="shared" si="760"/>
        <v/>
      </c>
      <c r="BC198" s="16" t="str">
        <f t="shared" si="964"/>
        <v/>
      </c>
      <c r="BD198" s="72">
        <v>0</v>
      </c>
      <c r="BE198" s="73" t="str">
        <f t="shared" si="965"/>
        <v/>
      </c>
      <c r="BF198" s="73">
        <v>0</v>
      </c>
      <c r="BG198" s="74" t="str">
        <f t="shared" si="761"/>
        <v/>
      </c>
      <c r="BH198" s="18" t="str">
        <f t="shared" si="966"/>
        <v/>
      </c>
      <c r="BI198" s="69">
        <v>0</v>
      </c>
      <c r="BJ198" s="70" t="str">
        <f t="shared" si="967"/>
        <v/>
      </c>
      <c r="BK198" s="70">
        <v>0</v>
      </c>
      <c r="BL198" s="71" t="str">
        <f t="shared" si="762"/>
        <v/>
      </c>
      <c r="BM198" s="16" t="str">
        <f t="shared" si="968"/>
        <v/>
      </c>
      <c r="BN198" s="72">
        <v>0</v>
      </c>
      <c r="BO198" s="73" t="str">
        <f t="shared" si="969"/>
        <v/>
      </c>
      <c r="BP198" s="73">
        <v>0</v>
      </c>
      <c r="BQ198" s="74" t="str">
        <f t="shared" si="763"/>
        <v/>
      </c>
      <c r="BR198" s="18" t="str">
        <f t="shared" si="970"/>
        <v/>
      </c>
    </row>
    <row r="199" spans="1:70" s="5" customFormat="1" ht="12.75" customHeight="1" thickBot="1">
      <c r="A199" s="43" t="s">
        <v>109</v>
      </c>
      <c r="B199" s="38" t="s">
        <v>142</v>
      </c>
      <c r="C199" s="9"/>
      <c r="D199" s="50">
        <v>0.59</v>
      </c>
      <c r="E199" s="2" t="s">
        <v>126</v>
      </c>
      <c r="F199" s="83">
        <v>362</v>
      </c>
      <c r="G199" s="83">
        <v>329</v>
      </c>
      <c r="H199" s="142">
        <v>242</v>
      </c>
      <c r="I199" s="142">
        <v>0</v>
      </c>
      <c r="J199" s="97">
        <f t="shared" si="885"/>
        <v>242</v>
      </c>
      <c r="K199" s="76">
        <v>0</v>
      </c>
      <c r="L199" s="77" t="str">
        <f t="shared" si="948"/>
        <v/>
      </c>
      <c r="M199" s="77">
        <v>0</v>
      </c>
      <c r="N199" s="78" t="str">
        <f t="shared" si="752"/>
        <v/>
      </c>
      <c r="O199" s="17" t="str">
        <f t="shared" si="949"/>
        <v/>
      </c>
      <c r="P199" s="79">
        <v>0</v>
      </c>
      <c r="Q199" s="80" t="str">
        <f t="shared" si="950"/>
        <v/>
      </c>
      <c r="R199" s="80">
        <v>0</v>
      </c>
      <c r="S199" s="81" t="str">
        <f t="shared" si="753"/>
        <v/>
      </c>
      <c r="T199" s="19" t="str">
        <f t="shared" si="951"/>
        <v/>
      </c>
      <c r="U199" s="76">
        <v>0</v>
      </c>
      <c r="V199" s="77" t="str">
        <f t="shared" si="952"/>
        <v/>
      </c>
      <c r="W199" s="77">
        <v>0</v>
      </c>
      <c r="X199" s="78" t="str">
        <f t="shared" si="754"/>
        <v/>
      </c>
      <c r="Y199" s="17" t="str">
        <f t="shared" si="953"/>
        <v/>
      </c>
      <c r="Z199" s="79">
        <v>0</v>
      </c>
      <c r="AA199" s="80" t="str">
        <f t="shared" si="954"/>
        <v/>
      </c>
      <c r="AB199" s="80">
        <v>0</v>
      </c>
      <c r="AC199" s="81" t="str">
        <f t="shared" si="755"/>
        <v/>
      </c>
      <c r="AD199" s="19" t="str">
        <f t="shared" si="955"/>
        <v/>
      </c>
      <c r="AE199" s="76">
        <v>0</v>
      </c>
      <c r="AF199" s="77" t="str">
        <f t="shared" si="956"/>
        <v/>
      </c>
      <c r="AG199" s="77">
        <v>0</v>
      </c>
      <c r="AH199" s="78" t="str">
        <f t="shared" si="756"/>
        <v/>
      </c>
      <c r="AI199" s="17" t="str">
        <f t="shared" si="957"/>
        <v/>
      </c>
      <c r="AJ199" s="79">
        <v>0</v>
      </c>
      <c r="AK199" s="80" t="str">
        <f t="shared" si="958"/>
        <v/>
      </c>
      <c r="AL199" s="80">
        <v>0</v>
      </c>
      <c r="AM199" s="81" t="str">
        <f t="shared" si="757"/>
        <v/>
      </c>
      <c r="AN199" s="19" t="str">
        <f t="shared" si="959"/>
        <v/>
      </c>
      <c r="AO199" s="76">
        <v>0</v>
      </c>
      <c r="AP199" s="77" t="str">
        <f t="shared" si="960"/>
        <v/>
      </c>
      <c r="AQ199" s="77">
        <v>0</v>
      </c>
      <c r="AR199" s="78" t="str">
        <f t="shared" si="758"/>
        <v/>
      </c>
      <c r="AS199" s="17" t="str">
        <f t="shared" si="961"/>
        <v/>
      </c>
      <c r="AT199" s="79">
        <v>0</v>
      </c>
      <c r="AU199" s="80" t="str">
        <f t="shared" si="962"/>
        <v/>
      </c>
      <c r="AV199" s="80">
        <v>0</v>
      </c>
      <c r="AW199" s="81" t="str">
        <f t="shared" si="759"/>
        <v/>
      </c>
      <c r="AX199" s="19" t="str">
        <f t="shared" si="853"/>
        <v/>
      </c>
      <c r="AY199" s="76">
        <v>0</v>
      </c>
      <c r="AZ199" s="77" t="str">
        <f t="shared" si="963"/>
        <v/>
      </c>
      <c r="BA199" s="77">
        <v>0</v>
      </c>
      <c r="BB199" s="78" t="str">
        <f t="shared" si="760"/>
        <v/>
      </c>
      <c r="BC199" s="17" t="str">
        <f t="shared" si="964"/>
        <v/>
      </c>
      <c r="BD199" s="79">
        <v>0</v>
      </c>
      <c r="BE199" s="80" t="str">
        <f t="shared" si="965"/>
        <v/>
      </c>
      <c r="BF199" s="80">
        <v>0</v>
      </c>
      <c r="BG199" s="81" t="str">
        <f t="shared" si="761"/>
        <v/>
      </c>
      <c r="BH199" s="19" t="str">
        <f t="shared" si="966"/>
        <v/>
      </c>
      <c r="BI199" s="76">
        <v>0</v>
      </c>
      <c r="BJ199" s="77" t="str">
        <f t="shared" si="967"/>
        <v/>
      </c>
      <c r="BK199" s="77">
        <v>0</v>
      </c>
      <c r="BL199" s="78" t="str">
        <f t="shared" si="762"/>
        <v/>
      </c>
      <c r="BM199" s="17" t="str">
        <f t="shared" si="968"/>
        <v/>
      </c>
      <c r="BN199" s="79">
        <v>0</v>
      </c>
      <c r="BO199" s="80" t="str">
        <f t="shared" si="969"/>
        <v/>
      </c>
      <c r="BP199" s="80">
        <v>0</v>
      </c>
      <c r="BQ199" s="81" t="str">
        <f t="shared" si="763"/>
        <v/>
      </c>
      <c r="BR199" s="19" t="str">
        <f t="shared" si="970"/>
        <v/>
      </c>
    </row>
    <row r="200" spans="1:70" s="5" customFormat="1" ht="12.75" customHeight="1">
      <c r="A200" s="42" t="s">
        <v>53</v>
      </c>
      <c r="B200" s="39" t="s">
        <v>143</v>
      </c>
      <c r="C200" s="4"/>
      <c r="D200" s="49">
        <v>1.19</v>
      </c>
      <c r="E200" s="40" t="s">
        <v>184</v>
      </c>
      <c r="F200" s="82">
        <v>1759</v>
      </c>
      <c r="G200" s="82">
        <v>1599</v>
      </c>
      <c r="H200" s="141">
        <v>1222</v>
      </c>
      <c r="I200" s="141">
        <v>20</v>
      </c>
      <c r="J200" s="95">
        <f t="shared" ref="J200:J231" si="971">IFERROR(H200-I200,H200)</f>
        <v>1202</v>
      </c>
      <c r="K200" s="69">
        <v>0</v>
      </c>
      <c r="L200" s="70" t="str">
        <f t="shared" ref="L200:L205" si="972">IFERROR(IF(K200&gt;1,K200*0.9,""),"")</f>
        <v/>
      </c>
      <c r="M200" s="70">
        <v>0</v>
      </c>
      <c r="N200" s="71" t="str">
        <f t="shared" ref="N200:N263" si="973">IFERROR(IF(M200&gt;1,($J200-M200),""),"")</f>
        <v/>
      </c>
      <c r="O200" s="16" t="str">
        <f t="shared" ref="O200:O205" si="974">IFERROR(IF((IFERROR(IF(M200&gt;1,(L200-N200)/L200,""),(($G200*0.9)-N200)/($G200*0.9)))&gt;1%,IFERROR(IF(M200&gt;1,(L200-N200)/L200,""),(($G200*0.9)-N200)/($G200*0.9)),""),"")</f>
        <v/>
      </c>
      <c r="P200" s="72">
        <v>0</v>
      </c>
      <c r="Q200" s="73" t="str">
        <f t="shared" ref="Q200:Q205" si="975">IFERROR(IF(P200&gt;1,P200*0.9,""),"")</f>
        <v/>
      </c>
      <c r="R200" s="73">
        <v>0</v>
      </c>
      <c r="S200" s="74" t="str">
        <f t="shared" ref="S200:S263" si="976">IFERROR(IF(R200&gt;1,($J200-R200),""),"")</f>
        <v/>
      </c>
      <c r="T200" s="18" t="str">
        <f t="shared" ref="T200:T205" si="977">IFERROR(IF((IFERROR(IF(R200&gt;1,(Q200-S200)/Q200,""),(($G200*0.9)-S200)/($G200*0.9)))&gt;1%,IFERROR(IF(R200&gt;1,(Q200-S200)/Q200,""),(($G200*0.9)-S200)/($G200*0.9)),""),"")</f>
        <v/>
      </c>
      <c r="U200" s="69">
        <v>0</v>
      </c>
      <c r="V200" s="70" t="str">
        <f t="shared" ref="V200:V205" si="978">IFERROR(IF(U200&gt;1,U200*0.9,""),"")</f>
        <v/>
      </c>
      <c r="W200" s="70">
        <v>0</v>
      </c>
      <c r="X200" s="71" t="str">
        <f t="shared" ref="X200:X263" si="979">IFERROR(IF(W200&gt;1,($J200-W200),""),"")</f>
        <v/>
      </c>
      <c r="Y200" s="16" t="str">
        <f t="shared" ref="Y200:Y205" si="980">IFERROR(IF((IFERROR(IF(W200&gt;1,(V200-X200)/V200,""),(($G200*0.9)-X200)/($G200*0.9)))&gt;1%,IFERROR(IF(W200&gt;1,(V200-X200)/V200,""),(($G200*0.9)-X200)/($G200*0.9)),""),"")</f>
        <v/>
      </c>
      <c r="Z200" s="72">
        <v>1388</v>
      </c>
      <c r="AA200" s="73">
        <f t="shared" ref="AA200:AA205" si="981">IFERROR(IF(Z200&gt;1,Z200*0.9,""),"")</f>
        <v>1249.2</v>
      </c>
      <c r="AB200" s="73">
        <v>157</v>
      </c>
      <c r="AC200" s="74">
        <f t="shared" ref="AC200:AC263" si="982">IFERROR(IF(AB200&gt;1,($J200-AB200),""),"")</f>
        <v>1045</v>
      </c>
      <c r="AD200" s="18">
        <f t="shared" ref="AD200:AD205" si="983">IFERROR(IF((IFERROR(IF(AB200&gt;1,(AA200-AC200)/AA200,""),(($G200*0.9)-AC200)/($G200*0.9)))&gt;1%,IFERROR(IF(AB200&gt;1,(AA200-AC200)/AA200,""),(($G200*0.9)-AC200)/($G200*0.9)),""),"")</f>
        <v>0.16346461735510731</v>
      </c>
      <c r="AE200" s="69">
        <v>1332</v>
      </c>
      <c r="AF200" s="70">
        <f t="shared" ref="AF200:AF205" si="984">IFERROR(IF(AE200&gt;1,AE200*0.9,""),"")</f>
        <v>1198.8</v>
      </c>
      <c r="AG200" s="70">
        <v>199</v>
      </c>
      <c r="AH200" s="71">
        <f t="shared" ref="AH200:AH263" si="985">IFERROR(IF(AG200&gt;1,($J200-AG200),""),"")</f>
        <v>1003</v>
      </c>
      <c r="AI200" s="16">
        <f t="shared" ref="AI200:AI205" si="986">IFERROR(IF((IFERROR(IF(AG200&gt;1,(AF200-AH200)/AF200,""),(($G200*0.9)-AH200)/($G200*0.9)))&gt;1%,IFERROR(IF(AG200&gt;1,(AF200-AH200)/AF200,""),(($G200*0.9)-AH200)/($G200*0.9)),""),"")</f>
        <v>0.16332999666332995</v>
      </c>
      <c r="AJ200" s="72">
        <v>0</v>
      </c>
      <c r="AK200" s="73" t="str">
        <f t="shared" ref="AK200:AK205" si="987">IFERROR(IF(AJ200&gt;1,AJ200*0.9,""),"")</f>
        <v/>
      </c>
      <c r="AL200" s="73">
        <v>0</v>
      </c>
      <c r="AM200" s="74" t="str">
        <f t="shared" ref="AM200:AM263" si="988">IFERROR(IF(AL200&gt;1,($J200-AL200),""),"")</f>
        <v/>
      </c>
      <c r="AN200" s="18" t="str">
        <f t="shared" ref="AN200:AN205" si="989">IFERROR(IF((IFERROR(IF(AL200&gt;1,(AK200-AM200)/AK200,""),(($G200*0.9)-AM200)/($G200*0.9)))&gt;1%,IFERROR(IF(AL200&gt;1,(AK200-AM200)/AK200,""),(($G200*0.9)-AM200)/($G200*0.9)),""),"")</f>
        <v/>
      </c>
      <c r="AO200" s="69">
        <v>1332</v>
      </c>
      <c r="AP200" s="70">
        <f t="shared" ref="AP200:AP205" si="990">IFERROR(IF(AO200&gt;1,AO200*0.9,""),"")</f>
        <v>1198.8</v>
      </c>
      <c r="AQ200" s="70">
        <v>199</v>
      </c>
      <c r="AR200" s="71">
        <f t="shared" ref="AR200:AR263" si="991">IFERROR(IF(AQ200&gt;1,($J200-AQ200),""),"")</f>
        <v>1003</v>
      </c>
      <c r="AS200" s="16">
        <f t="shared" ref="AS200:AS205" si="992">IFERROR(IF((IFERROR(IF(AQ200&gt;1,(AP200-AR200)/AP200,""),(($G200*0.9)-AR200)/($G200*0.9)))&gt;1%,IFERROR(IF(AQ200&gt;1,(AP200-AR200)/AP200,""),(($G200*0.9)-AR200)/($G200*0.9)),""),"")</f>
        <v>0.16332999666332995</v>
      </c>
      <c r="AT200" s="72">
        <v>0</v>
      </c>
      <c r="AU200" s="73" t="str">
        <f t="shared" ref="AU200:AU205" si="993">IFERROR(IF(AT200&gt;1,AT200*0.9,""),"")</f>
        <v/>
      </c>
      <c r="AV200" s="73">
        <v>0</v>
      </c>
      <c r="AW200" s="74" t="str">
        <f t="shared" ref="AW200:AW263" si="994">IFERROR(IF(AV200&gt;1,($J200-AV200),""),"")</f>
        <v/>
      </c>
      <c r="AX200" s="18" t="str">
        <f t="shared" ref="AX200:AX231" si="995">IFERROR(IF((IFERROR(IF(AV200&gt;1,(AU200-AW200)/AU200,""),(($G200*0.9)-AW200)/($G200*0.9)))&gt;1%,IFERROR(IF(AV200&gt;1,(AU200-AW200)/AU200,""),(($G200*0.9)-AW200)/($G200*0.9)),""),"")</f>
        <v/>
      </c>
      <c r="AY200" s="69">
        <v>0</v>
      </c>
      <c r="AZ200" s="70" t="str">
        <f t="shared" ref="AZ200:AZ205" si="996">IFERROR(IF(AY200&gt;1,AY200*0.9,""),"")</f>
        <v/>
      </c>
      <c r="BA200" s="70">
        <v>0</v>
      </c>
      <c r="BB200" s="71" t="str">
        <f t="shared" ref="BB200:BB263" si="997">IFERROR(IF(BA200&gt;1,($J200-BA200),""),"")</f>
        <v/>
      </c>
      <c r="BC200" s="16" t="str">
        <f t="shared" ref="BC200:BC205" si="998">IFERROR(IF((IFERROR(IF(BA200&gt;1,(AZ200-BB200)/AZ200,""),(($G200*0.9)-BB200)/($G200*0.9)))&gt;1%,IFERROR(IF(BA200&gt;1,(AZ200-BB200)/AZ200,""),(($G200*0.9)-BB200)/($G200*0.9)),""),"")</f>
        <v/>
      </c>
      <c r="BD200" s="72">
        <v>1332</v>
      </c>
      <c r="BE200" s="73">
        <f t="shared" ref="BE200:BE205" si="999">IFERROR(IF(BD200&gt;1,BD200*0.9,""),"")</f>
        <v>1198.8</v>
      </c>
      <c r="BF200" s="73">
        <v>199</v>
      </c>
      <c r="BG200" s="74">
        <f t="shared" ref="BG200:BG263" si="1000">IFERROR(IF(BF200&gt;1,($J200-BF200),""),"")</f>
        <v>1003</v>
      </c>
      <c r="BH200" s="18">
        <f t="shared" ref="BH200:BH205" si="1001">IFERROR(IF((IFERROR(IF(BF200&gt;1,(BE200-BG200)/BE200,""),(($G200*0.9)-BG200)/($G200*0.9)))&gt;1%,IFERROR(IF(BF200&gt;1,(BE200-BG200)/BE200,""),(($G200*0.9)-BG200)/($G200*0.9)),""),"")</f>
        <v>0.16332999666332995</v>
      </c>
      <c r="BI200" s="69">
        <v>0</v>
      </c>
      <c r="BJ200" s="70" t="str">
        <f t="shared" ref="BJ200:BJ205" si="1002">IFERROR(IF(BI200&gt;1,BI200*0.9,""),"")</f>
        <v/>
      </c>
      <c r="BK200" s="70">
        <v>0</v>
      </c>
      <c r="BL200" s="71" t="str">
        <f t="shared" ref="BL200:BL263" si="1003">IFERROR(IF(BK200&gt;1,($J200-BK200),""),"")</f>
        <v/>
      </c>
      <c r="BM200" s="16" t="str">
        <f t="shared" ref="BM200:BM205" si="1004">IFERROR(IF((IFERROR(IF(BK200&gt;1,(BJ200-BL200)/BJ200,""),(($G200*0.9)-BL200)/($G200*0.9)))&gt;1%,IFERROR(IF(BK200&gt;1,(BJ200-BL200)/BJ200,""),(($G200*0.9)-BL200)/($G200*0.9)),""),"")</f>
        <v/>
      </c>
      <c r="BN200" s="72">
        <v>0</v>
      </c>
      <c r="BO200" s="73" t="str">
        <f t="shared" ref="BO200:BO205" si="1005">IFERROR(IF(BN200&gt;1,BN200*0.9,""),"")</f>
        <v/>
      </c>
      <c r="BP200" s="73">
        <v>0</v>
      </c>
      <c r="BQ200" s="74" t="str">
        <f t="shared" ref="BQ200:BQ263" si="1006">IFERROR(IF(BP200&gt;1,($J200-BP200),""),"")</f>
        <v/>
      </c>
      <c r="BR200" s="18" t="str">
        <f t="shared" ref="BR200:BR205" si="1007">IFERROR(IF((IFERROR(IF(BP200&gt;1,(BO200-BQ200)/BO200,""),(($G200*0.9)-BQ200)/($G200*0.9)))&gt;1%,IFERROR(IF(BP200&gt;1,(BO200-BQ200)/BO200,""),(($G200*0.9)-BQ200)/($G200*0.9)),""),"")</f>
        <v/>
      </c>
    </row>
    <row r="201" spans="1:70" s="5" customFormat="1" ht="12.75" customHeight="1">
      <c r="A201" s="42" t="s">
        <v>55</v>
      </c>
      <c r="B201" s="39" t="s">
        <v>143</v>
      </c>
      <c r="C201" s="4"/>
      <c r="D201" s="49">
        <v>1.19</v>
      </c>
      <c r="E201" s="40" t="s">
        <v>184</v>
      </c>
      <c r="F201" s="82">
        <v>2089</v>
      </c>
      <c r="G201" s="82">
        <v>1899</v>
      </c>
      <c r="H201" s="141">
        <v>1410</v>
      </c>
      <c r="I201" s="141">
        <v>20</v>
      </c>
      <c r="J201" s="95">
        <f t="shared" si="971"/>
        <v>1390</v>
      </c>
      <c r="K201" s="69">
        <v>0</v>
      </c>
      <c r="L201" s="70" t="str">
        <f t="shared" si="972"/>
        <v/>
      </c>
      <c r="M201" s="70">
        <v>0</v>
      </c>
      <c r="N201" s="71" t="str">
        <f t="shared" si="973"/>
        <v/>
      </c>
      <c r="O201" s="16" t="str">
        <f t="shared" si="974"/>
        <v/>
      </c>
      <c r="P201" s="72">
        <v>0</v>
      </c>
      <c r="Q201" s="73" t="str">
        <f t="shared" si="975"/>
        <v/>
      </c>
      <c r="R201" s="73">
        <v>0</v>
      </c>
      <c r="S201" s="74" t="str">
        <f t="shared" si="976"/>
        <v/>
      </c>
      <c r="T201" s="18" t="str">
        <f t="shared" si="977"/>
        <v/>
      </c>
      <c r="U201" s="69">
        <v>1666</v>
      </c>
      <c r="V201" s="70">
        <f t="shared" si="978"/>
        <v>1499.4</v>
      </c>
      <c r="W201" s="70">
        <v>168</v>
      </c>
      <c r="X201" s="71">
        <f t="shared" si="979"/>
        <v>1222</v>
      </c>
      <c r="Y201" s="16">
        <f t="shared" si="980"/>
        <v>0.18500733626784052</v>
      </c>
      <c r="Z201" s="72">
        <v>0</v>
      </c>
      <c r="AA201" s="73" t="str">
        <f t="shared" si="981"/>
        <v/>
      </c>
      <c r="AB201" s="73">
        <v>0</v>
      </c>
      <c r="AC201" s="74" t="str">
        <f t="shared" si="982"/>
        <v/>
      </c>
      <c r="AD201" s="18" t="str">
        <f t="shared" si="983"/>
        <v/>
      </c>
      <c r="AE201" s="69">
        <v>0</v>
      </c>
      <c r="AF201" s="70" t="str">
        <f t="shared" si="984"/>
        <v/>
      </c>
      <c r="AG201" s="70">
        <v>0</v>
      </c>
      <c r="AH201" s="71" t="str">
        <f t="shared" si="985"/>
        <v/>
      </c>
      <c r="AI201" s="16" t="str">
        <f t="shared" si="986"/>
        <v/>
      </c>
      <c r="AJ201" s="72">
        <v>1554</v>
      </c>
      <c r="AK201" s="73">
        <f t="shared" si="987"/>
        <v>1398.6000000000001</v>
      </c>
      <c r="AL201" s="73">
        <v>250</v>
      </c>
      <c r="AM201" s="74">
        <f t="shared" si="988"/>
        <v>1140</v>
      </c>
      <c r="AN201" s="18">
        <f t="shared" si="989"/>
        <v>0.18489918489918497</v>
      </c>
      <c r="AO201" s="69">
        <v>1554</v>
      </c>
      <c r="AP201" s="70">
        <f t="shared" si="990"/>
        <v>1398.6000000000001</v>
      </c>
      <c r="AQ201" s="70">
        <v>250</v>
      </c>
      <c r="AR201" s="71">
        <f t="shared" si="991"/>
        <v>1140</v>
      </c>
      <c r="AS201" s="16">
        <f t="shared" si="992"/>
        <v>0.18489918489918497</v>
      </c>
      <c r="AT201" s="72">
        <v>0</v>
      </c>
      <c r="AU201" s="73" t="str">
        <f t="shared" si="993"/>
        <v/>
      </c>
      <c r="AV201" s="73">
        <v>0</v>
      </c>
      <c r="AW201" s="74" t="str">
        <f t="shared" si="994"/>
        <v/>
      </c>
      <c r="AX201" s="18" t="str">
        <f t="shared" si="995"/>
        <v/>
      </c>
      <c r="AY201" s="69">
        <v>1554</v>
      </c>
      <c r="AZ201" s="70">
        <f t="shared" si="996"/>
        <v>1398.6000000000001</v>
      </c>
      <c r="BA201" s="70">
        <v>250</v>
      </c>
      <c r="BB201" s="71">
        <f t="shared" si="997"/>
        <v>1140</v>
      </c>
      <c r="BC201" s="16">
        <f t="shared" si="998"/>
        <v>0.18489918489918497</v>
      </c>
      <c r="BD201" s="72">
        <v>0</v>
      </c>
      <c r="BE201" s="73" t="str">
        <f t="shared" si="999"/>
        <v/>
      </c>
      <c r="BF201" s="73">
        <v>0</v>
      </c>
      <c r="BG201" s="74" t="str">
        <f t="shared" si="1000"/>
        <v/>
      </c>
      <c r="BH201" s="18" t="str">
        <f t="shared" si="1001"/>
        <v/>
      </c>
      <c r="BI201" s="69">
        <v>0</v>
      </c>
      <c r="BJ201" s="70" t="str">
        <f t="shared" si="1002"/>
        <v/>
      </c>
      <c r="BK201" s="70">
        <v>0</v>
      </c>
      <c r="BL201" s="71" t="str">
        <f t="shared" si="1003"/>
        <v/>
      </c>
      <c r="BM201" s="16" t="str">
        <f t="shared" si="1004"/>
        <v/>
      </c>
      <c r="BN201" s="72">
        <v>0</v>
      </c>
      <c r="BO201" s="73" t="str">
        <f t="shared" si="1005"/>
        <v/>
      </c>
      <c r="BP201" s="73">
        <v>0</v>
      </c>
      <c r="BQ201" s="74" t="str">
        <f t="shared" si="1006"/>
        <v/>
      </c>
      <c r="BR201" s="18" t="str">
        <f t="shared" si="1007"/>
        <v/>
      </c>
    </row>
    <row r="202" spans="1:70" s="5" customFormat="1" ht="12.75" customHeight="1" thickBot="1">
      <c r="A202" s="43" t="s">
        <v>54</v>
      </c>
      <c r="B202" s="38" t="s">
        <v>143</v>
      </c>
      <c r="C202" s="9"/>
      <c r="D202" s="50">
        <v>1.19</v>
      </c>
      <c r="E202" s="2" t="s">
        <v>184</v>
      </c>
      <c r="F202" s="83">
        <v>1979</v>
      </c>
      <c r="G202" s="83">
        <v>1799</v>
      </c>
      <c r="H202" s="142">
        <v>1335</v>
      </c>
      <c r="I202" s="142">
        <v>20</v>
      </c>
      <c r="J202" s="97">
        <f t="shared" si="971"/>
        <v>1315</v>
      </c>
      <c r="K202" s="76">
        <v>0</v>
      </c>
      <c r="L202" s="77" t="str">
        <f t="shared" si="972"/>
        <v/>
      </c>
      <c r="M202" s="77">
        <v>0</v>
      </c>
      <c r="N202" s="78" t="str">
        <f t="shared" si="973"/>
        <v/>
      </c>
      <c r="O202" s="17" t="str">
        <f t="shared" si="974"/>
        <v/>
      </c>
      <c r="P202" s="79">
        <v>0</v>
      </c>
      <c r="Q202" s="80" t="str">
        <f t="shared" si="975"/>
        <v/>
      </c>
      <c r="R202" s="80">
        <v>0</v>
      </c>
      <c r="S202" s="81" t="str">
        <f t="shared" si="976"/>
        <v/>
      </c>
      <c r="T202" s="19" t="str">
        <f t="shared" si="977"/>
        <v/>
      </c>
      <c r="U202" s="76">
        <v>1554</v>
      </c>
      <c r="V202" s="77">
        <f t="shared" si="978"/>
        <v>1398.6000000000001</v>
      </c>
      <c r="W202" s="77">
        <v>177</v>
      </c>
      <c r="X202" s="78">
        <f t="shared" si="979"/>
        <v>1138</v>
      </c>
      <c r="Y202" s="17">
        <f t="shared" si="980"/>
        <v>0.18632918632918641</v>
      </c>
      <c r="Z202" s="79">
        <v>0</v>
      </c>
      <c r="AA202" s="80" t="str">
        <f t="shared" si="981"/>
        <v/>
      </c>
      <c r="AB202" s="80">
        <v>0</v>
      </c>
      <c r="AC202" s="81" t="str">
        <f t="shared" si="982"/>
        <v/>
      </c>
      <c r="AD202" s="19" t="str">
        <f t="shared" si="983"/>
        <v/>
      </c>
      <c r="AE202" s="76">
        <v>0</v>
      </c>
      <c r="AF202" s="77" t="str">
        <f t="shared" si="984"/>
        <v/>
      </c>
      <c r="AG202" s="77">
        <v>0</v>
      </c>
      <c r="AH202" s="78" t="str">
        <f t="shared" si="985"/>
        <v/>
      </c>
      <c r="AI202" s="17" t="str">
        <f t="shared" si="986"/>
        <v/>
      </c>
      <c r="AJ202" s="79">
        <v>1443</v>
      </c>
      <c r="AK202" s="80">
        <f t="shared" si="987"/>
        <v>1298.7</v>
      </c>
      <c r="AL202" s="80">
        <v>258</v>
      </c>
      <c r="AM202" s="81">
        <f t="shared" si="988"/>
        <v>1057</v>
      </c>
      <c r="AN202" s="19">
        <f t="shared" si="989"/>
        <v>0.18610918610918614</v>
      </c>
      <c r="AO202" s="76">
        <v>1443</v>
      </c>
      <c r="AP202" s="77">
        <f t="shared" si="990"/>
        <v>1298.7</v>
      </c>
      <c r="AQ202" s="77">
        <v>258</v>
      </c>
      <c r="AR202" s="78">
        <f t="shared" si="991"/>
        <v>1057</v>
      </c>
      <c r="AS202" s="17">
        <f t="shared" si="992"/>
        <v>0.18610918610918614</v>
      </c>
      <c r="AT202" s="79">
        <v>0</v>
      </c>
      <c r="AU202" s="80" t="str">
        <f t="shared" si="993"/>
        <v/>
      </c>
      <c r="AV202" s="80">
        <v>0</v>
      </c>
      <c r="AW202" s="81" t="str">
        <f t="shared" si="994"/>
        <v/>
      </c>
      <c r="AX202" s="19" t="str">
        <f t="shared" si="995"/>
        <v/>
      </c>
      <c r="AY202" s="76">
        <v>1443</v>
      </c>
      <c r="AZ202" s="77">
        <f t="shared" si="996"/>
        <v>1298.7</v>
      </c>
      <c r="BA202" s="77">
        <v>258</v>
      </c>
      <c r="BB202" s="78">
        <f t="shared" si="997"/>
        <v>1057</v>
      </c>
      <c r="BC202" s="17">
        <f t="shared" si="998"/>
        <v>0.18610918610918614</v>
      </c>
      <c r="BD202" s="79">
        <v>0</v>
      </c>
      <c r="BE202" s="80" t="str">
        <f t="shared" si="999"/>
        <v/>
      </c>
      <c r="BF202" s="80">
        <v>0</v>
      </c>
      <c r="BG202" s="81" t="str">
        <f t="shared" si="1000"/>
        <v/>
      </c>
      <c r="BH202" s="19" t="str">
        <f t="shared" si="1001"/>
        <v/>
      </c>
      <c r="BI202" s="76">
        <v>0</v>
      </c>
      <c r="BJ202" s="77" t="str">
        <f t="shared" si="1002"/>
        <v/>
      </c>
      <c r="BK202" s="77">
        <v>0</v>
      </c>
      <c r="BL202" s="78" t="str">
        <f t="shared" si="1003"/>
        <v/>
      </c>
      <c r="BM202" s="17" t="str">
        <f t="shared" si="1004"/>
        <v/>
      </c>
      <c r="BN202" s="79">
        <v>0</v>
      </c>
      <c r="BO202" s="80" t="str">
        <f t="shared" si="1005"/>
        <v/>
      </c>
      <c r="BP202" s="80">
        <v>0</v>
      </c>
      <c r="BQ202" s="81" t="str">
        <f t="shared" si="1006"/>
        <v/>
      </c>
      <c r="BR202" s="19" t="str">
        <f t="shared" si="1007"/>
        <v/>
      </c>
    </row>
    <row r="203" spans="1:70" s="5" customFormat="1" ht="12.75" customHeight="1">
      <c r="A203" s="44" t="s">
        <v>351</v>
      </c>
      <c r="B203" s="39" t="s">
        <v>143</v>
      </c>
      <c r="C203" s="6" t="s">
        <v>395</v>
      </c>
      <c r="D203" s="49">
        <v>0.83</v>
      </c>
      <c r="E203" s="40" t="s">
        <v>353</v>
      </c>
      <c r="F203" s="82">
        <v>769</v>
      </c>
      <c r="G203" s="82">
        <v>699</v>
      </c>
      <c r="H203" s="141">
        <v>495</v>
      </c>
      <c r="I203" s="141">
        <v>0</v>
      </c>
      <c r="J203" s="95">
        <f>IFERROR(H203-I203,H203)</f>
        <v>495</v>
      </c>
      <c r="K203" s="69">
        <v>0</v>
      </c>
      <c r="L203" s="70" t="str">
        <f>IFERROR(IF(K203&gt;1,K203*0.9,""),"")</f>
        <v/>
      </c>
      <c r="M203" s="70">
        <v>0</v>
      </c>
      <c r="N203" s="71" t="str">
        <f t="shared" si="973"/>
        <v/>
      </c>
      <c r="O203" s="16" t="str">
        <f>IFERROR(IF((IFERROR(IF(M203&gt;1,(L203-N203)/L203,""),(($G203*0.9)-N203)/($G203*0.9)))&gt;1%,IFERROR(IF(M203&gt;1,(L203-N203)/L203,""),(($G203*0.9)-N203)/($G203*0.9)),""),"")</f>
        <v/>
      </c>
      <c r="P203" s="72">
        <v>0</v>
      </c>
      <c r="Q203" s="73" t="str">
        <f>IFERROR(IF(P203&gt;1,P203*0.9,""),"")</f>
        <v/>
      </c>
      <c r="R203" s="73">
        <v>0</v>
      </c>
      <c r="S203" s="74" t="str">
        <f t="shared" si="976"/>
        <v/>
      </c>
      <c r="T203" s="18" t="str">
        <f>IFERROR(IF((IFERROR(IF(R203&gt;1,(Q203-S203)/Q203,""),(($G203*0.9)-S203)/($G203*0.9)))&gt;1%,IFERROR(IF(R203&gt;1,(Q203-S203)/Q203,""),(($G203*0.9)-S203)/($G203*0.9)),""),"")</f>
        <v/>
      </c>
      <c r="U203" s="69">
        <v>0</v>
      </c>
      <c r="V203" s="70" t="str">
        <f>IFERROR(IF(U203&gt;1,U203*0.9,""),"")</f>
        <v/>
      </c>
      <c r="W203" s="70">
        <v>0</v>
      </c>
      <c r="X203" s="71" t="str">
        <f t="shared" si="979"/>
        <v/>
      </c>
      <c r="Y203" s="16" t="str">
        <f>IFERROR(IF((IFERROR(IF(W203&gt;1,(V203-X203)/V203,""),(($G203*0.9)-X203)/($G203*0.9)))&gt;1%,IFERROR(IF(W203&gt;1,(V203-X203)/V203,""),(($G203*0.9)-X203)/($G203*0.9)),""),"")</f>
        <v/>
      </c>
      <c r="Z203" s="72">
        <v>666</v>
      </c>
      <c r="AA203" s="73">
        <f>IFERROR(IF(Z203&gt;1,Z203*0.9,""),"")</f>
        <v>599.4</v>
      </c>
      <c r="AB203" s="73">
        <v>0</v>
      </c>
      <c r="AC203" s="74" t="str">
        <f t="shared" si="982"/>
        <v/>
      </c>
      <c r="AD203" s="18" t="str">
        <f>IFERROR(IF((IFERROR(IF(AB203&gt;1,(AA203-AC203)/AA203,""),(($G203*0.9)-AC203)/($G203*0.9)))&gt;1%,IFERROR(IF(AB203&gt;1,(AA203-AC203)/AA203,""),(($G203*0.9)-AC203)/($G203*0.9)),""),"")</f>
        <v/>
      </c>
      <c r="AE203" s="69">
        <v>666</v>
      </c>
      <c r="AF203" s="70">
        <f>IFERROR(IF(AE203&gt;1,AE203*0.9,""),"")</f>
        <v>599.4</v>
      </c>
      <c r="AG203" s="70">
        <v>0</v>
      </c>
      <c r="AH203" s="71" t="str">
        <f t="shared" si="985"/>
        <v/>
      </c>
      <c r="AI203" s="16" t="str">
        <f>IFERROR(IF((IFERROR(IF(AG203&gt;1,(AF203-AH203)/AF203,""),(($G203*0.9)-AH203)/($G203*0.9)))&gt;1%,IFERROR(IF(AG203&gt;1,(AF203-AH203)/AF203,""),(($G203*0.9)-AH203)/($G203*0.9)),""),"")</f>
        <v/>
      </c>
      <c r="AJ203" s="72">
        <v>0</v>
      </c>
      <c r="AK203" s="73" t="str">
        <f>IFERROR(IF(AJ203&gt;1,AJ203*0.9,""),"")</f>
        <v/>
      </c>
      <c r="AL203" s="73">
        <v>0</v>
      </c>
      <c r="AM203" s="74" t="str">
        <f t="shared" si="988"/>
        <v/>
      </c>
      <c r="AN203" s="18" t="str">
        <f>IFERROR(IF((IFERROR(IF(AL203&gt;1,(AK203-AM203)/AK203,""),(($G203*0.9)-AM203)/($G203*0.9)))&gt;1%,IFERROR(IF(AL203&gt;1,(AK203-AM203)/AK203,""),(($G203*0.9)-AM203)/($G203*0.9)),""),"")</f>
        <v/>
      </c>
      <c r="AO203" s="69">
        <v>610</v>
      </c>
      <c r="AP203" s="70">
        <f>IFERROR(IF(AO203&gt;1,AO203*0.9,""),"")</f>
        <v>549</v>
      </c>
      <c r="AQ203" s="70">
        <v>0</v>
      </c>
      <c r="AR203" s="71" t="str">
        <f t="shared" si="991"/>
        <v/>
      </c>
      <c r="AS203" s="16" t="str">
        <f>IFERROR(IF((IFERROR(IF(AQ203&gt;1,(AP203-AR203)/AP203,""),(($G203*0.9)-AR203)/($G203*0.9)))&gt;1%,IFERROR(IF(AQ203&gt;1,(AP203-AR203)/AP203,""),(($G203*0.9)-AR203)/($G203*0.9)),""),"")</f>
        <v/>
      </c>
      <c r="AT203" s="72">
        <v>0</v>
      </c>
      <c r="AU203" s="73" t="str">
        <f>IFERROR(IF(AT203&gt;1,AT203*0.9,""),"")</f>
        <v/>
      </c>
      <c r="AV203" s="73">
        <v>0</v>
      </c>
      <c r="AW203" s="74" t="str">
        <f t="shared" si="994"/>
        <v/>
      </c>
      <c r="AX203" s="18" t="str">
        <f>IFERROR(IF((IFERROR(IF(AV203&gt;1,(AU203-AW203)/AU203,""),(($G203*0.9)-AW203)/($G203*0.9)))&gt;1%,IFERROR(IF(AV203&gt;1,(AU203-AW203)/AU203,""),(($G203*0.9)-AW203)/($G203*0.9)),""),"")</f>
        <v/>
      </c>
      <c r="AY203" s="69">
        <v>0</v>
      </c>
      <c r="AZ203" s="70" t="str">
        <f>IFERROR(IF(AY203&gt;1,AY203*0.9,""),"")</f>
        <v/>
      </c>
      <c r="BA203" s="70">
        <v>0</v>
      </c>
      <c r="BB203" s="71" t="str">
        <f t="shared" si="997"/>
        <v/>
      </c>
      <c r="BC203" s="16" t="str">
        <f>IFERROR(IF((IFERROR(IF(BA203&gt;1,(AZ203-BB203)/AZ203,""),(($G203*0.9)-BB203)/($G203*0.9)))&gt;1%,IFERROR(IF(BA203&gt;1,(AZ203-BB203)/AZ203,""),(($G203*0.9)-BB203)/($G203*0.9)),""),"")</f>
        <v/>
      </c>
      <c r="BD203" s="72">
        <v>610</v>
      </c>
      <c r="BE203" s="73">
        <f>IFERROR(IF(BD203&gt;1,BD203*0.9,""),"")</f>
        <v>549</v>
      </c>
      <c r="BF203" s="73">
        <v>0</v>
      </c>
      <c r="BG203" s="74" t="str">
        <f t="shared" si="1000"/>
        <v/>
      </c>
      <c r="BH203" s="18" t="str">
        <f>IFERROR(IF((IFERROR(IF(BF203&gt;1,(BE203-BG203)/BE203,""),(($G203*0.9)-BG203)/($G203*0.9)))&gt;1%,IFERROR(IF(BF203&gt;1,(BE203-BG203)/BE203,""),(($G203*0.9)-BG203)/($G203*0.9)),""),"")</f>
        <v/>
      </c>
      <c r="BI203" s="69">
        <v>0</v>
      </c>
      <c r="BJ203" s="70" t="str">
        <f>IFERROR(IF(BI203&gt;1,BI203*0.9,""),"")</f>
        <v/>
      </c>
      <c r="BK203" s="70">
        <v>0</v>
      </c>
      <c r="BL203" s="71" t="str">
        <f t="shared" si="1003"/>
        <v/>
      </c>
      <c r="BM203" s="16" t="str">
        <f>IFERROR(IF((IFERROR(IF(BK203&gt;1,(BJ203-BL203)/BJ203,""),(($G203*0.9)-BL203)/($G203*0.9)))&gt;1%,IFERROR(IF(BK203&gt;1,(BJ203-BL203)/BJ203,""),(($G203*0.9)-BL203)/($G203*0.9)),""),"")</f>
        <v/>
      </c>
      <c r="BN203" s="72">
        <v>0</v>
      </c>
      <c r="BO203" s="73" t="str">
        <f>IFERROR(IF(BN203&gt;1,BN203*0.9,""),"")</f>
        <v/>
      </c>
      <c r="BP203" s="73">
        <v>0</v>
      </c>
      <c r="BQ203" s="74" t="str">
        <f t="shared" si="1006"/>
        <v/>
      </c>
      <c r="BR203" s="18" t="str">
        <f>IFERROR(IF((IFERROR(IF(BP203&gt;1,(BO203-BQ203)/BO203,""),(($G203*0.9)-BQ203)/($G203*0.9)))&gt;1%,IFERROR(IF(BP203&gt;1,(BO203-BQ203)/BO203,""),(($G203*0.9)-BQ203)/($G203*0.9)),""),"")</f>
        <v/>
      </c>
    </row>
    <row r="204" spans="1:70" s="5" customFormat="1" ht="12.75" customHeight="1">
      <c r="A204" s="44" t="s">
        <v>532</v>
      </c>
      <c r="B204" s="36" t="s">
        <v>143</v>
      </c>
      <c r="C204" s="6" t="s">
        <v>520</v>
      </c>
      <c r="D204" s="49">
        <v>0.83</v>
      </c>
      <c r="E204" s="40" t="s">
        <v>542</v>
      </c>
      <c r="F204" s="84">
        <v>769</v>
      </c>
      <c r="G204" s="84">
        <v>699</v>
      </c>
      <c r="H204" s="143">
        <v>545</v>
      </c>
      <c r="I204" s="143">
        <v>0</v>
      </c>
      <c r="J204" s="93">
        <f t="shared" ref="J204" si="1008">IFERROR(H204-I204,H204)</f>
        <v>545</v>
      </c>
      <c r="K204" s="106">
        <v>0</v>
      </c>
      <c r="L204" s="107" t="str">
        <f t="shared" ref="L204" si="1009">IFERROR(IF(K204&gt;1,K204*0.9,""),"")</f>
        <v/>
      </c>
      <c r="M204" s="107">
        <v>0</v>
      </c>
      <c r="N204" s="110" t="str">
        <f t="shared" si="973"/>
        <v/>
      </c>
      <c r="O204" s="15" t="str">
        <f t="shared" ref="O204" si="1010">IFERROR(IF((IFERROR(IF(M204&gt;1,(L204-N204)/L204,""),(($G204*0.9)-N204)/($G204*0.9)))&gt;1%,IFERROR(IF(M204&gt;1,(L204-N204)/L204,""),(($G204*0.9)-N204)/($G204*0.9)),""),"")</f>
        <v/>
      </c>
      <c r="P204" s="108">
        <v>0</v>
      </c>
      <c r="Q204" s="109" t="str">
        <f t="shared" ref="Q204" si="1011">IFERROR(IF(P204&gt;1,P204*0.9,""),"")</f>
        <v/>
      </c>
      <c r="R204" s="109">
        <v>0</v>
      </c>
      <c r="S204" s="111" t="str">
        <f t="shared" si="976"/>
        <v/>
      </c>
      <c r="T204" s="20" t="str">
        <f t="shared" ref="T204" si="1012">IFERROR(IF((IFERROR(IF(R204&gt;1,(Q204-S204)/Q204,""),(($G204*0.9)-S204)/($G204*0.9)))&gt;1%,IFERROR(IF(R204&gt;1,(Q204-S204)/Q204,""),(($G204*0.9)-S204)/($G204*0.9)),""),"")</f>
        <v/>
      </c>
      <c r="U204" s="106">
        <v>0</v>
      </c>
      <c r="V204" s="107" t="str">
        <f t="shared" ref="V204" si="1013">IFERROR(IF(U204&gt;1,U204*0.9,""),"")</f>
        <v/>
      </c>
      <c r="W204" s="107">
        <v>0</v>
      </c>
      <c r="X204" s="110" t="str">
        <f t="shared" si="979"/>
        <v/>
      </c>
      <c r="Y204" s="15" t="str">
        <f t="shared" ref="Y204" si="1014">IFERROR(IF((IFERROR(IF(W204&gt;1,(V204-X204)/V204,""),(($G204*0.9)-X204)/($G204*0.9)))&gt;1%,IFERROR(IF(W204&gt;1,(V204-X204)/V204,""),(($G204*0.9)-X204)/($G204*0.9)),""),"")</f>
        <v/>
      </c>
      <c r="Z204" s="108">
        <v>0</v>
      </c>
      <c r="AA204" s="109" t="str">
        <f t="shared" ref="AA204" si="1015">IFERROR(IF(Z204&gt;1,Z204*0.9,""),"")</f>
        <v/>
      </c>
      <c r="AB204" s="109">
        <v>0</v>
      </c>
      <c r="AC204" s="111" t="str">
        <f t="shared" si="982"/>
        <v/>
      </c>
      <c r="AD204" s="20" t="str">
        <f t="shared" ref="AD204" si="1016">IFERROR(IF((IFERROR(IF(AB204&gt;1,(AA204-AC204)/AA204,""),(($G204*0.9)-AC204)/($G204*0.9)))&gt;1%,IFERROR(IF(AB204&gt;1,(AA204-AC204)/AA204,""),(($G204*0.9)-AC204)/($G204*0.9)),""),"")</f>
        <v/>
      </c>
      <c r="AE204" s="106">
        <v>0</v>
      </c>
      <c r="AF204" s="107" t="str">
        <f t="shared" ref="AF204" si="1017">IFERROR(IF(AE204&gt;1,AE204*0.9,""),"")</f>
        <v/>
      </c>
      <c r="AG204" s="107">
        <v>0</v>
      </c>
      <c r="AH204" s="110" t="str">
        <f t="shared" si="985"/>
        <v/>
      </c>
      <c r="AI204" s="15" t="str">
        <f t="shared" ref="AI204" si="1018">IFERROR(IF((IFERROR(IF(AG204&gt;1,(AF204-AH204)/AF204,""),(($G204*0.9)-AH204)/($G204*0.9)))&gt;1%,IFERROR(IF(AG204&gt;1,(AF204-AH204)/AF204,""),(($G204*0.9)-AH204)/($G204*0.9)),""),"")</f>
        <v/>
      </c>
      <c r="AJ204" s="108">
        <v>0</v>
      </c>
      <c r="AK204" s="109" t="str">
        <f t="shared" ref="AK204" si="1019">IFERROR(IF(AJ204&gt;1,AJ204*0.9,""),"")</f>
        <v/>
      </c>
      <c r="AL204" s="109">
        <v>0</v>
      </c>
      <c r="AM204" s="111" t="str">
        <f t="shared" si="988"/>
        <v/>
      </c>
      <c r="AN204" s="20" t="str">
        <f t="shared" ref="AN204" si="1020">IFERROR(IF((IFERROR(IF(AL204&gt;1,(AK204-AM204)/AK204,""),(($G204*0.9)-AM204)/($G204*0.9)))&gt;1%,IFERROR(IF(AL204&gt;1,(AK204-AM204)/AK204,""),(($G204*0.9)-AM204)/($G204*0.9)),""),"")</f>
        <v/>
      </c>
      <c r="AO204" s="106">
        <v>0</v>
      </c>
      <c r="AP204" s="107" t="str">
        <f t="shared" ref="AP204" si="1021">IFERROR(IF(AO204&gt;1,AO204*0.9,""),"")</f>
        <v/>
      </c>
      <c r="AQ204" s="107">
        <v>0</v>
      </c>
      <c r="AR204" s="110" t="str">
        <f t="shared" si="991"/>
        <v/>
      </c>
      <c r="AS204" s="15" t="str">
        <f t="shared" ref="AS204" si="1022">IFERROR(IF((IFERROR(IF(AQ204&gt;1,(AP204-AR204)/AP204,""),(($G204*0.9)-AR204)/($G204*0.9)))&gt;1%,IFERROR(IF(AQ204&gt;1,(AP204-AR204)/AP204,""),(($G204*0.9)-AR204)/($G204*0.9)),""),"")</f>
        <v/>
      </c>
      <c r="AT204" s="108">
        <v>0</v>
      </c>
      <c r="AU204" s="109" t="str">
        <f t="shared" ref="AU204" si="1023">IFERROR(IF(AT204&gt;1,AT204*0.9,""),"")</f>
        <v/>
      </c>
      <c r="AV204" s="109">
        <v>0</v>
      </c>
      <c r="AW204" s="111" t="str">
        <f t="shared" si="994"/>
        <v/>
      </c>
      <c r="AX204" s="20" t="str">
        <f t="shared" ref="AX204" si="1024">IFERROR(IF((IFERROR(IF(AV204&gt;1,(AU204-AW204)/AU204,""),(($G204*0.9)-AW204)/($G204*0.9)))&gt;1%,IFERROR(IF(AV204&gt;1,(AU204-AW204)/AU204,""),(($G204*0.9)-AW204)/($G204*0.9)),""),"")</f>
        <v/>
      </c>
      <c r="AY204" s="106">
        <v>0</v>
      </c>
      <c r="AZ204" s="107" t="str">
        <f t="shared" ref="AZ204" si="1025">IFERROR(IF(AY204&gt;1,AY204*0.9,""),"")</f>
        <v/>
      </c>
      <c r="BA204" s="107">
        <v>0</v>
      </c>
      <c r="BB204" s="110" t="str">
        <f t="shared" si="997"/>
        <v/>
      </c>
      <c r="BC204" s="15" t="str">
        <f t="shared" ref="BC204" si="1026">IFERROR(IF((IFERROR(IF(BA204&gt;1,(AZ204-BB204)/AZ204,""),(($G204*0.9)-BB204)/($G204*0.9)))&gt;1%,IFERROR(IF(BA204&gt;1,(AZ204-BB204)/AZ204,""),(($G204*0.9)-BB204)/($G204*0.9)),""),"")</f>
        <v/>
      </c>
      <c r="BD204" s="108">
        <v>0</v>
      </c>
      <c r="BE204" s="109" t="str">
        <f t="shared" ref="BE204" si="1027">IFERROR(IF(BD204&gt;1,BD204*0.9,""),"")</f>
        <v/>
      </c>
      <c r="BF204" s="109">
        <v>0</v>
      </c>
      <c r="BG204" s="111" t="str">
        <f t="shared" si="1000"/>
        <v/>
      </c>
      <c r="BH204" s="20" t="str">
        <f t="shared" ref="BH204" si="1028">IFERROR(IF((IFERROR(IF(BF204&gt;1,(BE204-BG204)/BE204,""),(($G204*0.9)-BG204)/($G204*0.9)))&gt;1%,IFERROR(IF(BF204&gt;1,(BE204-BG204)/BE204,""),(($G204*0.9)-BG204)/($G204*0.9)),""),"")</f>
        <v/>
      </c>
      <c r="BI204" s="106">
        <v>0</v>
      </c>
      <c r="BJ204" s="107" t="str">
        <f t="shared" ref="BJ204" si="1029">IFERROR(IF(BI204&gt;1,BI204*0.9,""),"")</f>
        <v/>
      </c>
      <c r="BK204" s="107">
        <v>0</v>
      </c>
      <c r="BL204" s="110" t="str">
        <f t="shared" si="1003"/>
        <v/>
      </c>
      <c r="BM204" s="15" t="str">
        <f t="shared" ref="BM204" si="1030">IFERROR(IF((IFERROR(IF(BK204&gt;1,(BJ204-BL204)/BJ204,""),(($G204*0.9)-BL204)/($G204*0.9)))&gt;1%,IFERROR(IF(BK204&gt;1,(BJ204-BL204)/BJ204,""),(($G204*0.9)-BL204)/($G204*0.9)),""),"")</f>
        <v/>
      </c>
      <c r="BN204" s="108">
        <v>0</v>
      </c>
      <c r="BO204" s="109" t="str">
        <f t="shared" ref="BO204" si="1031">IFERROR(IF(BN204&gt;1,BN204*0.9,""),"")</f>
        <v/>
      </c>
      <c r="BP204" s="109">
        <v>0</v>
      </c>
      <c r="BQ204" s="111" t="str">
        <f t="shared" si="1006"/>
        <v/>
      </c>
      <c r="BR204" s="20" t="str">
        <f t="shared" ref="BR204" si="1032">IFERROR(IF((IFERROR(IF(BP204&gt;1,(BO204-BQ204)/BO204,""),(($G204*0.9)-BQ204)/($G204*0.9)))&gt;1%,IFERROR(IF(BP204&gt;1,(BO204-BQ204)/BO204,""),(($G204*0.9)-BQ204)/($G204*0.9)),""),"")</f>
        <v/>
      </c>
    </row>
    <row r="205" spans="1:70" s="5" customFormat="1" ht="12.75" customHeight="1">
      <c r="A205" s="44" t="s">
        <v>51</v>
      </c>
      <c r="B205" s="36" t="s">
        <v>143</v>
      </c>
      <c r="C205" s="4" t="s">
        <v>395</v>
      </c>
      <c r="D205" s="49">
        <v>0.83</v>
      </c>
      <c r="E205" s="7" t="s">
        <v>353</v>
      </c>
      <c r="F205" s="84">
        <v>989</v>
      </c>
      <c r="G205" s="84">
        <v>899</v>
      </c>
      <c r="H205" s="143">
        <v>701</v>
      </c>
      <c r="I205" s="143">
        <v>14</v>
      </c>
      <c r="J205" s="93">
        <f t="shared" si="971"/>
        <v>687</v>
      </c>
      <c r="K205" s="106">
        <v>0</v>
      </c>
      <c r="L205" s="107" t="str">
        <f t="shared" si="972"/>
        <v/>
      </c>
      <c r="M205" s="107">
        <v>0</v>
      </c>
      <c r="N205" s="110" t="str">
        <f t="shared" si="973"/>
        <v/>
      </c>
      <c r="O205" s="15" t="str">
        <f t="shared" si="974"/>
        <v/>
      </c>
      <c r="P205" s="108">
        <v>832</v>
      </c>
      <c r="Q205" s="109">
        <f t="shared" si="975"/>
        <v>748.80000000000007</v>
      </c>
      <c r="R205" s="109">
        <v>50</v>
      </c>
      <c r="S205" s="111">
        <f t="shared" si="976"/>
        <v>637</v>
      </c>
      <c r="T205" s="20">
        <f t="shared" si="977"/>
        <v>0.14930555555555564</v>
      </c>
      <c r="U205" s="106">
        <v>832</v>
      </c>
      <c r="V205" s="107">
        <f t="shared" si="978"/>
        <v>748.80000000000007</v>
      </c>
      <c r="W205" s="107">
        <v>50</v>
      </c>
      <c r="X205" s="110">
        <f t="shared" si="979"/>
        <v>637</v>
      </c>
      <c r="Y205" s="15">
        <f t="shared" si="980"/>
        <v>0.14930555555555564</v>
      </c>
      <c r="Z205" s="108">
        <v>0</v>
      </c>
      <c r="AA205" s="109" t="str">
        <f t="shared" si="981"/>
        <v/>
      </c>
      <c r="AB205" s="109">
        <v>0</v>
      </c>
      <c r="AC205" s="111" t="str">
        <f t="shared" si="982"/>
        <v/>
      </c>
      <c r="AD205" s="20" t="str">
        <f t="shared" si="983"/>
        <v/>
      </c>
      <c r="AE205" s="106">
        <v>721</v>
      </c>
      <c r="AF205" s="107">
        <f t="shared" si="984"/>
        <v>648.9</v>
      </c>
      <c r="AG205" s="107">
        <v>135</v>
      </c>
      <c r="AH205" s="110">
        <f t="shared" si="985"/>
        <v>552</v>
      </c>
      <c r="AI205" s="15">
        <f t="shared" si="986"/>
        <v>0.14932963476652794</v>
      </c>
      <c r="AJ205" s="108">
        <v>721</v>
      </c>
      <c r="AK205" s="109">
        <f t="shared" si="987"/>
        <v>648.9</v>
      </c>
      <c r="AL205" s="109">
        <v>135</v>
      </c>
      <c r="AM205" s="111">
        <f t="shared" si="988"/>
        <v>552</v>
      </c>
      <c r="AN205" s="20">
        <f t="shared" si="989"/>
        <v>0.14932963476652794</v>
      </c>
      <c r="AO205" s="106">
        <v>721</v>
      </c>
      <c r="AP205" s="107">
        <f t="shared" si="990"/>
        <v>648.9</v>
      </c>
      <c r="AQ205" s="107">
        <v>135</v>
      </c>
      <c r="AR205" s="110">
        <f t="shared" si="991"/>
        <v>552</v>
      </c>
      <c r="AS205" s="15">
        <f t="shared" si="992"/>
        <v>0.14932963476652794</v>
      </c>
      <c r="AT205" s="108">
        <v>0</v>
      </c>
      <c r="AU205" s="109" t="str">
        <f t="shared" si="993"/>
        <v/>
      </c>
      <c r="AV205" s="109">
        <v>0</v>
      </c>
      <c r="AW205" s="111" t="str">
        <f t="shared" si="994"/>
        <v/>
      </c>
      <c r="AX205" s="20" t="str">
        <f t="shared" si="995"/>
        <v/>
      </c>
      <c r="AY205" s="106">
        <v>721</v>
      </c>
      <c r="AZ205" s="107">
        <f t="shared" si="996"/>
        <v>648.9</v>
      </c>
      <c r="BA205" s="107">
        <v>135</v>
      </c>
      <c r="BB205" s="110">
        <f t="shared" si="997"/>
        <v>552</v>
      </c>
      <c r="BC205" s="15">
        <f t="shared" si="998"/>
        <v>0.14932963476652794</v>
      </c>
      <c r="BD205" s="108">
        <v>0</v>
      </c>
      <c r="BE205" s="109" t="str">
        <f t="shared" si="999"/>
        <v/>
      </c>
      <c r="BF205" s="109">
        <v>0</v>
      </c>
      <c r="BG205" s="111" t="str">
        <f t="shared" si="1000"/>
        <v/>
      </c>
      <c r="BH205" s="20" t="str">
        <f t="shared" si="1001"/>
        <v/>
      </c>
      <c r="BI205" s="106">
        <v>0</v>
      </c>
      <c r="BJ205" s="107" t="str">
        <f t="shared" si="1002"/>
        <v/>
      </c>
      <c r="BK205" s="107">
        <v>0</v>
      </c>
      <c r="BL205" s="110" t="str">
        <f t="shared" si="1003"/>
        <v/>
      </c>
      <c r="BM205" s="15" t="str">
        <f t="shared" si="1004"/>
        <v/>
      </c>
      <c r="BN205" s="108">
        <v>721</v>
      </c>
      <c r="BO205" s="109">
        <f t="shared" si="1005"/>
        <v>648.9</v>
      </c>
      <c r="BP205" s="109">
        <v>135</v>
      </c>
      <c r="BQ205" s="111">
        <f t="shared" si="1006"/>
        <v>552</v>
      </c>
      <c r="BR205" s="20">
        <f t="shared" si="1007"/>
        <v>0.14932963476652794</v>
      </c>
    </row>
    <row r="206" spans="1:70" s="5" customFormat="1" ht="12.75" customHeight="1">
      <c r="A206" s="44" t="s">
        <v>534</v>
      </c>
      <c r="B206" s="36" t="s">
        <v>143</v>
      </c>
      <c r="C206" s="6" t="s">
        <v>520</v>
      </c>
      <c r="D206" s="49">
        <v>0.83</v>
      </c>
      <c r="E206" s="7" t="s">
        <v>543</v>
      </c>
      <c r="F206" s="84">
        <v>1099</v>
      </c>
      <c r="G206" s="84">
        <v>999</v>
      </c>
      <c r="H206" s="143">
        <v>779</v>
      </c>
      <c r="I206" s="143">
        <v>0</v>
      </c>
      <c r="J206" s="93">
        <f t="shared" ref="J206:J213" si="1033">IFERROR(H206-I206,H206)</f>
        <v>779</v>
      </c>
      <c r="K206" s="106">
        <v>0</v>
      </c>
      <c r="L206" s="107" t="str">
        <f t="shared" ref="L206:L213" si="1034">IFERROR(IF(K206&gt;1,K206*0.9,""),"")</f>
        <v/>
      </c>
      <c r="M206" s="107">
        <v>0</v>
      </c>
      <c r="N206" s="110" t="str">
        <f t="shared" si="973"/>
        <v/>
      </c>
      <c r="O206" s="15" t="str">
        <f t="shared" ref="O206:O213" si="1035">IFERROR(IF((IFERROR(IF(M206&gt;1,(L206-N206)/L206,""),(($G206*0.9)-N206)/($G206*0.9)))&gt;1%,IFERROR(IF(M206&gt;1,(L206-N206)/L206,""),(($G206*0.9)-N206)/($G206*0.9)),""),"")</f>
        <v/>
      </c>
      <c r="P206" s="108">
        <v>0</v>
      </c>
      <c r="Q206" s="109" t="str">
        <f t="shared" ref="Q206:Q213" si="1036">IFERROR(IF(P206&gt;1,P206*0.9,""),"")</f>
        <v/>
      </c>
      <c r="R206" s="109">
        <v>0</v>
      </c>
      <c r="S206" s="111" t="str">
        <f t="shared" si="976"/>
        <v/>
      </c>
      <c r="T206" s="20" t="str">
        <f t="shared" ref="T206:T213" si="1037">IFERROR(IF((IFERROR(IF(R206&gt;1,(Q206-S206)/Q206,""),(($G206*0.9)-S206)/($G206*0.9)))&gt;1%,IFERROR(IF(R206&gt;1,(Q206-S206)/Q206,""),(($G206*0.9)-S206)/($G206*0.9)),""),"")</f>
        <v/>
      </c>
      <c r="U206" s="106">
        <v>0</v>
      </c>
      <c r="V206" s="107" t="str">
        <f t="shared" ref="V206:V213" si="1038">IFERROR(IF(U206&gt;1,U206*0.9,""),"")</f>
        <v/>
      </c>
      <c r="W206" s="107">
        <v>0</v>
      </c>
      <c r="X206" s="110" t="str">
        <f t="shared" si="979"/>
        <v/>
      </c>
      <c r="Y206" s="15" t="str">
        <f t="shared" ref="Y206:Y213" si="1039">IFERROR(IF((IFERROR(IF(W206&gt;1,(V206-X206)/V206,""),(($G206*0.9)-X206)/($G206*0.9)))&gt;1%,IFERROR(IF(W206&gt;1,(V206-X206)/V206,""),(($G206*0.9)-X206)/($G206*0.9)),""),"")</f>
        <v/>
      </c>
      <c r="Z206" s="108">
        <v>0</v>
      </c>
      <c r="AA206" s="109" t="str">
        <f t="shared" ref="AA206:AA213" si="1040">IFERROR(IF(Z206&gt;1,Z206*0.9,""),"")</f>
        <v/>
      </c>
      <c r="AB206" s="109">
        <v>0</v>
      </c>
      <c r="AC206" s="111" t="str">
        <f t="shared" si="982"/>
        <v/>
      </c>
      <c r="AD206" s="20" t="str">
        <f t="shared" ref="AD206:AD213" si="1041">IFERROR(IF((IFERROR(IF(AB206&gt;1,(AA206-AC206)/AA206,""),(($G206*0.9)-AC206)/($G206*0.9)))&gt;1%,IFERROR(IF(AB206&gt;1,(AA206-AC206)/AA206,""),(($G206*0.9)-AC206)/($G206*0.9)),""),"")</f>
        <v/>
      </c>
      <c r="AE206" s="106">
        <v>0</v>
      </c>
      <c r="AF206" s="107" t="str">
        <f t="shared" ref="AF206:AF213" si="1042">IFERROR(IF(AE206&gt;1,AE206*0.9,""),"")</f>
        <v/>
      </c>
      <c r="AG206" s="107">
        <v>0</v>
      </c>
      <c r="AH206" s="110" t="str">
        <f t="shared" si="985"/>
        <v/>
      </c>
      <c r="AI206" s="15" t="str">
        <f t="shared" ref="AI206:AI213" si="1043">IFERROR(IF((IFERROR(IF(AG206&gt;1,(AF206-AH206)/AF206,""),(($G206*0.9)-AH206)/($G206*0.9)))&gt;1%,IFERROR(IF(AG206&gt;1,(AF206-AH206)/AF206,""),(($G206*0.9)-AH206)/($G206*0.9)),""),"")</f>
        <v/>
      </c>
      <c r="AJ206" s="108">
        <v>0</v>
      </c>
      <c r="AK206" s="109" t="str">
        <f t="shared" ref="AK206:AK213" si="1044">IFERROR(IF(AJ206&gt;1,AJ206*0.9,""),"")</f>
        <v/>
      </c>
      <c r="AL206" s="109">
        <v>0</v>
      </c>
      <c r="AM206" s="111" t="str">
        <f t="shared" si="988"/>
        <v/>
      </c>
      <c r="AN206" s="20" t="str">
        <f t="shared" ref="AN206:AN213" si="1045">IFERROR(IF((IFERROR(IF(AL206&gt;1,(AK206-AM206)/AK206,""),(($G206*0.9)-AM206)/($G206*0.9)))&gt;1%,IFERROR(IF(AL206&gt;1,(AK206-AM206)/AK206,""),(($G206*0.9)-AM206)/($G206*0.9)),""),"")</f>
        <v/>
      </c>
      <c r="AO206" s="106">
        <v>0</v>
      </c>
      <c r="AP206" s="107" t="str">
        <f t="shared" ref="AP206:AP213" si="1046">IFERROR(IF(AO206&gt;1,AO206*0.9,""),"")</f>
        <v/>
      </c>
      <c r="AQ206" s="107">
        <v>0</v>
      </c>
      <c r="AR206" s="110" t="str">
        <f t="shared" si="991"/>
        <v/>
      </c>
      <c r="AS206" s="15" t="str">
        <f t="shared" ref="AS206:AS213" si="1047">IFERROR(IF((IFERROR(IF(AQ206&gt;1,(AP206-AR206)/AP206,""),(($G206*0.9)-AR206)/($G206*0.9)))&gt;1%,IFERROR(IF(AQ206&gt;1,(AP206-AR206)/AP206,""),(($G206*0.9)-AR206)/($G206*0.9)),""),"")</f>
        <v/>
      </c>
      <c r="AT206" s="108">
        <v>0</v>
      </c>
      <c r="AU206" s="109" t="str">
        <f t="shared" ref="AU206:AU213" si="1048">IFERROR(IF(AT206&gt;1,AT206*0.9,""),"")</f>
        <v/>
      </c>
      <c r="AV206" s="109">
        <v>0</v>
      </c>
      <c r="AW206" s="111" t="str">
        <f t="shared" si="994"/>
        <v/>
      </c>
      <c r="AX206" s="20" t="str">
        <f t="shared" ref="AX206:AX213" si="1049">IFERROR(IF((IFERROR(IF(AV206&gt;1,(AU206-AW206)/AU206,""),(($G206*0.9)-AW206)/($G206*0.9)))&gt;1%,IFERROR(IF(AV206&gt;1,(AU206-AW206)/AU206,""),(($G206*0.9)-AW206)/($G206*0.9)),""),"")</f>
        <v/>
      </c>
      <c r="AY206" s="106">
        <v>0</v>
      </c>
      <c r="AZ206" s="107" t="str">
        <f t="shared" ref="AZ206:AZ213" si="1050">IFERROR(IF(AY206&gt;1,AY206*0.9,""),"")</f>
        <v/>
      </c>
      <c r="BA206" s="107">
        <v>0</v>
      </c>
      <c r="BB206" s="110" t="str">
        <f t="shared" si="997"/>
        <v/>
      </c>
      <c r="BC206" s="15" t="str">
        <f t="shared" ref="BC206:BC213" si="1051">IFERROR(IF((IFERROR(IF(BA206&gt;1,(AZ206-BB206)/AZ206,""),(($G206*0.9)-BB206)/($G206*0.9)))&gt;1%,IFERROR(IF(BA206&gt;1,(AZ206-BB206)/AZ206,""),(($G206*0.9)-BB206)/($G206*0.9)),""),"")</f>
        <v/>
      </c>
      <c r="BD206" s="108">
        <v>0</v>
      </c>
      <c r="BE206" s="109" t="str">
        <f t="shared" ref="BE206:BE213" si="1052">IFERROR(IF(BD206&gt;1,BD206*0.9,""),"")</f>
        <v/>
      </c>
      <c r="BF206" s="109">
        <v>0</v>
      </c>
      <c r="BG206" s="111" t="str">
        <f t="shared" si="1000"/>
        <v/>
      </c>
      <c r="BH206" s="20" t="str">
        <f t="shared" ref="BH206:BH213" si="1053">IFERROR(IF((IFERROR(IF(BF206&gt;1,(BE206-BG206)/BE206,""),(($G206*0.9)-BG206)/($G206*0.9)))&gt;1%,IFERROR(IF(BF206&gt;1,(BE206-BG206)/BE206,""),(($G206*0.9)-BG206)/($G206*0.9)),""),"")</f>
        <v/>
      </c>
      <c r="BI206" s="106">
        <v>0</v>
      </c>
      <c r="BJ206" s="107" t="str">
        <f t="shared" ref="BJ206:BJ213" si="1054">IFERROR(IF(BI206&gt;1,BI206*0.9,""),"")</f>
        <v/>
      </c>
      <c r="BK206" s="107">
        <v>0</v>
      </c>
      <c r="BL206" s="110" t="str">
        <f t="shared" si="1003"/>
        <v/>
      </c>
      <c r="BM206" s="15" t="str">
        <f t="shared" ref="BM206:BM213" si="1055">IFERROR(IF((IFERROR(IF(BK206&gt;1,(BJ206-BL206)/BJ206,""),(($G206*0.9)-BL206)/($G206*0.9)))&gt;1%,IFERROR(IF(BK206&gt;1,(BJ206-BL206)/BJ206,""),(($G206*0.9)-BL206)/($G206*0.9)),""),"")</f>
        <v/>
      </c>
      <c r="BN206" s="108">
        <v>0</v>
      </c>
      <c r="BO206" s="109" t="str">
        <f t="shared" ref="BO206:BO213" si="1056">IFERROR(IF(BN206&gt;1,BN206*0.9,""),"")</f>
        <v/>
      </c>
      <c r="BP206" s="109">
        <v>0</v>
      </c>
      <c r="BQ206" s="111" t="str">
        <f t="shared" si="1006"/>
        <v/>
      </c>
      <c r="BR206" s="20" t="str">
        <f t="shared" ref="BR206:BR213" si="1057">IFERROR(IF((IFERROR(IF(BP206&gt;1,(BO206-BQ206)/BO206,""),(($G206*0.9)-BQ206)/($G206*0.9)))&gt;1%,IFERROR(IF(BP206&gt;1,(BO206-BQ206)/BO206,""),(($G206*0.9)-BQ206)/($G206*0.9)),""),"")</f>
        <v/>
      </c>
    </row>
    <row r="207" spans="1:70" s="5" customFormat="1" ht="12.75" customHeight="1">
      <c r="A207" s="42" t="s">
        <v>50</v>
      </c>
      <c r="B207" s="36" t="s">
        <v>143</v>
      </c>
      <c r="C207" s="4" t="s">
        <v>395</v>
      </c>
      <c r="D207" s="49">
        <v>0.83</v>
      </c>
      <c r="E207" s="40" t="s">
        <v>353</v>
      </c>
      <c r="F207" s="84">
        <v>879</v>
      </c>
      <c r="G207" s="84">
        <v>799</v>
      </c>
      <c r="H207" s="143">
        <v>623</v>
      </c>
      <c r="I207" s="143">
        <v>12</v>
      </c>
      <c r="J207" s="93">
        <f t="shared" si="1033"/>
        <v>611</v>
      </c>
      <c r="K207" s="106">
        <v>0</v>
      </c>
      <c r="L207" s="107" t="str">
        <f t="shared" si="1034"/>
        <v/>
      </c>
      <c r="M207" s="107">
        <v>0</v>
      </c>
      <c r="N207" s="110" t="str">
        <f t="shared" si="973"/>
        <v/>
      </c>
      <c r="O207" s="15" t="str">
        <f t="shared" si="1035"/>
        <v/>
      </c>
      <c r="P207" s="108">
        <v>0</v>
      </c>
      <c r="Q207" s="109" t="str">
        <f t="shared" si="1036"/>
        <v/>
      </c>
      <c r="R207" s="109">
        <v>0</v>
      </c>
      <c r="S207" s="111" t="str">
        <f t="shared" si="976"/>
        <v/>
      </c>
      <c r="T207" s="20" t="str">
        <f t="shared" si="1037"/>
        <v/>
      </c>
      <c r="U207" s="106">
        <v>777</v>
      </c>
      <c r="V207" s="107">
        <f t="shared" si="1038"/>
        <v>699.30000000000007</v>
      </c>
      <c r="W207" s="107">
        <v>16</v>
      </c>
      <c r="X207" s="110">
        <f t="shared" si="979"/>
        <v>595</v>
      </c>
      <c r="Y207" s="15">
        <f t="shared" si="1039"/>
        <v>0.14914914914914923</v>
      </c>
      <c r="Z207" s="108">
        <v>0</v>
      </c>
      <c r="AA207" s="109" t="str">
        <f t="shared" si="1040"/>
        <v/>
      </c>
      <c r="AB207" s="109">
        <v>0</v>
      </c>
      <c r="AC207" s="111" t="str">
        <f t="shared" si="982"/>
        <v/>
      </c>
      <c r="AD207" s="20" t="str">
        <f t="shared" si="1041"/>
        <v/>
      </c>
      <c r="AE207" s="106">
        <v>666</v>
      </c>
      <c r="AF207" s="107">
        <f t="shared" si="1042"/>
        <v>599.4</v>
      </c>
      <c r="AG207" s="107">
        <v>101</v>
      </c>
      <c r="AH207" s="110">
        <f t="shared" si="985"/>
        <v>510</v>
      </c>
      <c r="AI207" s="15">
        <f t="shared" si="1043"/>
        <v>0.14914914914914912</v>
      </c>
      <c r="AJ207" s="108">
        <v>666</v>
      </c>
      <c r="AK207" s="109">
        <f t="shared" si="1044"/>
        <v>599.4</v>
      </c>
      <c r="AL207" s="109">
        <v>101</v>
      </c>
      <c r="AM207" s="111">
        <f t="shared" si="988"/>
        <v>510</v>
      </c>
      <c r="AN207" s="20">
        <f t="shared" si="1045"/>
        <v>0.14914914914914912</v>
      </c>
      <c r="AO207" s="106">
        <v>666</v>
      </c>
      <c r="AP207" s="107">
        <f t="shared" si="1046"/>
        <v>599.4</v>
      </c>
      <c r="AQ207" s="107">
        <v>101</v>
      </c>
      <c r="AR207" s="110">
        <f t="shared" si="991"/>
        <v>510</v>
      </c>
      <c r="AS207" s="15">
        <f t="shared" si="1047"/>
        <v>0.14914914914914912</v>
      </c>
      <c r="AT207" s="108">
        <v>0</v>
      </c>
      <c r="AU207" s="109" t="str">
        <f t="shared" si="1048"/>
        <v/>
      </c>
      <c r="AV207" s="109">
        <v>0</v>
      </c>
      <c r="AW207" s="111" t="str">
        <f t="shared" si="994"/>
        <v/>
      </c>
      <c r="AX207" s="20" t="str">
        <f t="shared" si="1049"/>
        <v/>
      </c>
      <c r="AY207" s="106">
        <v>666</v>
      </c>
      <c r="AZ207" s="107">
        <f t="shared" si="1050"/>
        <v>599.4</v>
      </c>
      <c r="BA207" s="107">
        <v>101</v>
      </c>
      <c r="BB207" s="110">
        <f t="shared" si="997"/>
        <v>510</v>
      </c>
      <c r="BC207" s="15">
        <f t="shared" si="1051"/>
        <v>0.14914914914914912</v>
      </c>
      <c r="BD207" s="108">
        <v>0</v>
      </c>
      <c r="BE207" s="109" t="str">
        <f t="shared" si="1052"/>
        <v/>
      </c>
      <c r="BF207" s="109">
        <v>0</v>
      </c>
      <c r="BG207" s="111" t="str">
        <f t="shared" si="1000"/>
        <v/>
      </c>
      <c r="BH207" s="20" t="str">
        <f t="shared" si="1053"/>
        <v/>
      </c>
      <c r="BI207" s="106">
        <v>0</v>
      </c>
      <c r="BJ207" s="107" t="str">
        <f t="shared" si="1054"/>
        <v/>
      </c>
      <c r="BK207" s="107">
        <v>0</v>
      </c>
      <c r="BL207" s="110" t="str">
        <f t="shared" si="1003"/>
        <v/>
      </c>
      <c r="BM207" s="15" t="str">
        <f t="shared" si="1055"/>
        <v/>
      </c>
      <c r="BN207" s="108">
        <v>666</v>
      </c>
      <c r="BO207" s="109">
        <f t="shared" si="1056"/>
        <v>599.4</v>
      </c>
      <c r="BP207" s="109">
        <v>101</v>
      </c>
      <c r="BQ207" s="111">
        <f t="shared" si="1006"/>
        <v>510</v>
      </c>
      <c r="BR207" s="20">
        <f t="shared" si="1057"/>
        <v>0.14914914914914912</v>
      </c>
    </row>
    <row r="208" spans="1:70" s="5" customFormat="1" ht="12.75" customHeight="1">
      <c r="A208" s="42" t="s">
        <v>533</v>
      </c>
      <c r="B208" s="36" t="s">
        <v>143</v>
      </c>
      <c r="C208" s="6" t="s">
        <v>520</v>
      </c>
      <c r="D208" s="49">
        <v>0.83</v>
      </c>
      <c r="E208" s="40" t="s">
        <v>543</v>
      </c>
      <c r="F208" s="84">
        <v>989</v>
      </c>
      <c r="G208" s="84">
        <v>899</v>
      </c>
      <c r="H208" s="143">
        <v>701</v>
      </c>
      <c r="I208" s="143">
        <v>0</v>
      </c>
      <c r="J208" s="93">
        <f t="shared" si="1033"/>
        <v>701</v>
      </c>
      <c r="K208" s="106">
        <v>0</v>
      </c>
      <c r="L208" s="107" t="str">
        <f t="shared" si="1034"/>
        <v/>
      </c>
      <c r="M208" s="107">
        <v>0</v>
      </c>
      <c r="N208" s="110" t="str">
        <f t="shared" si="973"/>
        <v/>
      </c>
      <c r="O208" s="15" t="str">
        <f t="shared" si="1035"/>
        <v/>
      </c>
      <c r="P208" s="108">
        <v>0</v>
      </c>
      <c r="Q208" s="109" t="str">
        <f t="shared" si="1036"/>
        <v/>
      </c>
      <c r="R208" s="109">
        <v>0</v>
      </c>
      <c r="S208" s="111" t="str">
        <f t="shared" si="976"/>
        <v/>
      </c>
      <c r="T208" s="20" t="str">
        <f t="shared" si="1037"/>
        <v/>
      </c>
      <c r="U208" s="106">
        <v>0</v>
      </c>
      <c r="V208" s="107" t="str">
        <f t="shared" si="1038"/>
        <v/>
      </c>
      <c r="W208" s="107">
        <v>0</v>
      </c>
      <c r="X208" s="110" t="str">
        <f t="shared" si="979"/>
        <v/>
      </c>
      <c r="Y208" s="15" t="str">
        <f t="shared" si="1039"/>
        <v/>
      </c>
      <c r="Z208" s="108">
        <v>0</v>
      </c>
      <c r="AA208" s="109" t="str">
        <f t="shared" si="1040"/>
        <v/>
      </c>
      <c r="AB208" s="109">
        <v>0</v>
      </c>
      <c r="AC208" s="111" t="str">
        <f t="shared" si="982"/>
        <v/>
      </c>
      <c r="AD208" s="20" t="str">
        <f t="shared" si="1041"/>
        <v/>
      </c>
      <c r="AE208" s="106">
        <v>0</v>
      </c>
      <c r="AF208" s="107" t="str">
        <f t="shared" si="1042"/>
        <v/>
      </c>
      <c r="AG208" s="107">
        <v>0</v>
      </c>
      <c r="AH208" s="110" t="str">
        <f t="shared" si="985"/>
        <v/>
      </c>
      <c r="AI208" s="15" t="str">
        <f t="shared" si="1043"/>
        <v/>
      </c>
      <c r="AJ208" s="108">
        <v>0</v>
      </c>
      <c r="AK208" s="109" t="str">
        <f t="shared" si="1044"/>
        <v/>
      </c>
      <c r="AL208" s="109">
        <v>0</v>
      </c>
      <c r="AM208" s="111" t="str">
        <f t="shared" si="988"/>
        <v/>
      </c>
      <c r="AN208" s="20" t="str">
        <f t="shared" si="1045"/>
        <v/>
      </c>
      <c r="AO208" s="106">
        <v>0</v>
      </c>
      <c r="AP208" s="107" t="str">
        <f t="shared" si="1046"/>
        <v/>
      </c>
      <c r="AQ208" s="107">
        <v>0</v>
      </c>
      <c r="AR208" s="110" t="str">
        <f t="shared" si="991"/>
        <v/>
      </c>
      <c r="AS208" s="15" t="str">
        <f t="shared" si="1047"/>
        <v/>
      </c>
      <c r="AT208" s="108">
        <v>0</v>
      </c>
      <c r="AU208" s="109" t="str">
        <f t="shared" si="1048"/>
        <v/>
      </c>
      <c r="AV208" s="109">
        <v>0</v>
      </c>
      <c r="AW208" s="111" t="str">
        <f t="shared" si="994"/>
        <v/>
      </c>
      <c r="AX208" s="20" t="str">
        <f t="shared" si="1049"/>
        <v/>
      </c>
      <c r="AY208" s="106">
        <v>0</v>
      </c>
      <c r="AZ208" s="107" t="str">
        <f t="shared" si="1050"/>
        <v/>
      </c>
      <c r="BA208" s="107">
        <v>0</v>
      </c>
      <c r="BB208" s="110" t="str">
        <f t="shared" si="997"/>
        <v/>
      </c>
      <c r="BC208" s="15" t="str">
        <f t="shared" si="1051"/>
        <v/>
      </c>
      <c r="BD208" s="108">
        <v>0</v>
      </c>
      <c r="BE208" s="109" t="str">
        <f t="shared" si="1052"/>
        <v/>
      </c>
      <c r="BF208" s="109">
        <v>0</v>
      </c>
      <c r="BG208" s="111" t="str">
        <f t="shared" si="1000"/>
        <v/>
      </c>
      <c r="BH208" s="20" t="str">
        <f t="shared" si="1053"/>
        <v/>
      </c>
      <c r="BI208" s="106">
        <v>0</v>
      </c>
      <c r="BJ208" s="107" t="str">
        <f t="shared" si="1054"/>
        <v/>
      </c>
      <c r="BK208" s="107">
        <v>0</v>
      </c>
      <c r="BL208" s="110" t="str">
        <f t="shared" si="1003"/>
        <v/>
      </c>
      <c r="BM208" s="15" t="str">
        <f t="shared" si="1055"/>
        <v/>
      </c>
      <c r="BN208" s="108">
        <v>0</v>
      </c>
      <c r="BO208" s="109" t="str">
        <f t="shared" si="1056"/>
        <v/>
      </c>
      <c r="BP208" s="109">
        <v>0</v>
      </c>
      <c r="BQ208" s="111" t="str">
        <f t="shared" si="1006"/>
        <v/>
      </c>
      <c r="BR208" s="20" t="str">
        <f t="shared" si="1057"/>
        <v/>
      </c>
    </row>
    <row r="209" spans="1:70" s="5" customFormat="1" ht="12.75" customHeight="1">
      <c r="A209" s="42" t="s">
        <v>172</v>
      </c>
      <c r="B209" s="36" t="s">
        <v>143</v>
      </c>
      <c r="C209" s="4" t="s">
        <v>5</v>
      </c>
      <c r="D209" s="49">
        <v>0.83</v>
      </c>
      <c r="E209" s="40" t="s">
        <v>185</v>
      </c>
      <c r="F209" s="84">
        <v>1264</v>
      </c>
      <c r="G209" s="84">
        <v>0</v>
      </c>
      <c r="H209" s="143">
        <v>906</v>
      </c>
      <c r="I209" s="143">
        <v>0</v>
      </c>
      <c r="J209" s="93">
        <f t="shared" si="1033"/>
        <v>906</v>
      </c>
      <c r="K209" s="106">
        <v>0</v>
      </c>
      <c r="L209" s="107" t="str">
        <f t="shared" si="1034"/>
        <v/>
      </c>
      <c r="M209" s="107">
        <v>0</v>
      </c>
      <c r="N209" s="110" t="str">
        <f t="shared" si="973"/>
        <v/>
      </c>
      <c r="O209" s="15" t="str">
        <f t="shared" si="1035"/>
        <v/>
      </c>
      <c r="P209" s="108">
        <v>0</v>
      </c>
      <c r="Q209" s="109" t="str">
        <f t="shared" si="1036"/>
        <v/>
      </c>
      <c r="R209" s="109">
        <v>0</v>
      </c>
      <c r="S209" s="111" t="str">
        <f t="shared" si="976"/>
        <v/>
      </c>
      <c r="T209" s="20" t="str">
        <f t="shared" si="1037"/>
        <v/>
      </c>
      <c r="U209" s="106">
        <v>0</v>
      </c>
      <c r="V209" s="107" t="str">
        <f t="shared" si="1038"/>
        <v/>
      </c>
      <c r="W209" s="107">
        <v>0</v>
      </c>
      <c r="X209" s="110" t="str">
        <f t="shared" si="979"/>
        <v/>
      </c>
      <c r="Y209" s="15" t="str">
        <f t="shared" si="1039"/>
        <v/>
      </c>
      <c r="Z209" s="108">
        <v>0</v>
      </c>
      <c r="AA209" s="109" t="str">
        <f t="shared" si="1040"/>
        <v/>
      </c>
      <c r="AB209" s="109">
        <v>0</v>
      </c>
      <c r="AC209" s="111" t="str">
        <f t="shared" si="982"/>
        <v/>
      </c>
      <c r="AD209" s="20" t="str">
        <f t="shared" si="1041"/>
        <v/>
      </c>
      <c r="AE209" s="106">
        <v>0</v>
      </c>
      <c r="AF209" s="107" t="str">
        <f t="shared" si="1042"/>
        <v/>
      </c>
      <c r="AG209" s="107">
        <v>0</v>
      </c>
      <c r="AH209" s="110" t="str">
        <f t="shared" si="985"/>
        <v/>
      </c>
      <c r="AI209" s="15" t="str">
        <f t="shared" si="1043"/>
        <v/>
      </c>
      <c r="AJ209" s="108">
        <v>0</v>
      </c>
      <c r="AK209" s="109" t="str">
        <f t="shared" si="1044"/>
        <v/>
      </c>
      <c r="AL209" s="109">
        <v>0</v>
      </c>
      <c r="AM209" s="111" t="str">
        <f t="shared" si="988"/>
        <v/>
      </c>
      <c r="AN209" s="20" t="str">
        <f t="shared" si="1045"/>
        <v/>
      </c>
      <c r="AO209" s="106">
        <v>0</v>
      </c>
      <c r="AP209" s="107" t="str">
        <f t="shared" si="1046"/>
        <v/>
      </c>
      <c r="AQ209" s="107">
        <v>0</v>
      </c>
      <c r="AR209" s="110" t="str">
        <f t="shared" si="991"/>
        <v/>
      </c>
      <c r="AS209" s="15" t="str">
        <f t="shared" si="1047"/>
        <v/>
      </c>
      <c r="AT209" s="108">
        <v>0</v>
      </c>
      <c r="AU209" s="109" t="str">
        <f t="shared" si="1048"/>
        <v/>
      </c>
      <c r="AV209" s="109">
        <v>0</v>
      </c>
      <c r="AW209" s="111" t="str">
        <f t="shared" si="994"/>
        <v/>
      </c>
      <c r="AX209" s="20" t="str">
        <f t="shared" si="1049"/>
        <v/>
      </c>
      <c r="AY209" s="106">
        <v>0</v>
      </c>
      <c r="AZ209" s="107" t="str">
        <f t="shared" si="1050"/>
        <v/>
      </c>
      <c r="BA209" s="107">
        <v>0</v>
      </c>
      <c r="BB209" s="110" t="str">
        <f t="shared" si="997"/>
        <v/>
      </c>
      <c r="BC209" s="15" t="str">
        <f t="shared" si="1051"/>
        <v/>
      </c>
      <c r="BD209" s="108">
        <v>0</v>
      </c>
      <c r="BE209" s="109" t="str">
        <f t="shared" si="1052"/>
        <v/>
      </c>
      <c r="BF209" s="109">
        <v>0</v>
      </c>
      <c r="BG209" s="111" t="str">
        <f t="shared" si="1000"/>
        <v/>
      </c>
      <c r="BH209" s="20" t="str">
        <f t="shared" si="1053"/>
        <v/>
      </c>
      <c r="BI209" s="106">
        <v>0</v>
      </c>
      <c r="BJ209" s="107" t="str">
        <f t="shared" si="1054"/>
        <v/>
      </c>
      <c r="BK209" s="107">
        <v>0</v>
      </c>
      <c r="BL209" s="110" t="str">
        <f t="shared" si="1003"/>
        <v/>
      </c>
      <c r="BM209" s="15" t="str">
        <f t="shared" si="1055"/>
        <v/>
      </c>
      <c r="BN209" s="108">
        <v>0</v>
      </c>
      <c r="BO209" s="109" t="str">
        <f t="shared" si="1056"/>
        <v/>
      </c>
      <c r="BP209" s="109">
        <v>0</v>
      </c>
      <c r="BQ209" s="111" t="str">
        <f t="shared" si="1006"/>
        <v/>
      </c>
      <c r="BR209" s="20" t="str">
        <f t="shared" si="1057"/>
        <v/>
      </c>
    </row>
    <row r="210" spans="1:70" s="5" customFormat="1" ht="12.75" customHeight="1">
      <c r="A210" s="42" t="s">
        <v>296</v>
      </c>
      <c r="B210" s="36" t="s">
        <v>143</v>
      </c>
      <c r="C210" s="4" t="s">
        <v>395</v>
      </c>
      <c r="D210" s="49">
        <v>0.83</v>
      </c>
      <c r="E210" s="40" t="s">
        <v>185</v>
      </c>
      <c r="F210" s="84">
        <v>1209</v>
      </c>
      <c r="G210" s="84">
        <v>1099</v>
      </c>
      <c r="H210" s="143">
        <v>876</v>
      </c>
      <c r="I210" s="143">
        <v>40</v>
      </c>
      <c r="J210" s="93">
        <f t="shared" si="1033"/>
        <v>836</v>
      </c>
      <c r="K210" s="106">
        <v>0</v>
      </c>
      <c r="L210" s="107" t="str">
        <f t="shared" si="1034"/>
        <v/>
      </c>
      <c r="M210" s="107">
        <v>0</v>
      </c>
      <c r="N210" s="110" t="str">
        <f t="shared" si="973"/>
        <v/>
      </c>
      <c r="O210" s="15" t="str">
        <f t="shared" si="1035"/>
        <v/>
      </c>
      <c r="P210" s="108">
        <v>0</v>
      </c>
      <c r="Q210" s="109" t="str">
        <f t="shared" si="1036"/>
        <v/>
      </c>
      <c r="R210" s="109">
        <v>0</v>
      </c>
      <c r="S210" s="111" t="str">
        <f t="shared" si="976"/>
        <v/>
      </c>
      <c r="T210" s="20" t="str">
        <f t="shared" si="1037"/>
        <v/>
      </c>
      <c r="U210" s="106">
        <v>0</v>
      </c>
      <c r="V210" s="107" t="str">
        <f t="shared" si="1038"/>
        <v/>
      </c>
      <c r="W210" s="107">
        <v>0</v>
      </c>
      <c r="X210" s="110" t="str">
        <f t="shared" si="979"/>
        <v/>
      </c>
      <c r="Y210" s="15" t="str">
        <f t="shared" si="1039"/>
        <v/>
      </c>
      <c r="Z210" s="108" t="s">
        <v>148</v>
      </c>
      <c r="AA210" s="109" t="str">
        <f t="shared" si="1040"/>
        <v/>
      </c>
      <c r="AB210" s="109">
        <v>0</v>
      </c>
      <c r="AC210" s="111" t="str">
        <f t="shared" si="982"/>
        <v/>
      </c>
      <c r="AD210" s="20" t="str">
        <f t="shared" si="1041"/>
        <v/>
      </c>
      <c r="AE210" s="106">
        <v>888</v>
      </c>
      <c r="AF210" s="107">
        <f t="shared" si="1042"/>
        <v>799.2</v>
      </c>
      <c r="AG210" s="107">
        <v>159</v>
      </c>
      <c r="AH210" s="110">
        <f t="shared" si="985"/>
        <v>677</v>
      </c>
      <c r="AI210" s="15">
        <f t="shared" si="1043"/>
        <v>0.15290290290290295</v>
      </c>
      <c r="AJ210" s="108">
        <v>0</v>
      </c>
      <c r="AK210" s="109" t="str">
        <f t="shared" si="1044"/>
        <v/>
      </c>
      <c r="AL210" s="109">
        <v>0</v>
      </c>
      <c r="AM210" s="111" t="str">
        <f t="shared" si="988"/>
        <v/>
      </c>
      <c r="AN210" s="20" t="str">
        <f t="shared" si="1045"/>
        <v/>
      </c>
      <c r="AO210" s="106">
        <v>888</v>
      </c>
      <c r="AP210" s="107">
        <f t="shared" si="1046"/>
        <v>799.2</v>
      </c>
      <c r="AQ210" s="107">
        <v>159</v>
      </c>
      <c r="AR210" s="110">
        <f t="shared" si="991"/>
        <v>677</v>
      </c>
      <c r="AS210" s="15">
        <f t="shared" si="1047"/>
        <v>0.15290290290290295</v>
      </c>
      <c r="AT210" s="108">
        <v>0</v>
      </c>
      <c r="AU210" s="109" t="str">
        <f t="shared" si="1048"/>
        <v/>
      </c>
      <c r="AV210" s="109">
        <v>0</v>
      </c>
      <c r="AW210" s="111" t="str">
        <f t="shared" si="994"/>
        <v/>
      </c>
      <c r="AX210" s="20" t="str">
        <f t="shared" si="1049"/>
        <v/>
      </c>
      <c r="AY210" s="106">
        <v>0</v>
      </c>
      <c r="AZ210" s="107" t="str">
        <f t="shared" si="1050"/>
        <v/>
      </c>
      <c r="BA210" s="107">
        <v>0</v>
      </c>
      <c r="BB210" s="110" t="str">
        <f t="shared" si="997"/>
        <v/>
      </c>
      <c r="BC210" s="15" t="str">
        <f t="shared" si="1051"/>
        <v/>
      </c>
      <c r="BD210" s="108">
        <v>832</v>
      </c>
      <c r="BE210" s="109">
        <f t="shared" si="1052"/>
        <v>748.80000000000007</v>
      </c>
      <c r="BF210" s="109">
        <v>202</v>
      </c>
      <c r="BG210" s="111">
        <f t="shared" si="1000"/>
        <v>634</v>
      </c>
      <c r="BH210" s="20">
        <f t="shared" si="1053"/>
        <v>0.15331196581196588</v>
      </c>
      <c r="BI210" s="106">
        <v>0</v>
      </c>
      <c r="BJ210" s="107" t="str">
        <f t="shared" si="1054"/>
        <v/>
      </c>
      <c r="BK210" s="107">
        <v>0</v>
      </c>
      <c r="BL210" s="110" t="str">
        <f t="shared" si="1003"/>
        <v/>
      </c>
      <c r="BM210" s="15" t="str">
        <f t="shared" si="1055"/>
        <v/>
      </c>
      <c r="BN210" s="108">
        <v>832</v>
      </c>
      <c r="BO210" s="109">
        <f t="shared" si="1056"/>
        <v>748.80000000000007</v>
      </c>
      <c r="BP210" s="109">
        <v>202</v>
      </c>
      <c r="BQ210" s="111">
        <f t="shared" si="1006"/>
        <v>634</v>
      </c>
      <c r="BR210" s="20">
        <f t="shared" si="1057"/>
        <v>0.15331196581196588</v>
      </c>
    </row>
    <row r="211" spans="1:70" s="5" customFormat="1" ht="12.75" customHeight="1">
      <c r="A211" s="42" t="s">
        <v>536</v>
      </c>
      <c r="B211" s="36" t="s">
        <v>143</v>
      </c>
      <c r="C211" s="6" t="s">
        <v>520</v>
      </c>
      <c r="D211" s="49">
        <v>0.83</v>
      </c>
      <c r="E211" s="40" t="s">
        <v>544</v>
      </c>
      <c r="F211" s="84">
        <v>1319</v>
      </c>
      <c r="G211" s="84">
        <v>1199</v>
      </c>
      <c r="H211" s="143">
        <v>945</v>
      </c>
      <c r="I211" s="143">
        <v>0</v>
      </c>
      <c r="J211" s="93">
        <f t="shared" si="1033"/>
        <v>945</v>
      </c>
      <c r="K211" s="106">
        <v>0</v>
      </c>
      <c r="L211" s="107" t="str">
        <f t="shared" si="1034"/>
        <v/>
      </c>
      <c r="M211" s="107">
        <v>0</v>
      </c>
      <c r="N211" s="110" t="str">
        <f t="shared" si="973"/>
        <v/>
      </c>
      <c r="O211" s="15" t="str">
        <f t="shared" si="1035"/>
        <v/>
      </c>
      <c r="P211" s="108">
        <v>0</v>
      </c>
      <c r="Q211" s="109" t="str">
        <f t="shared" si="1036"/>
        <v/>
      </c>
      <c r="R211" s="109">
        <v>0</v>
      </c>
      <c r="S211" s="111" t="str">
        <f t="shared" si="976"/>
        <v/>
      </c>
      <c r="T211" s="20" t="str">
        <f t="shared" si="1037"/>
        <v/>
      </c>
      <c r="U211" s="106">
        <v>0</v>
      </c>
      <c r="V211" s="107" t="str">
        <f t="shared" si="1038"/>
        <v/>
      </c>
      <c r="W211" s="107">
        <v>0</v>
      </c>
      <c r="X211" s="110" t="str">
        <f t="shared" si="979"/>
        <v/>
      </c>
      <c r="Y211" s="15" t="str">
        <f t="shared" si="1039"/>
        <v/>
      </c>
      <c r="Z211" s="108">
        <v>0</v>
      </c>
      <c r="AA211" s="109" t="str">
        <f t="shared" si="1040"/>
        <v/>
      </c>
      <c r="AB211" s="109">
        <v>0</v>
      </c>
      <c r="AC211" s="111" t="str">
        <f t="shared" si="982"/>
        <v/>
      </c>
      <c r="AD211" s="20" t="str">
        <f t="shared" si="1041"/>
        <v/>
      </c>
      <c r="AE211" s="106">
        <v>0</v>
      </c>
      <c r="AF211" s="107" t="str">
        <f t="shared" si="1042"/>
        <v/>
      </c>
      <c r="AG211" s="107">
        <v>0</v>
      </c>
      <c r="AH211" s="110" t="str">
        <f t="shared" si="985"/>
        <v/>
      </c>
      <c r="AI211" s="15" t="str">
        <f t="shared" si="1043"/>
        <v/>
      </c>
      <c r="AJ211" s="108">
        <v>0</v>
      </c>
      <c r="AK211" s="109" t="str">
        <f t="shared" si="1044"/>
        <v/>
      </c>
      <c r="AL211" s="109">
        <v>0</v>
      </c>
      <c r="AM211" s="111" t="str">
        <f t="shared" si="988"/>
        <v/>
      </c>
      <c r="AN211" s="20" t="str">
        <f t="shared" si="1045"/>
        <v/>
      </c>
      <c r="AO211" s="106">
        <v>0</v>
      </c>
      <c r="AP211" s="107" t="str">
        <f t="shared" si="1046"/>
        <v/>
      </c>
      <c r="AQ211" s="107">
        <v>0</v>
      </c>
      <c r="AR211" s="110" t="str">
        <f t="shared" si="991"/>
        <v/>
      </c>
      <c r="AS211" s="15" t="str">
        <f t="shared" si="1047"/>
        <v/>
      </c>
      <c r="AT211" s="108">
        <v>0</v>
      </c>
      <c r="AU211" s="109" t="str">
        <f t="shared" si="1048"/>
        <v/>
      </c>
      <c r="AV211" s="109">
        <v>0</v>
      </c>
      <c r="AW211" s="111" t="str">
        <f t="shared" si="994"/>
        <v/>
      </c>
      <c r="AX211" s="20" t="str">
        <f t="shared" si="1049"/>
        <v/>
      </c>
      <c r="AY211" s="106">
        <v>0</v>
      </c>
      <c r="AZ211" s="107" t="str">
        <f t="shared" si="1050"/>
        <v/>
      </c>
      <c r="BA211" s="107">
        <v>0</v>
      </c>
      <c r="BB211" s="110" t="str">
        <f t="shared" si="997"/>
        <v/>
      </c>
      <c r="BC211" s="15" t="str">
        <f t="shared" si="1051"/>
        <v/>
      </c>
      <c r="BD211" s="108">
        <v>0</v>
      </c>
      <c r="BE211" s="109" t="str">
        <f t="shared" si="1052"/>
        <v/>
      </c>
      <c r="BF211" s="109">
        <v>0</v>
      </c>
      <c r="BG211" s="111" t="str">
        <f t="shared" si="1000"/>
        <v/>
      </c>
      <c r="BH211" s="20" t="str">
        <f t="shared" si="1053"/>
        <v/>
      </c>
      <c r="BI211" s="106">
        <v>0</v>
      </c>
      <c r="BJ211" s="107" t="str">
        <f t="shared" si="1054"/>
        <v/>
      </c>
      <c r="BK211" s="107">
        <v>0</v>
      </c>
      <c r="BL211" s="110" t="str">
        <f t="shared" si="1003"/>
        <v/>
      </c>
      <c r="BM211" s="15" t="str">
        <f t="shared" si="1055"/>
        <v/>
      </c>
      <c r="BN211" s="108">
        <v>0</v>
      </c>
      <c r="BO211" s="109" t="str">
        <f t="shared" si="1056"/>
        <v/>
      </c>
      <c r="BP211" s="109">
        <v>0</v>
      </c>
      <c r="BQ211" s="111" t="str">
        <f t="shared" si="1006"/>
        <v/>
      </c>
      <c r="BR211" s="20" t="str">
        <f t="shared" si="1057"/>
        <v/>
      </c>
    </row>
    <row r="212" spans="1:70" s="5" customFormat="1" ht="12.75" customHeight="1">
      <c r="A212" s="42" t="s">
        <v>297</v>
      </c>
      <c r="B212" s="36" t="s">
        <v>143</v>
      </c>
      <c r="C212" s="4" t="s">
        <v>395</v>
      </c>
      <c r="D212" s="49">
        <v>0.83</v>
      </c>
      <c r="E212" s="40" t="s">
        <v>185</v>
      </c>
      <c r="F212" s="84">
        <v>1099</v>
      </c>
      <c r="G212" s="84">
        <v>999</v>
      </c>
      <c r="H212" s="143">
        <v>778</v>
      </c>
      <c r="I212" s="143">
        <v>18</v>
      </c>
      <c r="J212" s="93">
        <f t="shared" si="1033"/>
        <v>760</v>
      </c>
      <c r="K212" s="106">
        <v>0</v>
      </c>
      <c r="L212" s="107" t="str">
        <f t="shared" si="1034"/>
        <v/>
      </c>
      <c r="M212" s="107">
        <v>0</v>
      </c>
      <c r="N212" s="110" t="str">
        <f t="shared" si="973"/>
        <v/>
      </c>
      <c r="O212" s="15" t="str">
        <f t="shared" si="1035"/>
        <v/>
      </c>
      <c r="P212" s="108">
        <v>0</v>
      </c>
      <c r="Q212" s="109" t="str">
        <f t="shared" si="1036"/>
        <v/>
      </c>
      <c r="R212" s="109">
        <v>0</v>
      </c>
      <c r="S212" s="111" t="str">
        <f t="shared" si="976"/>
        <v/>
      </c>
      <c r="T212" s="20" t="str">
        <f t="shared" si="1037"/>
        <v/>
      </c>
      <c r="U212" s="106">
        <v>0</v>
      </c>
      <c r="V212" s="107" t="str">
        <f t="shared" si="1038"/>
        <v/>
      </c>
      <c r="W212" s="107">
        <v>0</v>
      </c>
      <c r="X212" s="110" t="str">
        <f t="shared" si="979"/>
        <v/>
      </c>
      <c r="Y212" s="15" t="str">
        <f t="shared" si="1039"/>
        <v/>
      </c>
      <c r="Z212" s="108" t="s">
        <v>148</v>
      </c>
      <c r="AA212" s="109" t="str">
        <f t="shared" si="1040"/>
        <v/>
      </c>
      <c r="AB212" s="109">
        <v>0</v>
      </c>
      <c r="AC212" s="111" t="str">
        <f t="shared" si="982"/>
        <v/>
      </c>
      <c r="AD212" s="20" t="str">
        <f t="shared" si="1041"/>
        <v/>
      </c>
      <c r="AE212" s="106">
        <v>832</v>
      </c>
      <c r="AF212" s="107">
        <f t="shared" si="1042"/>
        <v>748.80000000000007</v>
      </c>
      <c r="AG212" s="107">
        <v>126</v>
      </c>
      <c r="AH212" s="110">
        <f t="shared" si="985"/>
        <v>634</v>
      </c>
      <c r="AI212" s="15">
        <f t="shared" si="1043"/>
        <v>0.15331196581196588</v>
      </c>
      <c r="AJ212" s="108">
        <v>0</v>
      </c>
      <c r="AK212" s="109" t="str">
        <f t="shared" si="1044"/>
        <v/>
      </c>
      <c r="AL212" s="109">
        <v>0</v>
      </c>
      <c r="AM212" s="111" t="str">
        <f t="shared" si="988"/>
        <v/>
      </c>
      <c r="AN212" s="20" t="str">
        <f t="shared" si="1045"/>
        <v/>
      </c>
      <c r="AO212" s="106">
        <v>832</v>
      </c>
      <c r="AP212" s="107">
        <f t="shared" si="1046"/>
        <v>748.80000000000007</v>
      </c>
      <c r="AQ212" s="107">
        <v>126</v>
      </c>
      <c r="AR212" s="110">
        <f t="shared" si="991"/>
        <v>634</v>
      </c>
      <c r="AS212" s="15">
        <f t="shared" si="1047"/>
        <v>0.15331196581196588</v>
      </c>
      <c r="AT212" s="108">
        <v>0</v>
      </c>
      <c r="AU212" s="109" t="str">
        <f t="shared" si="1048"/>
        <v/>
      </c>
      <c r="AV212" s="109">
        <v>0</v>
      </c>
      <c r="AW212" s="111" t="str">
        <f t="shared" si="994"/>
        <v/>
      </c>
      <c r="AX212" s="20" t="str">
        <f t="shared" si="1049"/>
        <v/>
      </c>
      <c r="AY212" s="106">
        <v>0</v>
      </c>
      <c r="AZ212" s="107" t="str">
        <f t="shared" si="1050"/>
        <v/>
      </c>
      <c r="BA212" s="107">
        <v>0</v>
      </c>
      <c r="BB212" s="110" t="str">
        <f t="shared" si="997"/>
        <v/>
      </c>
      <c r="BC212" s="15" t="str">
        <f t="shared" si="1051"/>
        <v/>
      </c>
      <c r="BD212" s="108">
        <v>777</v>
      </c>
      <c r="BE212" s="109">
        <f t="shared" si="1052"/>
        <v>699.30000000000007</v>
      </c>
      <c r="BF212" s="109">
        <v>168</v>
      </c>
      <c r="BG212" s="111">
        <f t="shared" si="1000"/>
        <v>592</v>
      </c>
      <c r="BH212" s="20">
        <f t="shared" si="1053"/>
        <v>0.15343915343915351</v>
      </c>
      <c r="BI212" s="106">
        <v>0</v>
      </c>
      <c r="BJ212" s="107" t="str">
        <f t="shared" si="1054"/>
        <v/>
      </c>
      <c r="BK212" s="107">
        <v>0</v>
      </c>
      <c r="BL212" s="110" t="str">
        <f t="shared" si="1003"/>
        <v/>
      </c>
      <c r="BM212" s="15" t="str">
        <f t="shared" si="1055"/>
        <v/>
      </c>
      <c r="BN212" s="108">
        <v>777</v>
      </c>
      <c r="BO212" s="109">
        <f t="shared" si="1056"/>
        <v>699.30000000000007</v>
      </c>
      <c r="BP212" s="109">
        <v>168</v>
      </c>
      <c r="BQ212" s="111">
        <f t="shared" si="1006"/>
        <v>592</v>
      </c>
      <c r="BR212" s="20">
        <f t="shared" si="1057"/>
        <v>0.15343915343915351</v>
      </c>
    </row>
    <row r="213" spans="1:70" s="5" customFormat="1" ht="12.75" customHeight="1">
      <c r="A213" s="42" t="s">
        <v>535</v>
      </c>
      <c r="B213" s="36" t="s">
        <v>143</v>
      </c>
      <c r="C213" s="6" t="s">
        <v>520</v>
      </c>
      <c r="D213" s="49">
        <v>0.83</v>
      </c>
      <c r="E213" s="40" t="s">
        <v>544</v>
      </c>
      <c r="F213" s="84">
        <v>1209</v>
      </c>
      <c r="G213" s="84">
        <v>1099</v>
      </c>
      <c r="H213" s="143">
        <v>866</v>
      </c>
      <c r="I213" s="143">
        <v>0</v>
      </c>
      <c r="J213" s="93">
        <f t="shared" si="1033"/>
        <v>866</v>
      </c>
      <c r="K213" s="106">
        <v>0</v>
      </c>
      <c r="L213" s="107" t="str">
        <f t="shared" si="1034"/>
        <v/>
      </c>
      <c r="M213" s="107">
        <v>0</v>
      </c>
      <c r="N213" s="110" t="str">
        <f t="shared" si="973"/>
        <v/>
      </c>
      <c r="O213" s="15" t="str">
        <f t="shared" si="1035"/>
        <v/>
      </c>
      <c r="P213" s="108">
        <v>0</v>
      </c>
      <c r="Q213" s="109" t="str">
        <f t="shared" si="1036"/>
        <v/>
      </c>
      <c r="R213" s="109">
        <v>0</v>
      </c>
      <c r="S213" s="111" t="str">
        <f t="shared" si="976"/>
        <v/>
      </c>
      <c r="T213" s="20" t="str">
        <f t="shared" si="1037"/>
        <v/>
      </c>
      <c r="U213" s="106">
        <v>0</v>
      </c>
      <c r="V213" s="107" t="str">
        <f t="shared" si="1038"/>
        <v/>
      </c>
      <c r="W213" s="107">
        <v>0</v>
      </c>
      <c r="X213" s="110" t="str">
        <f t="shared" si="979"/>
        <v/>
      </c>
      <c r="Y213" s="15" t="str">
        <f t="shared" si="1039"/>
        <v/>
      </c>
      <c r="Z213" s="108">
        <v>0</v>
      </c>
      <c r="AA213" s="109" t="str">
        <f t="shared" si="1040"/>
        <v/>
      </c>
      <c r="AB213" s="109">
        <v>0</v>
      </c>
      <c r="AC213" s="111" t="str">
        <f t="shared" si="982"/>
        <v/>
      </c>
      <c r="AD213" s="20" t="str">
        <f t="shared" si="1041"/>
        <v/>
      </c>
      <c r="AE213" s="106">
        <v>0</v>
      </c>
      <c r="AF213" s="107" t="str">
        <f t="shared" si="1042"/>
        <v/>
      </c>
      <c r="AG213" s="107">
        <v>0</v>
      </c>
      <c r="AH213" s="110" t="str">
        <f t="shared" si="985"/>
        <v/>
      </c>
      <c r="AI213" s="15" t="str">
        <f t="shared" si="1043"/>
        <v/>
      </c>
      <c r="AJ213" s="108">
        <v>0</v>
      </c>
      <c r="AK213" s="109" t="str">
        <f t="shared" si="1044"/>
        <v/>
      </c>
      <c r="AL213" s="109">
        <v>0</v>
      </c>
      <c r="AM213" s="111" t="str">
        <f t="shared" si="988"/>
        <v/>
      </c>
      <c r="AN213" s="20" t="str">
        <f t="shared" si="1045"/>
        <v/>
      </c>
      <c r="AO213" s="106">
        <v>0</v>
      </c>
      <c r="AP213" s="107" t="str">
        <f t="shared" si="1046"/>
        <v/>
      </c>
      <c r="AQ213" s="107">
        <v>0</v>
      </c>
      <c r="AR213" s="110" t="str">
        <f t="shared" si="991"/>
        <v/>
      </c>
      <c r="AS213" s="15" t="str">
        <f t="shared" si="1047"/>
        <v/>
      </c>
      <c r="AT213" s="108">
        <v>0</v>
      </c>
      <c r="AU213" s="109" t="str">
        <f t="shared" si="1048"/>
        <v/>
      </c>
      <c r="AV213" s="109">
        <v>0</v>
      </c>
      <c r="AW213" s="111" t="str">
        <f t="shared" si="994"/>
        <v/>
      </c>
      <c r="AX213" s="20" t="str">
        <f t="shared" si="1049"/>
        <v/>
      </c>
      <c r="AY213" s="106">
        <v>0</v>
      </c>
      <c r="AZ213" s="107" t="str">
        <f t="shared" si="1050"/>
        <v/>
      </c>
      <c r="BA213" s="107">
        <v>0</v>
      </c>
      <c r="BB213" s="110" t="str">
        <f t="shared" si="997"/>
        <v/>
      </c>
      <c r="BC213" s="15" t="str">
        <f t="shared" si="1051"/>
        <v/>
      </c>
      <c r="BD213" s="108">
        <v>0</v>
      </c>
      <c r="BE213" s="109" t="str">
        <f t="shared" si="1052"/>
        <v/>
      </c>
      <c r="BF213" s="109">
        <v>0</v>
      </c>
      <c r="BG213" s="111" t="str">
        <f t="shared" si="1000"/>
        <v/>
      </c>
      <c r="BH213" s="20" t="str">
        <f t="shared" si="1053"/>
        <v/>
      </c>
      <c r="BI213" s="106">
        <v>0</v>
      </c>
      <c r="BJ213" s="107" t="str">
        <f t="shared" si="1054"/>
        <v/>
      </c>
      <c r="BK213" s="107">
        <v>0</v>
      </c>
      <c r="BL213" s="110" t="str">
        <f t="shared" si="1003"/>
        <v/>
      </c>
      <c r="BM213" s="15" t="str">
        <f t="shared" si="1055"/>
        <v/>
      </c>
      <c r="BN213" s="108">
        <v>0</v>
      </c>
      <c r="BO213" s="109" t="str">
        <f t="shared" si="1056"/>
        <v/>
      </c>
      <c r="BP213" s="109">
        <v>0</v>
      </c>
      <c r="BQ213" s="111" t="str">
        <f t="shared" si="1006"/>
        <v/>
      </c>
      <c r="BR213" s="20" t="str">
        <f t="shared" si="1057"/>
        <v/>
      </c>
    </row>
    <row r="214" spans="1:70" s="5" customFormat="1" ht="12.75" customHeight="1">
      <c r="A214" s="42" t="s">
        <v>298</v>
      </c>
      <c r="B214" s="36" t="s">
        <v>143</v>
      </c>
      <c r="C214" s="4" t="s">
        <v>5</v>
      </c>
      <c r="D214" s="49">
        <v>0.83</v>
      </c>
      <c r="E214" s="40" t="s">
        <v>185</v>
      </c>
      <c r="F214" s="82">
        <v>1099</v>
      </c>
      <c r="G214" s="82">
        <v>0</v>
      </c>
      <c r="H214" s="141">
        <v>779</v>
      </c>
      <c r="I214" s="141">
        <v>0</v>
      </c>
      <c r="J214" s="95">
        <f t="shared" si="971"/>
        <v>779</v>
      </c>
      <c r="K214" s="69">
        <v>0</v>
      </c>
      <c r="L214" s="70" t="str">
        <f t="shared" ref="L214:L215" si="1058">IFERROR(IF(K214&gt;1,K214*0.9,""),"")</f>
        <v/>
      </c>
      <c r="M214" s="70">
        <v>0</v>
      </c>
      <c r="N214" s="71" t="str">
        <f t="shared" si="973"/>
        <v/>
      </c>
      <c r="O214" s="16" t="str">
        <f t="shared" ref="O214:O215" si="1059">IFERROR(IF((IFERROR(IF(M214&gt;1,(L214-N214)/L214,""),(($G214*0.9)-N214)/($G214*0.9)))&gt;1%,IFERROR(IF(M214&gt;1,(L214-N214)/L214,""),(($G214*0.9)-N214)/($G214*0.9)),""),"")</f>
        <v/>
      </c>
      <c r="P214" s="72">
        <v>0</v>
      </c>
      <c r="Q214" s="73" t="str">
        <f t="shared" ref="Q214:Q215" si="1060">IFERROR(IF(P214&gt;1,P214*0.9,""),"")</f>
        <v/>
      </c>
      <c r="R214" s="73">
        <v>0</v>
      </c>
      <c r="S214" s="74" t="str">
        <f t="shared" si="976"/>
        <v/>
      </c>
      <c r="T214" s="18" t="str">
        <f t="shared" ref="T214:T215" si="1061">IFERROR(IF((IFERROR(IF(R214&gt;1,(Q214-S214)/Q214,""),(($G214*0.9)-S214)/($G214*0.9)))&gt;1%,IFERROR(IF(R214&gt;1,(Q214-S214)/Q214,""),(($G214*0.9)-S214)/($G214*0.9)),""),"")</f>
        <v/>
      </c>
      <c r="U214" s="69">
        <v>0</v>
      </c>
      <c r="V214" s="70" t="str">
        <f t="shared" ref="V214:V215" si="1062">IFERROR(IF(U214&gt;1,U214*0.9,""),"")</f>
        <v/>
      </c>
      <c r="W214" s="70">
        <v>0</v>
      </c>
      <c r="X214" s="71" t="str">
        <f t="shared" si="979"/>
        <v/>
      </c>
      <c r="Y214" s="16" t="str">
        <f t="shared" ref="Y214:Y215" si="1063">IFERROR(IF((IFERROR(IF(W214&gt;1,(V214-X214)/V214,""),(($G214*0.9)-X214)/($G214*0.9)))&gt;1%,IFERROR(IF(W214&gt;1,(V214-X214)/V214,""),(($G214*0.9)-X214)/($G214*0.9)),""),"")</f>
        <v/>
      </c>
      <c r="Z214" s="72">
        <v>0</v>
      </c>
      <c r="AA214" s="73" t="str">
        <f t="shared" ref="AA214:AA215" si="1064">IFERROR(IF(Z214&gt;1,Z214*0.9,""),"")</f>
        <v/>
      </c>
      <c r="AB214" s="73">
        <v>0</v>
      </c>
      <c r="AC214" s="74" t="str">
        <f t="shared" si="982"/>
        <v/>
      </c>
      <c r="AD214" s="18" t="str">
        <f t="shared" ref="AD214:AD215" si="1065">IFERROR(IF((IFERROR(IF(AB214&gt;1,(AA214-AC214)/AA214,""),(($G214*0.9)-AC214)/($G214*0.9)))&gt;1%,IFERROR(IF(AB214&gt;1,(AA214-AC214)/AA214,""),(($G214*0.9)-AC214)/($G214*0.9)),""),"")</f>
        <v/>
      </c>
      <c r="AE214" s="69">
        <v>0</v>
      </c>
      <c r="AF214" s="70" t="str">
        <f t="shared" ref="AF214:AF215" si="1066">IFERROR(IF(AE214&gt;1,AE214*0.9,""),"")</f>
        <v/>
      </c>
      <c r="AG214" s="70">
        <v>0</v>
      </c>
      <c r="AH214" s="71" t="str">
        <f t="shared" si="985"/>
        <v/>
      </c>
      <c r="AI214" s="16" t="str">
        <f t="shared" ref="AI214:AI215" si="1067">IFERROR(IF((IFERROR(IF(AG214&gt;1,(AF214-AH214)/AF214,""),(($G214*0.9)-AH214)/($G214*0.9)))&gt;1%,IFERROR(IF(AG214&gt;1,(AF214-AH214)/AF214,""),(($G214*0.9)-AH214)/($G214*0.9)),""),"")</f>
        <v/>
      </c>
      <c r="AJ214" s="72">
        <v>0</v>
      </c>
      <c r="AK214" s="73" t="str">
        <f t="shared" ref="AK214:AK215" si="1068">IFERROR(IF(AJ214&gt;1,AJ214*0.9,""),"")</f>
        <v/>
      </c>
      <c r="AL214" s="73">
        <v>0</v>
      </c>
      <c r="AM214" s="74" t="str">
        <f t="shared" si="988"/>
        <v/>
      </c>
      <c r="AN214" s="18" t="str">
        <f t="shared" ref="AN214:AN215" si="1069">IFERROR(IF((IFERROR(IF(AL214&gt;1,(AK214-AM214)/AK214,""),(($G214*0.9)-AM214)/($G214*0.9)))&gt;1%,IFERROR(IF(AL214&gt;1,(AK214-AM214)/AK214,""),(($G214*0.9)-AM214)/($G214*0.9)),""),"")</f>
        <v/>
      </c>
      <c r="AO214" s="69">
        <v>0</v>
      </c>
      <c r="AP214" s="70" t="str">
        <f t="shared" ref="AP214:AP215" si="1070">IFERROR(IF(AO214&gt;1,AO214*0.9,""),"")</f>
        <v/>
      </c>
      <c r="AQ214" s="70">
        <v>0</v>
      </c>
      <c r="AR214" s="71" t="str">
        <f t="shared" si="991"/>
        <v/>
      </c>
      <c r="AS214" s="16" t="str">
        <f t="shared" ref="AS214:AS215" si="1071">IFERROR(IF((IFERROR(IF(AQ214&gt;1,(AP214-AR214)/AP214,""),(($G214*0.9)-AR214)/($G214*0.9)))&gt;1%,IFERROR(IF(AQ214&gt;1,(AP214-AR214)/AP214,""),(($G214*0.9)-AR214)/($G214*0.9)),""),"")</f>
        <v/>
      </c>
      <c r="AT214" s="72">
        <v>0</v>
      </c>
      <c r="AU214" s="73" t="str">
        <f t="shared" ref="AU214:AU215" si="1072">IFERROR(IF(AT214&gt;1,AT214*0.9,""),"")</f>
        <v/>
      </c>
      <c r="AV214" s="73">
        <v>0</v>
      </c>
      <c r="AW214" s="74" t="str">
        <f t="shared" si="994"/>
        <v/>
      </c>
      <c r="AX214" s="18" t="str">
        <f t="shared" si="995"/>
        <v/>
      </c>
      <c r="AY214" s="69">
        <v>0</v>
      </c>
      <c r="AZ214" s="70" t="str">
        <f t="shared" ref="AZ214:AZ215" si="1073">IFERROR(IF(AY214&gt;1,AY214*0.9,""),"")</f>
        <v/>
      </c>
      <c r="BA214" s="70">
        <v>0</v>
      </c>
      <c r="BB214" s="71" t="str">
        <f t="shared" si="997"/>
        <v/>
      </c>
      <c r="BC214" s="16" t="str">
        <f t="shared" ref="BC214:BC215" si="1074">IFERROR(IF((IFERROR(IF(BA214&gt;1,(AZ214-BB214)/AZ214,""),(($G214*0.9)-BB214)/($G214*0.9)))&gt;1%,IFERROR(IF(BA214&gt;1,(AZ214-BB214)/AZ214,""),(($G214*0.9)-BB214)/($G214*0.9)),""),"")</f>
        <v/>
      </c>
      <c r="BD214" s="72">
        <v>0</v>
      </c>
      <c r="BE214" s="73" t="str">
        <f t="shared" ref="BE214:BE215" si="1075">IFERROR(IF(BD214&gt;1,BD214*0.9,""),"")</f>
        <v/>
      </c>
      <c r="BF214" s="73">
        <v>0</v>
      </c>
      <c r="BG214" s="74" t="str">
        <f t="shared" si="1000"/>
        <v/>
      </c>
      <c r="BH214" s="18" t="str">
        <f t="shared" ref="BH214:BH215" si="1076">IFERROR(IF((IFERROR(IF(BF214&gt;1,(BE214-BG214)/BE214,""),(($G214*0.9)-BG214)/($G214*0.9)))&gt;1%,IFERROR(IF(BF214&gt;1,(BE214-BG214)/BE214,""),(($G214*0.9)-BG214)/($G214*0.9)),""),"")</f>
        <v/>
      </c>
      <c r="BI214" s="69">
        <v>0</v>
      </c>
      <c r="BJ214" s="70" t="str">
        <f t="shared" ref="BJ214:BJ215" si="1077">IFERROR(IF(BI214&gt;1,BI214*0.9,""),"")</f>
        <v/>
      </c>
      <c r="BK214" s="70">
        <v>0</v>
      </c>
      <c r="BL214" s="71" t="str">
        <f t="shared" si="1003"/>
        <v/>
      </c>
      <c r="BM214" s="16" t="str">
        <f t="shared" ref="BM214:BM215" si="1078">IFERROR(IF((IFERROR(IF(BK214&gt;1,(BJ214-BL214)/BJ214,""),(($G214*0.9)-BL214)/($G214*0.9)))&gt;1%,IFERROR(IF(BK214&gt;1,(BJ214-BL214)/BJ214,""),(($G214*0.9)-BL214)/($G214*0.9)),""),"")</f>
        <v/>
      </c>
      <c r="BN214" s="72">
        <v>0</v>
      </c>
      <c r="BO214" s="73" t="str">
        <f t="shared" ref="BO214:BO215" si="1079">IFERROR(IF(BN214&gt;1,BN214*0.9,""),"")</f>
        <v/>
      </c>
      <c r="BP214" s="73">
        <v>0</v>
      </c>
      <c r="BQ214" s="74" t="str">
        <f t="shared" si="1006"/>
        <v/>
      </c>
      <c r="BR214" s="18" t="str">
        <f t="shared" ref="BR214:BR215" si="1080">IFERROR(IF((IFERROR(IF(BP214&gt;1,(BO214-BQ214)/BO214,""),(($G214*0.9)-BQ214)/($G214*0.9)))&gt;1%,IFERROR(IF(BP214&gt;1,(BO214-BQ214)/BO214,""),(($G214*0.9)-BQ214)/($G214*0.9)),""),"")</f>
        <v/>
      </c>
    </row>
    <row r="215" spans="1:70" s="5" customFormat="1" ht="12.75" customHeight="1" thickBot="1">
      <c r="A215" s="43" t="s">
        <v>52</v>
      </c>
      <c r="B215" s="38" t="s">
        <v>143</v>
      </c>
      <c r="C215" s="9"/>
      <c r="D215" s="50">
        <v>1.19</v>
      </c>
      <c r="E215" s="2" t="s">
        <v>186</v>
      </c>
      <c r="F215" s="83">
        <v>1429</v>
      </c>
      <c r="G215" s="83">
        <v>1299</v>
      </c>
      <c r="H215" s="142">
        <v>962</v>
      </c>
      <c r="I215" s="142">
        <v>0</v>
      </c>
      <c r="J215" s="97">
        <f t="shared" si="971"/>
        <v>962</v>
      </c>
      <c r="K215" s="76">
        <v>0</v>
      </c>
      <c r="L215" s="77" t="str">
        <f t="shared" si="1058"/>
        <v/>
      </c>
      <c r="M215" s="77">
        <v>0</v>
      </c>
      <c r="N215" s="78" t="str">
        <f t="shared" si="973"/>
        <v/>
      </c>
      <c r="O215" s="17" t="str">
        <f t="shared" si="1059"/>
        <v/>
      </c>
      <c r="P215" s="79">
        <v>0</v>
      </c>
      <c r="Q215" s="80" t="str">
        <f t="shared" si="1060"/>
        <v/>
      </c>
      <c r="R215" s="80">
        <v>0</v>
      </c>
      <c r="S215" s="81" t="str">
        <f t="shared" si="976"/>
        <v/>
      </c>
      <c r="T215" s="19" t="str">
        <f t="shared" si="1061"/>
        <v/>
      </c>
      <c r="U215" s="76">
        <v>1110</v>
      </c>
      <c r="V215" s="77">
        <f t="shared" si="1062"/>
        <v>999</v>
      </c>
      <c r="W215" s="77">
        <v>138</v>
      </c>
      <c r="X215" s="78">
        <f t="shared" si="979"/>
        <v>824</v>
      </c>
      <c r="Y215" s="17">
        <f t="shared" si="1063"/>
        <v>0.17517517517517517</v>
      </c>
      <c r="Z215" s="79">
        <v>0</v>
      </c>
      <c r="AA215" s="80" t="str">
        <f t="shared" si="1064"/>
        <v/>
      </c>
      <c r="AB215" s="80">
        <v>0</v>
      </c>
      <c r="AC215" s="81" t="str">
        <f t="shared" si="982"/>
        <v/>
      </c>
      <c r="AD215" s="19" t="str">
        <f t="shared" si="1065"/>
        <v/>
      </c>
      <c r="AE215" s="76">
        <v>0</v>
      </c>
      <c r="AF215" s="77" t="str">
        <f t="shared" si="1066"/>
        <v/>
      </c>
      <c r="AG215" s="77">
        <v>0</v>
      </c>
      <c r="AH215" s="78" t="str">
        <f t="shared" si="985"/>
        <v/>
      </c>
      <c r="AI215" s="17" t="str">
        <f t="shared" si="1067"/>
        <v/>
      </c>
      <c r="AJ215" s="79">
        <v>0</v>
      </c>
      <c r="AK215" s="80" t="str">
        <f t="shared" si="1068"/>
        <v/>
      </c>
      <c r="AL215" s="80">
        <v>0</v>
      </c>
      <c r="AM215" s="81" t="str">
        <f t="shared" si="988"/>
        <v/>
      </c>
      <c r="AN215" s="19" t="str">
        <f t="shared" si="1069"/>
        <v/>
      </c>
      <c r="AO215" s="76">
        <v>1110</v>
      </c>
      <c r="AP215" s="77">
        <f t="shared" si="1070"/>
        <v>999</v>
      </c>
      <c r="AQ215" s="77">
        <v>138</v>
      </c>
      <c r="AR215" s="78">
        <f t="shared" si="991"/>
        <v>824</v>
      </c>
      <c r="AS215" s="17">
        <f t="shared" si="1071"/>
        <v>0.17517517517517517</v>
      </c>
      <c r="AT215" s="79">
        <v>0</v>
      </c>
      <c r="AU215" s="80" t="str">
        <f t="shared" si="1072"/>
        <v/>
      </c>
      <c r="AV215" s="80">
        <v>0</v>
      </c>
      <c r="AW215" s="81" t="str">
        <f t="shared" si="994"/>
        <v/>
      </c>
      <c r="AX215" s="19" t="str">
        <f t="shared" si="995"/>
        <v/>
      </c>
      <c r="AY215" s="76">
        <v>0</v>
      </c>
      <c r="AZ215" s="77" t="str">
        <f t="shared" si="1073"/>
        <v/>
      </c>
      <c r="BA215" s="77">
        <v>0</v>
      </c>
      <c r="BB215" s="78" t="str">
        <f t="shared" si="997"/>
        <v/>
      </c>
      <c r="BC215" s="17" t="str">
        <f t="shared" si="1074"/>
        <v/>
      </c>
      <c r="BD215" s="79">
        <v>1110</v>
      </c>
      <c r="BE215" s="80">
        <f t="shared" si="1075"/>
        <v>999</v>
      </c>
      <c r="BF215" s="80">
        <v>138</v>
      </c>
      <c r="BG215" s="81">
        <f t="shared" si="1000"/>
        <v>824</v>
      </c>
      <c r="BH215" s="19">
        <f t="shared" si="1076"/>
        <v>0.17517517517517517</v>
      </c>
      <c r="BI215" s="76">
        <v>0</v>
      </c>
      <c r="BJ215" s="77" t="str">
        <f t="shared" si="1077"/>
        <v/>
      </c>
      <c r="BK215" s="77">
        <v>0</v>
      </c>
      <c r="BL215" s="78" t="str">
        <f t="shared" si="1003"/>
        <v/>
      </c>
      <c r="BM215" s="17" t="str">
        <f t="shared" si="1078"/>
        <v/>
      </c>
      <c r="BN215" s="79">
        <v>0</v>
      </c>
      <c r="BO215" s="80" t="str">
        <f t="shared" si="1079"/>
        <v/>
      </c>
      <c r="BP215" s="80">
        <v>0</v>
      </c>
      <c r="BQ215" s="81" t="str">
        <f t="shared" si="1006"/>
        <v/>
      </c>
      <c r="BR215" s="19" t="str">
        <f t="shared" si="1080"/>
        <v/>
      </c>
    </row>
    <row r="216" spans="1:70" s="5" customFormat="1" ht="12.75" customHeight="1">
      <c r="A216" s="42" t="s">
        <v>60</v>
      </c>
      <c r="B216" s="39" t="s">
        <v>143</v>
      </c>
      <c r="C216" s="4"/>
      <c r="D216" s="49">
        <v>1.19</v>
      </c>
      <c r="E216" s="40" t="s">
        <v>188</v>
      </c>
      <c r="F216" s="82">
        <v>1869</v>
      </c>
      <c r="G216" s="82">
        <v>1699</v>
      </c>
      <c r="H216" s="141">
        <v>1259</v>
      </c>
      <c r="I216" s="141">
        <v>10</v>
      </c>
      <c r="J216" s="95">
        <f t="shared" si="971"/>
        <v>1249</v>
      </c>
      <c r="K216" s="69">
        <v>0</v>
      </c>
      <c r="L216" s="70" t="str">
        <f t="shared" ref="L216:L221" si="1081">IFERROR(IF(K216&gt;1,K216*0.9,""),"")</f>
        <v/>
      </c>
      <c r="M216" s="70">
        <v>0</v>
      </c>
      <c r="N216" s="71" t="str">
        <f t="shared" si="973"/>
        <v/>
      </c>
      <c r="O216" s="16" t="str">
        <f t="shared" ref="O216:O221" si="1082">IFERROR(IF((IFERROR(IF(M216&gt;1,(L216-N216)/L216,""),(($G216*0.9)-N216)/($G216*0.9)))&gt;1%,IFERROR(IF(M216&gt;1,(L216-N216)/L216,""),(($G216*0.9)-N216)/($G216*0.9)),""),"")</f>
        <v/>
      </c>
      <c r="P216" s="72">
        <v>0</v>
      </c>
      <c r="Q216" s="73" t="str">
        <f t="shared" ref="Q216:Q221" si="1083">IFERROR(IF(P216&gt;1,P216*0.9,""),"")</f>
        <v/>
      </c>
      <c r="R216" s="73">
        <v>0</v>
      </c>
      <c r="S216" s="74" t="str">
        <f t="shared" si="976"/>
        <v/>
      </c>
      <c r="T216" s="18" t="str">
        <f t="shared" ref="T216:T221" si="1084">IFERROR(IF((IFERROR(IF(R216&gt;1,(Q216-S216)/Q216,""),(($G216*0.9)-S216)/($G216*0.9)))&gt;1%,IFERROR(IF(R216&gt;1,(Q216-S216)/Q216,""),(($G216*0.9)-S216)/($G216*0.9)),""),"")</f>
        <v/>
      </c>
      <c r="U216" s="69">
        <v>0</v>
      </c>
      <c r="V216" s="70" t="str">
        <f t="shared" ref="V216:V221" si="1085">IFERROR(IF(U216&gt;1,U216*0.9,""),"")</f>
        <v/>
      </c>
      <c r="W216" s="70">
        <v>0</v>
      </c>
      <c r="X216" s="71" t="str">
        <f t="shared" si="979"/>
        <v/>
      </c>
      <c r="Y216" s="16" t="str">
        <f t="shared" ref="Y216:Y221" si="1086">IFERROR(IF((IFERROR(IF(W216&gt;1,(V216-X216)/V216,""),(($G216*0.9)-X216)/($G216*0.9)))&gt;1%,IFERROR(IF(W216&gt;1,(V216-X216)/V216,""),(($G216*0.9)-X216)/($G216*0.9)),""),"")</f>
        <v/>
      </c>
      <c r="Z216" s="72">
        <v>1443</v>
      </c>
      <c r="AA216" s="73">
        <f t="shared" ref="AA216:AA221" si="1087">IFERROR(IF(Z216&gt;1,Z216*0.9,""),"")</f>
        <v>1298.7</v>
      </c>
      <c r="AB216" s="73">
        <v>186</v>
      </c>
      <c r="AC216" s="74">
        <f t="shared" si="982"/>
        <v>1063</v>
      </c>
      <c r="AD216" s="18">
        <f t="shared" ref="AD216:AD221" si="1088">IFERROR(IF((IFERROR(IF(AB216&gt;1,(AA216-AC216)/AA216,""),(($G216*0.9)-AC216)/($G216*0.9)))&gt;1%,IFERROR(IF(AB216&gt;1,(AA216-AC216)/AA216,""),(($G216*0.9)-AC216)/($G216*0.9)),""),"")</f>
        <v>0.18148918148918153</v>
      </c>
      <c r="AE216" s="69">
        <v>1443</v>
      </c>
      <c r="AF216" s="70">
        <f t="shared" ref="AF216:AF221" si="1089">IFERROR(IF(AE216&gt;1,AE216*0.9,""),"")</f>
        <v>1298.7</v>
      </c>
      <c r="AG216" s="70">
        <v>186</v>
      </c>
      <c r="AH216" s="71">
        <f t="shared" si="985"/>
        <v>1063</v>
      </c>
      <c r="AI216" s="16">
        <f t="shared" ref="AI216:AI221" si="1090">IFERROR(IF((IFERROR(IF(AG216&gt;1,(AF216-AH216)/AF216,""),(($G216*0.9)-AH216)/($G216*0.9)))&gt;1%,IFERROR(IF(AG216&gt;1,(AF216-AH216)/AF216,""),(($G216*0.9)-AH216)/($G216*0.9)),""),"")</f>
        <v>0.18148918148918153</v>
      </c>
      <c r="AJ216" s="72">
        <v>0</v>
      </c>
      <c r="AK216" s="73" t="str">
        <f t="shared" ref="AK216:AK221" si="1091">IFERROR(IF(AJ216&gt;1,AJ216*0.9,""),"")</f>
        <v/>
      </c>
      <c r="AL216" s="73">
        <v>0</v>
      </c>
      <c r="AM216" s="74" t="str">
        <f t="shared" si="988"/>
        <v/>
      </c>
      <c r="AN216" s="18" t="str">
        <f t="shared" ref="AN216:AN221" si="1092">IFERROR(IF((IFERROR(IF(AL216&gt;1,(AK216-AM216)/AK216,""),(($G216*0.9)-AM216)/($G216*0.9)))&gt;1%,IFERROR(IF(AL216&gt;1,(AK216-AM216)/AK216,""),(($G216*0.9)-AM216)/($G216*0.9)),""),"")</f>
        <v/>
      </c>
      <c r="AO216" s="69">
        <v>1443</v>
      </c>
      <c r="AP216" s="70">
        <f t="shared" ref="AP216:AP221" si="1093">IFERROR(IF(AO216&gt;1,AO216*0.9,""),"")</f>
        <v>1298.7</v>
      </c>
      <c r="AQ216" s="70">
        <v>186</v>
      </c>
      <c r="AR216" s="71">
        <f t="shared" si="991"/>
        <v>1063</v>
      </c>
      <c r="AS216" s="16">
        <f t="shared" ref="AS216:AS221" si="1094">IFERROR(IF((IFERROR(IF(AQ216&gt;1,(AP216-AR216)/AP216,""),(($G216*0.9)-AR216)/($G216*0.9)))&gt;1%,IFERROR(IF(AQ216&gt;1,(AP216-AR216)/AP216,""),(($G216*0.9)-AR216)/($G216*0.9)),""),"")</f>
        <v>0.18148918148918153</v>
      </c>
      <c r="AT216" s="72">
        <v>0</v>
      </c>
      <c r="AU216" s="73" t="str">
        <f t="shared" ref="AU216:AU221" si="1095">IFERROR(IF(AT216&gt;1,AT216*0.9,""),"")</f>
        <v/>
      </c>
      <c r="AV216" s="73">
        <v>0</v>
      </c>
      <c r="AW216" s="74" t="str">
        <f t="shared" si="994"/>
        <v/>
      </c>
      <c r="AX216" s="18" t="str">
        <f t="shared" si="995"/>
        <v/>
      </c>
      <c r="AY216" s="69">
        <v>0</v>
      </c>
      <c r="AZ216" s="70" t="str">
        <f t="shared" ref="AZ216:AZ221" si="1096">IFERROR(IF(AY216&gt;1,AY216*0.9,""),"")</f>
        <v/>
      </c>
      <c r="BA216" s="70">
        <v>0</v>
      </c>
      <c r="BB216" s="71" t="str">
        <f t="shared" si="997"/>
        <v/>
      </c>
      <c r="BC216" s="16" t="str">
        <f t="shared" ref="BC216:BC221" si="1097">IFERROR(IF((IFERROR(IF(BA216&gt;1,(AZ216-BB216)/AZ216,""),(($G216*0.9)-BB216)/($G216*0.9)))&gt;1%,IFERROR(IF(BA216&gt;1,(AZ216-BB216)/AZ216,""),(($G216*0.9)-BB216)/($G216*0.9)),""),"")</f>
        <v/>
      </c>
      <c r="BD216" s="72">
        <v>1443</v>
      </c>
      <c r="BE216" s="73">
        <f t="shared" ref="BE216:BE221" si="1098">IFERROR(IF(BD216&gt;1,BD216*0.9,""),"")</f>
        <v>1298.7</v>
      </c>
      <c r="BF216" s="73">
        <v>186</v>
      </c>
      <c r="BG216" s="74">
        <f t="shared" si="1000"/>
        <v>1063</v>
      </c>
      <c r="BH216" s="18">
        <f t="shared" ref="BH216:BH221" si="1099">IFERROR(IF((IFERROR(IF(BF216&gt;1,(BE216-BG216)/BE216,""),(($G216*0.9)-BG216)/($G216*0.9)))&gt;1%,IFERROR(IF(BF216&gt;1,(BE216-BG216)/BE216,""),(($G216*0.9)-BG216)/($G216*0.9)),""),"")</f>
        <v>0.18148918148918153</v>
      </c>
      <c r="BI216" s="69">
        <v>0</v>
      </c>
      <c r="BJ216" s="70" t="str">
        <f t="shared" ref="BJ216:BJ221" si="1100">IFERROR(IF(BI216&gt;1,BI216*0.9,""),"")</f>
        <v/>
      </c>
      <c r="BK216" s="70">
        <v>0</v>
      </c>
      <c r="BL216" s="71" t="str">
        <f t="shared" si="1003"/>
        <v/>
      </c>
      <c r="BM216" s="16" t="str">
        <f t="shared" ref="BM216:BM221" si="1101">IFERROR(IF((IFERROR(IF(BK216&gt;1,(BJ216-BL216)/BJ216,""),(($G216*0.9)-BL216)/($G216*0.9)))&gt;1%,IFERROR(IF(BK216&gt;1,(BJ216-BL216)/BJ216,""),(($G216*0.9)-BL216)/($G216*0.9)),""),"")</f>
        <v/>
      </c>
      <c r="BN216" s="72">
        <v>0</v>
      </c>
      <c r="BO216" s="73" t="str">
        <f t="shared" ref="BO216:BO221" si="1102">IFERROR(IF(BN216&gt;1,BN216*0.9,""),"")</f>
        <v/>
      </c>
      <c r="BP216" s="73">
        <v>0</v>
      </c>
      <c r="BQ216" s="74" t="str">
        <f t="shared" si="1006"/>
        <v/>
      </c>
      <c r="BR216" s="18" t="str">
        <f t="shared" ref="BR216:BR221" si="1103">IFERROR(IF((IFERROR(IF(BP216&gt;1,(BO216-BQ216)/BO216,""),(($G216*0.9)-BQ216)/($G216*0.9)))&gt;1%,IFERROR(IF(BP216&gt;1,(BO216-BQ216)/BO216,""),(($G216*0.9)-BQ216)/($G216*0.9)),""),"")</f>
        <v/>
      </c>
    </row>
    <row r="217" spans="1:70" s="5" customFormat="1" ht="12.75" customHeight="1">
      <c r="A217" s="42" t="s">
        <v>62</v>
      </c>
      <c r="B217" s="39" t="s">
        <v>143</v>
      </c>
      <c r="C217" s="4"/>
      <c r="D217" s="49">
        <v>1.19</v>
      </c>
      <c r="E217" s="40" t="s">
        <v>187</v>
      </c>
      <c r="F217" s="82">
        <v>2199</v>
      </c>
      <c r="G217" s="82">
        <v>1999</v>
      </c>
      <c r="H217" s="141">
        <v>1483</v>
      </c>
      <c r="I217" s="141">
        <v>20</v>
      </c>
      <c r="J217" s="95">
        <f t="shared" si="971"/>
        <v>1463</v>
      </c>
      <c r="K217" s="69">
        <v>0</v>
      </c>
      <c r="L217" s="70" t="str">
        <f t="shared" si="1081"/>
        <v/>
      </c>
      <c r="M217" s="70">
        <v>0</v>
      </c>
      <c r="N217" s="71" t="str">
        <f t="shared" si="973"/>
        <v/>
      </c>
      <c r="O217" s="16" t="str">
        <f t="shared" si="1082"/>
        <v/>
      </c>
      <c r="P217" s="72">
        <v>0</v>
      </c>
      <c r="Q217" s="73" t="str">
        <f t="shared" si="1083"/>
        <v/>
      </c>
      <c r="R217" s="73">
        <v>0</v>
      </c>
      <c r="S217" s="74" t="str">
        <f t="shared" si="976"/>
        <v/>
      </c>
      <c r="T217" s="18" t="str">
        <f t="shared" si="1084"/>
        <v/>
      </c>
      <c r="U217" s="69">
        <v>1777</v>
      </c>
      <c r="V217" s="70">
        <f t="shared" si="1085"/>
        <v>1599.3</v>
      </c>
      <c r="W217" s="70">
        <v>160</v>
      </c>
      <c r="X217" s="71">
        <f t="shared" si="979"/>
        <v>1303</v>
      </c>
      <c r="Y217" s="16">
        <f t="shared" si="1086"/>
        <v>0.18526855499280934</v>
      </c>
      <c r="Z217" s="72">
        <v>0</v>
      </c>
      <c r="AA217" s="73" t="str">
        <f t="shared" si="1087"/>
        <v/>
      </c>
      <c r="AB217" s="73">
        <v>0</v>
      </c>
      <c r="AC217" s="74" t="str">
        <f t="shared" si="982"/>
        <v/>
      </c>
      <c r="AD217" s="18" t="str">
        <f t="shared" si="1088"/>
        <v/>
      </c>
      <c r="AE217" s="69">
        <v>0</v>
      </c>
      <c r="AF217" s="70" t="str">
        <f t="shared" si="1089"/>
        <v/>
      </c>
      <c r="AG217" s="70">
        <v>0</v>
      </c>
      <c r="AH217" s="71" t="str">
        <f t="shared" si="985"/>
        <v/>
      </c>
      <c r="AI217" s="16" t="str">
        <f t="shared" si="1090"/>
        <v/>
      </c>
      <c r="AJ217" s="72">
        <v>1666</v>
      </c>
      <c r="AK217" s="73">
        <f t="shared" si="1091"/>
        <v>1499.4</v>
      </c>
      <c r="AL217" s="73">
        <v>241</v>
      </c>
      <c r="AM217" s="74">
        <f t="shared" si="988"/>
        <v>1222</v>
      </c>
      <c r="AN217" s="18">
        <f t="shared" si="1092"/>
        <v>0.18500733626784052</v>
      </c>
      <c r="AO217" s="69">
        <v>1666</v>
      </c>
      <c r="AP217" s="70">
        <f t="shared" si="1093"/>
        <v>1499.4</v>
      </c>
      <c r="AQ217" s="70">
        <v>241</v>
      </c>
      <c r="AR217" s="71">
        <f t="shared" si="991"/>
        <v>1222</v>
      </c>
      <c r="AS217" s="16">
        <f t="shared" si="1094"/>
        <v>0.18500733626784052</v>
      </c>
      <c r="AT217" s="72">
        <v>0</v>
      </c>
      <c r="AU217" s="73" t="str">
        <f t="shared" si="1095"/>
        <v/>
      </c>
      <c r="AV217" s="73">
        <v>0</v>
      </c>
      <c r="AW217" s="74" t="str">
        <f t="shared" si="994"/>
        <v/>
      </c>
      <c r="AX217" s="18" t="str">
        <f t="shared" si="995"/>
        <v/>
      </c>
      <c r="AY217" s="69">
        <v>1666</v>
      </c>
      <c r="AZ217" s="70">
        <f t="shared" si="1096"/>
        <v>1499.4</v>
      </c>
      <c r="BA217" s="70">
        <v>241</v>
      </c>
      <c r="BB217" s="71">
        <f t="shared" si="997"/>
        <v>1222</v>
      </c>
      <c r="BC217" s="16">
        <f t="shared" si="1097"/>
        <v>0.18500733626784052</v>
      </c>
      <c r="BD217" s="72">
        <v>0</v>
      </c>
      <c r="BE217" s="73" t="str">
        <f t="shared" si="1098"/>
        <v/>
      </c>
      <c r="BF217" s="73">
        <v>0</v>
      </c>
      <c r="BG217" s="74" t="str">
        <f t="shared" si="1000"/>
        <v/>
      </c>
      <c r="BH217" s="18" t="str">
        <f t="shared" si="1099"/>
        <v/>
      </c>
      <c r="BI217" s="69">
        <v>0</v>
      </c>
      <c r="BJ217" s="70" t="str">
        <f t="shared" si="1100"/>
        <v/>
      </c>
      <c r="BK217" s="70">
        <v>0</v>
      </c>
      <c r="BL217" s="71" t="str">
        <f t="shared" si="1003"/>
        <v/>
      </c>
      <c r="BM217" s="16" t="str">
        <f t="shared" si="1101"/>
        <v/>
      </c>
      <c r="BN217" s="72">
        <v>0</v>
      </c>
      <c r="BO217" s="73" t="str">
        <f t="shared" si="1102"/>
        <v/>
      </c>
      <c r="BP217" s="73">
        <v>0</v>
      </c>
      <c r="BQ217" s="74" t="str">
        <f t="shared" si="1006"/>
        <v/>
      </c>
      <c r="BR217" s="18" t="str">
        <f t="shared" si="1103"/>
        <v/>
      </c>
    </row>
    <row r="218" spans="1:70" s="5" customFormat="1" ht="12.75" customHeight="1" thickBot="1">
      <c r="A218" s="43" t="s">
        <v>61</v>
      </c>
      <c r="B218" s="38" t="s">
        <v>143</v>
      </c>
      <c r="C218" s="9"/>
      <c r="D218" s="50">
        <v>1.19</v>
      </c>
      <c r="E218" s="2" t="s">
        <v>187</v>
      </c>
      <c r="F218" s="83">
        <v>2089</v>
      </c>
      <c r="G218" s="83">
        <v>1899</v>
      </c>
      <c r="H218" s="142">
        <v>1410</v>
      </c>
      <c r="I218" s="142">
        <v>20</v>
      </c>
      <c r="J218" s="97">
        <f t="shared" si="971"/>
        <v>1390</v>
      </c>
      <c r="K218" s="76">
        <v>0</v>
      </c>
      <c r="L218" s="77" t="str">
        <f t="shared" si="1081"/>
        <v/>
      </c>
      <c r="M218" s="77">
        <v>0</v>
      </c>
      <c r="N218" s="78" t="str">
        <f t="shared" si="973"/>
        <v/>
      </c>
      <c r="O218" s="17" t="str">
        <f t="shared" si="1082"/>
        <v/>
      </c>
      <c r="P218" s="79">
        <v>0</v>
      </c>
      <c r="Q218" s="80" t="str">
        <f t="shared" si="1083"/>
        <v/>
      </c>
      <c r="R218" s="80">
        <v>0</v>
      </c>
      <c r="S218" s="81" t="str">
        <f t="shared" si="976"/>
        <v/>
      </c>
      <c r="T218" s="19" t="str">
        <f t="shared" si="1084"/>
        <v/>
      </c>
      <c r="U218" s="76">
        <v>1666</v>
      </c>
      <c r="V218" s="77">
        <f t="shared" si="1085"/>
        <v>1499.4</v>
      </c>
      <c r="W218" s="77">
        <v>168</v>
      </c>
      <c r="X218" s="78">
        <f t="shared" si="979"/>
        <v>1222</v>
      </c>
      <c r="Y218" s="17">
        <f t="shared" si="1086"/>
        <v>0.18500733626784052</v>
      </c>
      <c r="Z218" s="79">
        <v>0</v>
      </c>
      <c r="AA218" s="80" t="str">
        <f t="shared" si="1087"/>
        <v/>
      </c>
      <c r="AB218" s="80">
        <v>0</v>
      </c>
      <c r="AC218" s="81" t="str">
        <f t="shared" si="982"/>
        <v/>
      </c>
      <c r="AD218" s="19" t="str">
        <f t="shared" si="1088"/>
        <v/>
      </c>
      <c r="AE218" s="76">
        <v>0</v>
      </c>
      <c r="AF218" s="77" t="str">
        <f t="shared" si="1089"/>
        <v/>
      </c>
      <c r="AG218" s="77">
        <v>0</v>
      </c>
      <c r="AH218" s="78" t="str">
        <f t="shared" si="985"/>
        <v/>
      </c>
      <c r="AI218" s="17" t="str">
        <f t="shared" si="1090"/>
        <v/>
      </c>
      <c r="AJ218" s="79">
        <v>1554</v>
      </c>
      <c r="AK218" s="80">
        <f t="shared" si="1091"/>
        <v>1398.6000000000001</v>
      </c>
      <c r="AL218" s="80">
        <v>250</v>
      </c>
      <c r="AM218" s="81">
        <f t="shared" si="988"/>
        <v>1140</v>
      </c>
      <c r="AN218" s="19">
        <f t="shared" si="1092"/>
        <v>0.18489918489918497</v>
      </c>
      <c r="AO218" s="76">
        <v>1554</v>
      </c>
      <c r="AP218" s="77">
        <f t="shared" si="1093"/>
        <v>1398.6000000000001</v>
      </c>
      <c r="AQ218" s="77">
        <v>250</v>
      </c>
      <c r="AR218" s="78">
        <f t="shared" si="991"/>
        <v>1140</v>
      </c>
      <c r="AS218" s="17">
        <f t="shared" si="1094"/>
        <v>0.18489918489918497</v>
      </c>
      <c r="AT218" s="79">
        <v>0</v>
      </c>
      <c r="AU218" s="80" t="str">
        <f t="shared" si="1095"/>
        <v/>
      </c>
      <c r="AV218" s="80">
        <v>0</v>
      </c>
      <c r="AW218" s="81" t="str">
        <f t="shared" si="994"/>
        <v/>
      </c>
      <c r="AX218" s="19" t="str">
        <f t="shared" si="995"/>
        <v/>
      </c>
      <c r="AY218" s="76">
        <v>1554</v>
      </c>
      <c r="AZ218" s="77">
        <f t="shared" si="1096"/>
        <v>1398.6000000000001</v>
      </c>
      <c r="BA218" s="77">
        <v>250</v>
      </c>
      <c r="BB218" s="78">
        <f t="shared" si="997"/>
        <v>1140</v>
      </c>
      <c r="BC218" s="17">
        <f t="shared" si="1097"/>
        <v>0.18489918489918497</v>
      </c>
      <c r="BD218" s="79">
        <v>0</v>
      </c>
      <c r="BE218" s="80" t="str">
        <f t="shared" si="1098"/>
        <v/>
      </c>
      <c r="BF218" s="80">
        <v>0</v>
      </c>
      <c r="BG218" s="81" t="str">
        <f t="shared" si="1000"/>
        <v/>
      </c>
      <c r="BH218" s="19" t="str">
        <f t="shared" si="1099"/>
        <v/>
      </c>
      <c r="BI218" s="76">
        <v>0</v>
      </c>
      <c r="BJ218" s="77" t="str">
        <f t="shared" si="1100"/>
        <v/>
      </c>
      <c r="BK218" s="77">
        <v>0</v>
      </c>
      <c r="BL218" s="78" t="str">
        <f t="shared" si="1003"/>
        <v/>
      </c>
      <c r="BM218" s="17" t="str">
        <f t="shared" si="1101"/>
        <v/>
      </c>
      <c r="BN218" s="79">
        <v>0</v>
      </c>
      <c r="BO218" s="80" t="str">
        <f t="shared" si="1102"/>
        <v/>
      </c>
      <c r="BP218" s="80">
        <v>0</v>
      </c>
      <c r="BQ218" s="81" t="str">
        <f t="shared" si="1006"/>
        <v/>
      </c>
      <c r="BR218" s="19" t="str">
        <f t="shared" si="1103"/>
        <v/>
      </c>
    </row>
    <row r="219" spans="1:70" s="5" customFormat="1" ht="12.75" customHeight="1">
      <c r="A219" s="44" t="s">
        <v>57</v>
      </c>
      <c r="B219" s="36" t="s">
        <v>143</v>
      </c>
      <c r="C219" s="6" t="s">
        <v>395</v>
      </c>
      <c r="D219" s="51">
        <v>0.83</v>
      </c>
      <c r="E219" s="7" t="s">
        <v>189</v>
      </c>
      <c r="F219" s="84">
        <v>1099</v>
      </c>
      <c r="G219" s="84">
        <v>999</v>
      </c>
      <c r="H219" s="143">
        <v>779</v>
      </c>
      <c r="I219" s="143">
        <v>15</v>
      </c>
      <c r="J219" s="93">
        <f t="shared" si="971"/>
        <v>764</v>
      </c>
      <c r="K219" s="106">
        <v>0</v>
      </c>
      <c r="L219" s="107" t="str">
        <f t="shared" si="1081"/>
        <v/>
      </c>
      <c r="M219" s="107">
        <v>0</v>
      </c>
      <c r="N219" s="110" t="str">
        <f t="shared" si="973"/>
        <v/>
      </c>
      <c r="O219" s="15" t="str">
        <f t="shared" si="1082"/>
        <v/>
      </c>
      <c r="P219" s="108">
        <v>888</v>
      </c>
      <c r="Q219" s="109">
        <f t="shared" si="1083"/>
        <v>799.2</v>
      </c>
      <c r="R219" s="109">
        <v>84</v>
      </c>
      <c r="S219" s="111">
        <f t="shared" si="976"/>
        <v>680</v>
      </c>
      <c r="T219" s="20">
        <f t="shared" si="1084"/>
        <v>0.1491491491491492</v>
      </c>
      <c r="U219" s="106">
        <v>888</v>
      </c>
      <c r="V219" s="107">
        <f t="shared" si="1085"/>
        <v>799.2</v>
      </c>
      <c r="W219" s="107">
        <v>84</v>
      </c>
      <c r="X219" s="110">
        <f t="shared" si="979"/>
        <v>680</v>
      </c>
      <c r="Y219" s="15">
        <f t="shared" si="1086"/>
        <v>0.1491491491491492</v>
      </c>
      <c r="Z219" s="108">
        <v>0</v>
      </c>
      <c r="AA219" s="109" t="str">
        <f t="shared" si="1087"/>
        <v/>
      </c>
      <c r="AB219" s="109">
        <v>0</v>
      </c>
      <c r="AC219" s="111" t="str">
        <f t="shared" si="982"/>
        <v/>
      </c>
      <c r="AD219" s="20" t="str">
        <f t="shared" si="1088"/>
        <v/>
      </c>
      <c r="AE219" s="106">
        <v>777</v>
      </c>
      <c r="AF219" s="107">
        <f t="shared" si="1089"/>
        <v>699.30000000000007</v>
      </c>
      <c r="AG219" s="107">
        <v>169</v>
      </c>
      <c r="AH219" s="110">
        <f t="shared" si="985"/>
        <v>595</v>
      </c>
      <c r="AI219" s="15">
        <f t="shared" si="1090"/>
        <v>0.14914914914914923</v>
      </c>
      <c r="AJ219" s="108">
        <v>777</v>
      </c>
      <c r="AK219" s="109">
        <f t="shared" si="1091"/>
        <v>699.30000000000007</v>
      </c>
      <c r="AL219" s="109">
        <v>169</v>
      </c>
      <c r="AM219" s="111">
        <f t="shared" si="988"/>
        <v>595</v>
      </c>
      <c r="AN219" s="20">
        <f t="shared" si="1092"/>
        <v>0.14914914914914923</v>
      </c>
      <c r="AO219" s="106">
        <v>777</v>
      </c>
      <c r="AP219" s="107">
        <f t="shared" si="1093"/>
        <v>699.30000000000007</v>
      </c>
      <c r="AQ219" s="107">
        <v>169</v>
      </c>
      <c r="AR219" s="110">
        <f t="shared" si="991"/>
        <v>595</v>
      </c>
      <c r="AS219" s="15">
        <f t="shared" si="1094"/>
        <v>0.14914914914914923</v>
      </c>
      <c r="AT219" s="108">
        <v>0</v>
      </c>
      <c r="AU219" s="109" t="str">
        <f t="shared" si="1095"/>
        <v/>
      </c>
      <c r="AV219" s="109">
        <v>0</v>
      </c>
      <c r="AW219" s="111" t="str">
        <f t="shared" si="994"/>
        <v/>
      </c>
      <c r="AX219" s="20" t="str">
        <f t="shared" si="995"/>
        <v/>
      </c>
      <c r="AY219" s="106">
        <v>777</v>
      </c>
      <c r="AZ219" s="107">
        <f t="shared" si="1096"/>
        <v>699.30000000000007</v>
      </c>
      <c r="BA219" s="107">
        <v>169</v>
      </c>
      <c r="BB219" s="110">
        <f t="shared" si="997"/>
        <v>595</v>
      </c>
      <c r="BC219" s="15">
        <f t="shared" si="1097"/>
        <v>0.14914914914914923</v>
      </c>
      <c r="BD219" s="108">
        <v>0</v>
      </c>
      <c r="BE219" s="109" t="str">
        <f t="shared" si="1098"/>
        <v/>
      </c>
      <c r="BF219" s="109">
        <v>0</v>
      </c>
      <c r="BG219" s="111" t="str">
        <f t="shared" si="1000"/>
        <v/>
      </c>
      <c r="BH219" s="20" t="str">
        <f t="shared" si="1099"/>
        <v/>
      </c>
      <c r="BI219" s="106">
        <v>0</v>
      </c>
      <c r="BJ219" s="107" t="str">
        <f t="shared" si="1100"/>
        <v/>
      </c>
      <c r="BK219" s="107">
        <v>0</v>
      </c>
      <c r="BL219" s="110" t="str">
        <f t="shared" si="1003"/>
        <v/>
      </c>
      <c r="BM219" s="15" t="str">
        <f t="shared" si="1101"/>
        <v/>
      </c>
      <c r="BN219" s="108">
        <v>777</v>
      </c>
      <c r="BO219" s="109">
        <f t="shared" si="1102"/>
        <v>699.30000000000007</v>
      </c>
      <c r="BP219" s="109">
        <v>169</v>
      </c>
      <c r="BQ219" s="111">
        <f t="shared" si="1006"/>
        <v>595</v>
      </c>
      <c r="BR219" s="20">
        <f t="shared" si="1103"/>
        <v>0.14914914914914923</v>
      </c>
    </row>
    <row r="220" spans="1:70" s="5" customFormat="1" ht="12.75" customHeight="1">
      <c r="A220" s="44" t="s">
        <v>539</v>
      </c>
      <c r="B220" s="36" t="s">
        <v>143</v>
      </c>
      <c r="C220" s="6" t="s">
        <v>520</v>
      </c>
      <c r="D220" s="49">
        <v>0.83</v>
      </c>
      <c r="E220" s="7" t="s">
        <v>545</v>
      </c>
      <c r="F220" s="82">
        <v>1209</v>
      </c>
      <c r="G220" s="82">
        <v>1099</v>
      </c>
      <c r="H220" s="141">
        <v>857</v>
      </c>
      <c r="I220" s="141">
        <v>0</v>
      </c>
      <c r="J220" s="95">
        <f t="shared" ref="J220" si="1104">IFERROR(H220-I220,H220)</f>
        <v>857</v>
      </c>
      <c r="K220" s="69">
        <v>0</v>
      </c>
      <c r="L220" s="70" t="str">
        <f t="shared" ref="L220" si="1105">IFERROR(IF(K220&gt;1,K220*0.9,""),"")</f>
        <v/>
      </c>
      <c r="M220" s="70">
        <v>0</v>
      </c>
      <c r="N220" s="71" t="str">
        <f t="shared" si="973"/>
        <v/>
      </c>
      <c r="O220" s="16" t="str">
        <f t="shared" ref="O220" si="1106">IFERROR(IF((IFERROR(IF(M220&gt;1,(L220-N220)/L220,""),(($G220*0.9)-N220)/($G220*0.9)))&gt;1%,IFERROR(IF(M220&gt;1,(L220-N220)/L220,""),(($G220*0.9)-N220)/($G220*0.9)),""),"")</f>
        <v/>
      </c>
      <c r="P220" s="72">
        <v>0</v>
      </c>
      <c r="Q220" s="73" t="str">
        <f t="shared" ref="Q220" si="1107">IFERROR(IF(P220&gt;1,P220*0.9,""),"")</f>
        <v/>
      </c>
      <c r="R220" s="73">
        <v>0</v>
      </c>
      <c r="S220" s="74" t="str">
        <f t="shared" si="976"/>
        <v/>
      </c>
      <c r="T220" s="18" t="str">
        <f t="shared" ref="T220" si="1108">IFERROR(IF((IFERROR(IF(R220&gt;1,(Q220-S220)/Q220,""),(($G220*0.9)-S220)/($G220*0.9)))&gt;1%,IFERROR(IF(R220&gt;1,(Q220-S220)/Q220,""),(($G220*0.9)-S220)/($G220*0.9)),""),"")</f>
        <v/>
      </c>
      <c r="U220" s="69">
        <v>0</v>
      </c>
      <c r="V220" s="70" t="str">
        <f t="shared" ref="V220" si="1109">IFERROR(IF(U220&gt;1,U220*0.9,""),"")</f>
        <v/>
      </c>
      <c r="W220" s="70">
        <v>0</v>
      </c>
      <c r="X220" s="71" t="str">
        <f t="shared" si="979"/>
        <v/>
      </c>
      <c r="Y220" s="16" t="str">
        <f t="shared" ref="Y220" si="1110">IFERROR(IF((IFERROR(IF(W220&gt;1,(V220-X220)/V220,""),(($G220*0.9)-X220)/($G220*0.9)))&gt;1%,IFERROR(IF(W220&gt;1,(V220-X220)/V220,""),(($G220*0.9)-X220)/($G220*0.9)),""),"")</f>
        <v/>
      </c>
      <c r="Z220" s="72">
        <v>0</v>
      </c>
      <c r="AA220" s="73" t="str">
        <f t="shared" ref="AA220" si="1111">IFERROR(IF(Z220&gt;1,Z220*0.9,""),"")</f>
        <v/>
      </c>
      <c r="AB220" s="73">
        <v>0</v>
      </c>
      <c r="AC220" s="74" t="str">
        <f t="shared" si="982"/>
        <v/>
      </c>
      <c r="AD220" s="18" t="str">
        <f t="shared" ref="AD220" si="1112">IFERROR(IF((IFERROR(IF(AB220&gt;1,(AA220-AC220)/AA220,""),(($G220*0.9)-AC220)/($G220*0.9)))&gt;1%,IFERROR(IF(AB220&gt;1,(AA220-AC220)/AA220,""),(($G220*0.9)-AC220)/($G220*0.9)),""),"")</f>
        <v/>
      </c>
      <c r="AE220" s="69">
        <v>0</v>
      </c>
      <c r="AF220" s="70" t="str">
        <f t="shared" ref="AF220" si="1113">IFERROR(IF(AE220&gt;1,AE220*0.9,""),"")</f>
        <v/>
      </c>
      <c r="AG220" s="70">
        <v>0</v>
      </c>
      <c r="AH220" s="71" t="str">
        <f t="shared" si="985"/>
        <v/>
      </c>
      <c r="AI220" s="16" t="str">
        <f t="shared" ref="AI220" si="1114">IFERROR(IF((IFERROR(IF(AG220&gt;1,(AF220-AH220)/AF220,""),(($G220*0.9)-AH220)/($G220*0.9)))&gt;1%,IFERROR(IF(AG220&gt;1,(AF220-AH220)/AF220,""),(($G220*0.9)-AH220)/($G220*0.9)),""),"")</f>
        <v/>
      </c>
      <c r="AJ220" s="72">
        <v>0</v>
      </c>
      <c r="AK220" s="73" t="str">
        <f t="shared" ref="AK220" si="1115">IFERROR(IF(AJ220&gt;1,AJ220*0.9,""),"")</f>
        <v/>
      </c>
      <c r="AL220" s="73">
        <v>0</v>
      </c>
      <c r="AM220" s="74" t="str">
        <f t="shared" si="988"/>
        <v/>
      </c>
      <c r="AN220" s="18" t="str">
        <f t="shared" ref="AN220" si="1116">IFERROR(IF((IFERROR(IF(AL220&gt;1,(AK220-AM220)/AK220,""),(($G220*0.9)-AM220)/($G220*0.9)))&gt;1%,IFERROR(IF(AL220&gt;1,(AK220-AM220)/AK220,""),(($G220*0.9)-AM220)/($G220*0.9)),""),"")</f>
        <v/>
      </c>
      <c r="AO220" s="69">
        <v>0</v>
      </c>
      <c r="AP220" s="70" t="str">
        <f t="shared" ref="AP220" si="1117">IFERROR(IF(AO220&gt;1,AO220*0.9,""),"")</f>
        <v/>
      </c>
      <c r="AQ220" s="70">
        <v>0</v>
      </c>
      <c r="AR220" s="71" t="str">
        <f t="shared" si="991"/>
        <v/>
      </c>
      <c r="AS220" s="16" t="str">
        <f t="shared" ref="AS220" si="1118">IFERROR(IF((IFERROR(IF(AQ220&gt;1,(AP220-AR220)/AP220,""),(($G220*0.9)-AR220)/($G220*0.9)))&gt;1%,IFERROR(IF(AQ220&gt;1,(AP220-AR220)/AP220,""),(($G220*0.9)-AR220)/($G220*0.9)),""),"")</f>
        <v/>
      </c>
      <c r="AT220" s="72">
        <v>0</v>
      </c>
      <c r="AU220" s="73" t="str">
        <f t="shared" ref="AU220" si="1119">IFERROR(IF(AT220&gt;1,AT220*0.9,""),"")</f>
        <v/>
      </c>
      <c r="AV220" s="73">
        <v>0</v>
      </c>
      <c r="AW220" s="74" t="str">
        <f t="shared" si="994"/>
        <v/>
      </c>
      <c r="AX220" s="18" t="str">
        <f t="shared" ref="AX220" si="1120">IFERROR(IF((IFERROR(IF(AV220&gt;1,(AU220-AW220)/AU220,""),(($G220*0.9)-AW220)/($G220*0.9)))&gt;1%,IFERROR(IF(AV220&gt;1,(AU220-AW220)/AU220,""),(($G220*0.9)-AW220)/($G220*0.9)),""),"")</f>
        <v/>
      </c>
      <c r="AY220" s="69">
        <v>0</v>
      </c>
      <c r="AZ220" s="70" t="str">
        <f t="shared" ref="AZ220" si="1121">IFERROR(IF(AY220&gt;1,AY220*0.9,""),"")</f>
        <v/>
      </c>
      <c r="BA220" s="70">
        <v>0</v>
      </c>
      <c r="BB220" s="71" t="str">
        <f t="shared" si="997"/>
        <v/>
      </c>
      <c r="BC220" s="16" t="str">
        <f t="shared" ref="BC220" si="1122">IFERROR(IF((IFERROR(IF(BA220&gt;1,(AZ220-BB220)/AZ220,""),(($G220*0.9)-BB220)/($G220*0.9)))&gt;1%,IFERROR(IF(BA220&gt;1,(AZ220-BB220)/AZ220,""),(($G220*0.9)-BB220)/($G220*0.9)),""),"")</f>
        <v/>
      </c>
      <c r="BD220" s="72">
        <v>0</v>
      </c>
      <c r="BE220" s="73" t="str">
        <f t="shared" ref="BE220" si="1123">IFERROR(IF(BD220&gt;1,BD220*0.9,""),"")</f>
        <v/>
      </c>
      <c r="BF220" s="73">
        <v>0</v>
      </c>
      <c r="BG220" s="74" t="str">
        <f t="shared" si="1000"/>
        <v/>
      </c>
      <c r="BH220" s="18" t="str">
        <f t="shared" ref="BH220" si="1124">IFERROR(IF((IFERROR(IF(BF220&gt;1,(BE220-BG220)/BE220,""),(($G220*0.9)-BG220)/($G220*0.9)))&gt;1%,IFERROR(IF(BF220&gt;1,(BE220-BG220)/BE220,""),(($G220*0.9)-BG220)/($G220*0.9)),""),"")</f>
        <v/>
      </c>
      <c r="BI220" s="69">
        <v>0</v>
      </c>
      <c r="BJ220" s="70" t="str">
        <f t="shared" ref="BJ220" si="1125">IFERROR(IF(BI220&gt;1,BI220*0.9,""),"")</f>
        <v/>
      </c>
      <c r="BK220" s="70">
        <v>0</v>
      </c>
      <c r="BL220" s="71" t="str">
        <f t="shared" si="1003"/>
        <v/>
      </c>
      <c r="BM220" s="16" t="str">
        <f t="shared" ref="BM220" si="1126">IFERROR(IF((IFERROR(IF(BK220&gt;1,(BJ220-BL220)/BJ220,""),(($G220*0.9)-BL220)/($G220*0.9)))&gt;1%,IFERROR(IF(BK220&gt;1,(BJ220-BL220)/BJ220,""),(($G220*0.9)-BL220)/($G220*0.9)),""),"")</f>
        <v/>
      </c>
      <c r="BN220" s="72">
        <v>0</v>
      </c>
      <c r="BO220" s="73" t="str">
        <f t="shared" ref="BO220" si="1127">IFERROR(IF(BN220&gt;1,BN220*0.9,""),"")</f>
        <v/>
      </c>
      <c r="BP220" s="73">
        <v>0</v>
      </c>
      <c r="BQ220" s="74" t="str">
        <f t="shared" si="1006"/>
        <v/>
      </c>
      <c r="BR220" s="18" t="str">
        <f t="shared" ref="BR220" si="1128">IFERROR(IF((IFERROR(IF(BP220&gt;1,(BO220-BQ220)/BO220,""),(($G220*0.9)-BQ220)/($G220*0.9)))&gt;1%,IFERROR(IF(BP220&gt;1,(BO220-BQ220)/BO220,""),(($G220*0.9)-BQ220)/($G220*0.9)),""),"")</f>
        <v/>
      </c>
    </row>
    <row r="221" spans="1:70" s="5" customFormat="1" ht="12.75" customHeight="1">
      <c r="A221" s="44" t="s">
        <v>352</v>
      </c>
      <c r="B221" s="36" t="s">
        <v>143</v>
      </c>
      <c r="C221" s="4" t="s">
        <v>395</v>
      </c>
      <c r="D221" s="49">
        <v>0.83</v>
      </c>
      <c r="E221" s="40" t="s">
        <v>189</v>
      </c>
      <c r="F221" s="82">
        <v>879</v>
      </c>
      <c r="G221" s="82">
        <v>799</v>
      </c>
      <c r="H221" s="141">
        <v>578</v>
      </c>
      <c r="I221" s="141">
        <v>0</v>
      </c>
      <c r="J221" s="95">
        <f t="shared" si="971"/>
        <v>578</v>
      </c>
      <c r="K221" s="69">
        <v>0</v>
      </c>
      <c r="L221" s="70" t="str">
        <f t="shared" si="1081"/>
        <v/>
      </c>
      <c r="M221" s="70">
        <v>0</v>
      </c>
      <c r="N221" s="71" t="str">
        <f t="shared" si="973"/>
        <v/>
      </c>
      <c r="O221" s="16" t="str">
        <f t="shared" si="1082"/>
        <v/>
      </c>
      <c r="P221" s="72">
        <v>0</v>
      </c>
      <c r="Q221" s="73" t="str">
        <f t="shared" si="1083"/>
        <v/>
      </c>
      <c r="R221" s="73">
        <v>0</v>
      </c>
      <c r="S221" s="74" t="str">
        <f t="shared" si="976"/>
        <v/>
      </c>
      <c r="T221" s="18" t="str">
        <f t="shared" si="1084"/>
        <v/>
      </c>
      <c r="U221" s="69">
        <v>0</v>
      </c>
      <c r="V221" s="70" t="str">
        <f t="shared" si="1085"/>
        <v/>
      </c>
      <c r="W221" s="70">
        <v>0</v>
      </c>
      <c r="X221" s="71" t="str">
        <f t="shared" si="979"/>
        <v/>
      </c>
      <c r="Y221" s="16" t="str">
        <f t="shared" si="1086"/>
        <v/>
      </c>
      <c r="Z221" s="72">
        <v>777</v>
      </c>
      <c r="AA221" s="73">
        <f t="shared" si="1087"/>
        <v>699.30000000000007</v>
      </c>
      <c r="AB221" s="73">
        <v>0</v>
      </c>
      <c r="AC221" s="74" t="str">
        <f t="shared" si="982"/>
        <v/>
      </c>
      <c r="AD221" s="18" t="str">
        <f t="shared" si="1088"/>
        <v/>
      </c>
      <c r="AE221" s="69">
        <v>777</v>
      </c>
      <c r="AF221" s="70">
        <f t="shared" si="1089"/>
        <v>699.30000000000007</v>
      </c>
      <c r="AG221" s="70">
        <v>0</v>
      </c>
      <c r="AH221" s="71" t="str">
        <f t="shared" si="985"/>
        <v/>
      </c>
      <c r="AI221" s="16" t="str">
        <f t="shared" si="1090"/>
        <v/>
      </c>
      <c r="AJ221" s="72">
        <v>0</v>
      </c>
      <c r="AK221" s="73" t="str">
        <f t="shared" si="1091"/>
        <v/>
      </c>
      <c r="AL221" s="73">
        <v>0</v>
      </c>
      <c r="AM221" s="74" t="str">
        <f t="shared" si="988"/>
        <v/>
      </c>
      <c r="AN221" s="18" t="str">
        <f t="shared" si="1092"/>
        <v/>
      </c>
      <c r="AO221" s="69">
        <v>666</v>
      </c>
      <c r="AP221" s="70">
        <f t="shared" si="1093"/>
        <v>599.4</v>
      </c>
      <c r="AQ221" s="70">
        <v>20</v>
      </c>
      <c r="AR221" s="71">
        <f t="shared" si="991"/>
        <v>558</v>
      </c>
      <c r="AS221" s="16">
        <f t="shared" si="1094"/>
        <v>6.9069069069069039E-2</v>
      </c>
      <c r="AT221" s="72">
        <v>0</v>
      </c>
      <c r="AU221" s="73" t="str">
        <f t="shared" si="1095"/>
        <v/>
      </c>
      <c r="AV221" s="73">
        <v>0</v>
      </c>
      <c r="AW221" s="74" t="str">
        <f t="shared" si="994"/>
        <v/>
      </c>
      <c r="AX221" s="18" t="str">
        <f t="shared" si="995"/>
        <v/>
      </c>
      <c r="AY221" s="69">
        <v>0</v>
      </c>
      <c r="AZ221" s="70" t="str">
        <f t="shared" si="1096"/>
        <v/>
      </c>
      <c r="BA221" s="70">
        <v>0</v>
      </c>
      <c r="BB221" s="71" t="str">
        <f t="shared" si="997"/>
        <v/>
      </c>
      <c r="BC221" s="16" t="str">
        <f t="shared" si="1097"/>
        <v/>
      </c>
      <c r="BD221" s="72">
        <v>666</v>
      </c>
      <c r="BE221" s="73">
        <f t="shared" si="1098"/>
        <v>599.4</v>
      </c>
      <c r="BF221" s="73">
        <v>20</v>
      </c>
      <c r="BG221" s="74">
        <f t="shared" si="1000"/>
        <v>558</v>
      </c>
      <c r="BH221" s="18">
        <f t="shared" si="1099"/>
        <v>6.9069069069069039E-2</v>
      </c>
      <c r="BI221" s="69">
        <v>0</v>
      </c>
      <c r="BJ221" s="70" t="str">
        <f t="shared" si="1100"/>
        <v/>
      </c>
      <c r="BK221" s="70">
        <v>0</v>
      </c>
      <c r="BL221" s="71" t="str">
        <f t="shared" si="1003"/>
        <v/>
      </c>
      <c r="BM221" s="16" t="str">
        <f t="shared" si="1101"/>
        <v/>
      </c>
      <c r="BN221" s="72">
        <v>0</v>
      </c>
      <c r="BO221" s="73" t="str">
        <f t="shared" si="1102"/>
        <v/>
      </c>
      <c r="BP221" s="73">
        <v>0</v>
      </c>
      <c r="BQ221" s="74" t="str">
        <f t="shared" si="1006"/>
        <v/>
      </c>
      <c r="BR221" s="18" t="str">
        <f t="shared" si="1103"/>
        <v/>
      </c>
    </row>
    <row r="222" spans="1:70" s="5" customFormat="1" ht="12.75" customHeight="1">
      <c r="A222" s="44" t="s">
        <v>537</v>
      </c>
      <c r="B222" s="36" t="s">
        <v>143</v>
      </c>
      <c r="C222" s="6" t="s">
        <v>520</v>
      </c>
      <c r="D222" s="49">
        <v>0.83</v>
      </c>
      <c r="E222" s="40" t="s">
        <v>547</v>
      </c>
      <c r="F222" s="82">
        <v>879</v>
      </c>
      <c r="G222" s="82">
        <v>799</v>
      </c>
      <c r="H222" s="141">
        <v>623</v>
      </c>
      <c r="I222" s="141">
        <v>0</v>
      </c>
      <c r="J222" s="95">
        <f t="shared" ref="J222:J229" si="1129">IFERROR(H222-I222,H222)</f>
        <v>623</v>
      </c>
      <c r="K222" s="69">
        <v>0</v>
      </c>
      <c r="L222" s="70" t="str">
        <f t="shared" ref="L222:L229" si="1130">IFERROR(IF(K222&gt;1,K222*0.9,""),"")</f>
        <v/>
      </c>
      <c r="M222" s="70">
        <v>0</v>
      </c>
      <c r="N222" s="71" t="str">
        <f t="shared" si="973"/>
        <v/>
      </c>
      <c r="O222" s="16" t="str">
        <f t="shared" ref="O222:O229" si="1131">IFERROR(IF((IFERROR(IF(M222&gt;1,(L222-N222)/L222,""),(($G222*0.9)-N222)/($G222*0.9)))&gt;1%,IFERROR(IF(M222&gt;1,(L222-N222)/L222,""),(($G222*0.9)-N222)/($G222*0.9)),""),"")</f>
        <v/>
      </c>
      <c r="P222" s="72">
        <v>0</v>
      </c>
      <c r="Q222" s="73" t="str">
        <f t="shared" ref="Q222:Q229" si="1132">IFERROR(IF(P222&gt;1,P222*0.9,""),"")</f>
        <v/>
      </c>
      <c r="R222" s="73">
        <v>0</v>
      </c>
      <c r="S222" s="74" t="str">
        <f t="shared" si="976"/>
        <v/>
      </c>
      <c r="T222" s="18" t="str">
        <f t="shared" ref="T222:T229" si="1133">IFERROR(IF((IFERROR(IF(R222&gt;1,(Q222-S222)/Q222,""),(($G222*0.9)-S222)/($G222*0.9)))&gt;1%,IFERROR(IF(R222&gt;1,(Q222-S222)/Q222,""),(($G222*0.9)-S222)/($G222*0.9)),""),"")</f>
        <v/>
      </c>
      <c r="U222" s="69">
        <v>0</v>
      </c>
      <c r="V222" s="70" t="str">
        <f t="shared" ref="V222:V229" si="1134">IFERROR(IF(U222&gt;1,U222*0.9,""),"")</f>
        <v/>
      </c>
      <c r="W222" s="70">
        <v>0</v>
      </c>
      <c r="X222" s="71" t="str">
        <f t="shared" si="979"/>
        <v/>
      </c>
      <c r="Y222" s="16" t="str">
        <f t="shared" ref="Y222:Y229" si="1135">IFERROR(IF((IFERROR(IF(W222&gt;1,(V222-X222)/V222,""),(($G222*0.9)-X222)/($G222*0.9)))&gt;1%,IFERROR(IF(W222&gt;1,(V222-X222)/V222,""),(($G222*0.9)-X222)/($G222*0.9)),""),"")</f>
        <v/>
      </c>
      <c r="Z222" s="72">
        <v>0</v>
      </c>
      <c r="AA222" s="73" t="str">
        <f t="shared" ref="AA222:AA229" si="1136">IFERROR(IF(Z222&gt;1,Z222*0.9,""),"")</f>
        <v/>
      </c>
      <c r="AB222" s="73">
        <v>0</v>
      </c>
      <c r="AC222" s="74" t="str">
        <f t="shared" si="982"/>
        <v/>
      </c>
      <c r="AD222" s="18" t="str">
        <f t="shared" ref="AD222:AD229" si="1137">IFERROR(IF((IFERROR(IF(AB222&gt;1,(AA222-AC222)/AA222,""),(($G222*0.9)-AC222)/($G222*0.9)))&gt;1%,IFERROR(IF(AB222&gt;1,(AA222-AC222)/AA222,""),(($G222*0.9)-AC222)/($G222*0.9)),""),"")</f>
        <v/>
      </c>
      <c r="AE222" s="69">
        <v>0</v>
      </c>
      <c r="AF222" s="70" t="str">
        <f t="shared" ref="AF222:AF229" si="1138">IFERROR(IF(AE222&gt;1,AE222*0.9,""),"")</f>
        <v/>
      </c>
      <c r="AG222" s="70">
        <v>0</v>
      </c>
      <c r="AH222" s="71" t="str">
        <f t="shared" si="985"/>
        <v/>
      </c>
      <c r="AI222" s="16" t="str">
        <f t="shared" ref="AI222:AI229" si="1139">IFERROR(IF((IFERROR(IF(AG222&gt;1,(AF222-AH222)/AF222,""),(($G222*0.9)-AH222)/($G222*0.9)))&gt;1%,IFERROR(IF(AG222&gt;1,(AF222-AH222)/AF222,""),(($G222*0.9)-AH222)/($G222*0.9)),""),"")</f>
        <v/>
      </c>
      <c r="AJ222" s="72">
        <v>0</v>
      </c>
      <c r="AK222" s="73" t="str">
        <f t="shared" ref="AK222:AK229" si="1140">IFERROR(IF(AJ222&gt;1,AJ222*0.9,""),"")</f>
        <v/>
      </c>
      <c r="AL222" s="73">
        <v>0</v>
      </c>
      <c r="AM222" s="74" t="str">
        <f t="shared" si="988"/>
        <v/>
      </c>
      <c r="AN222" s="18" t="str">
        <f t="shared" ref="AN222:AN229" si="1141">IFERROR(IF((IFERROR(IF(AL222&gt;1,(AK222-AM222)/AK222,""),(($G222*0.9)-AM222)/($G222*0.9)))&gt;1%,IFERROR(IF(AL222&gt;1,(AK222-AM222)/AK222,""),(($G222*0.9)-AM222)/($G222*0.9)),""),"")</f>
        <v/>
      </c>
      <c r="AO222" s="69">
        <v>0</v>
      </c>
      <c r="AP222" s="70" t="str">
        <f t="shared" ref="AP222:AP229" si="1142">IFERROR(IF(AO222&gt;1,AO222*0.9,""),"")</f>
        <v/>
      </c>
      <c r="AQ222" s="70">
        <v>0</v>
      </c>
      <c r="AR222" s="71" t="str">
        <f t="shared" si="991"/>
        <v/>
      </c>
      <c r="AS222" s="16" t="str">
        <f t="shared" ref="AS222:AS229" si="1143">IFERROR(IF((IFERROR(IF(AQ222&gt;1,(AP222-AR222)/AP222,""),(($G222*0.9)-AR222)/($G222*0.9)))&gt;1%,IFERROR(IF(AQ222&gt;1,(AP222-AR222)/AP222,""),(($G222*0.9)-AR222)/($G222*0.9)),""),"")</f>
        <v/>
      </c>
      <c r="AT222" s="72">
        <v>0</v>
      </c>
      <c r="AU222" s="73" t="str">
        <f t="shared" ref="AU222:AU229" si="1144">IFERROR(IF(AT222&gt;1,AT222*0.9,""),"")</f>
        <v/>
      </c>
      <c r="AV222" s="73">
        <v>0</v>
      </c>
      <c r="AW222" s="74" t="str">
        <f t="shared" si="994"/>
        <v/>
      </c>
      <c r="AX222" s="18" t="str">
        <f t="shared" ref="AX222:AX229" si="1145">IFERROR(IF((IFERROR(IF(AV222&gt;1,(AU222-AW222)/AU222,""),(($G222*0.9)-AW222)/($G222*0.9)))&gt;1%,IFERROR(IF(AV222&gt;1,(AU222-AW222)/AU222,""),(($G222*0.9)-AW222)/($G222*0.9)),""),"")</f>
        <v/>
      </c>
      <c r="AY222" s="69">
        <v>0</v>
      </c>
      <c r="AZ222" s="70" t="str">
        <f t="shared" ref="AZ222:AZ229" si="1146">IFERROR(IF(AY222&gt;1,AY222*0.9,""),"")</f>
        <v/>
      </c>
      <c r="BA222" s="70">
        <v>0</v>
      </c>
      <c r="BB222" s="71" t="str">
        <f t="shared" si="997"/>
        <v/>
      </c>
      <c r="BC222" s="16" t="str">
        <f t="shared" ref="BC222:BC229" si="1147">IFERROR(IF((IFERROR(IF(BA222&gt;1,(AZ222-BB222)/AZ222,""),(($G222*0.9)-BB222)/($G222*0.9)))&gt;1%,IFERROR(IF(BA222&gt;1,(AZ222-BB222)/AZ222,""),(($G222*0.9)-BB222)/($G222*0.9)),""),"")</f>
        <v/>
      </c>
      <c r="BD222" s="72">
        <v>0</v>
      </c>
      <c r="BE222" s="73" t="str">
        <f t="shared" ref="BE222:BE229" si="1148">IFERROR(IF(BD222&gt;1,BD222*0.9,""),"")</f>
        <v/>
      </c>
      <c r="BF222" s="73">
        <v>0</v>
      </c>
      <c r="BG222" s="74" t="str">
        <f t="shared" si="1000"/>
        <v/>
      </c>
      <c r="BH222" s="18" t="str">
        <f t="shared" ref="BH222:BH229" si="1149">IFERROR(IF((IFERROR(IF(BF222&gt;1,(BE222-BG222)/BE222,""),(($G222*0.9)-BG222)/($G222*0.9)))&gt;1%,IFERROR(IF(BF222&gt;1,(BE222-BG222)/BE222,""),(($G222*0.9)-BG222)/($G222*0.9)),""),"")</f>
        <v/>
      </c>
      <c r="BI222" s="69">
        <v>0</v>
      </c>
      <c r="BJ222" s="70" t="str">
        <f t="shared" ref="BJ222:BJ229" si="1150">IFERROR(IF(BI222&gt;1,BI222*0.9,""),"")</f>
        <v/>
      </c>
      <c r="BK222" s="70">
        <v>0</v>
      </c>
      <c r="BL222" s="71" t="str">
        <f t="shared" si="1003"/>
        <v/>
      </c>
      <c r="BM222" s="16" t="str">
        <f t="shared" ref="BM222:BM229" si="1151">IFERROR(IF((IFERROR(IF(BK222&gt;1,(BJ222-BL222)/BJ222,""),(($G222*0.9)-BL222)/($G222*0.9)))&gt;1%,IFERROR(IF(BK222&gt;1,(BJ222-BL222)/BJ222,""),(($G222*0.9)-BL222)/($G222*0.9)),""),"")</f>
        <v/>
      </c>
      <c r="BN222" s="72">
        <v>0</v>
      </c>
      <c r="BO222" s="73" t="str">
        <f t="shared" ref="BO222:BO229" si="1152">IFERROR(IF(BN222&gt;1,BN222*0.9,""),"")</f>
        <v/>
      </c>
      <c r="BP222" s="73">
        <v>0</v>
      </c>
      <c r="BQ222" s="74" t="str">
        <f t="shared" si="1006"/>
        <v/>
      </c>
      <c r="BR222" s="18" t="str">
        <f t="shared" ref="BR222:BR229" si="1153">IFERROR(IF((IFERROR(IF(BP222&gt;1,(BO222-BQ222)/BO222,""),(($G222*0.9)-BQ222)/($G222*0.9)))&gt;1%,IFERROR(IF(BP222&gt;1,(BO222-BQ222)/BO222,""),(($G222*0.9)-BQ222)/($G222*0.9)),""),"")</f>
        <v/>
      </c>
    </row>
    <row r="223" spans="1:70" s="5" customFormat="1" ht="12.75" customHeight="1">
      <c r="A223" s="42" t="s">
        <v>56</v>
      </c>
      <c r="B223" s="36" t="s">
        <v>143</v>
      </c>
      <c r="C223" s="4" t="s">
        <v>395</v>
      </c>
      <c r="D223" s="49">
        <v>0.83</v>
      </c>
      <c r="E223" s="40" t="s">
        <v>189</v>
      </c>
      <c r="F223" s="82">
        <v>989</v>
      </c>
      <c r="G223" s="82">
        <v>899</v>
      </c>
      <c r="H223" s="141">
        <v>701</v>
      </c>
      <c r="I223" s="141">
        <v>13</v>
      </c>
      <c r="J223" s="95">
        <f t="shared" si="1129"/>
        <v>688</v>
      </c>
      <c r="K223" s="69">
        <v>0</v>
      </c>
      <c r="L223" s="70" t="str">
        <f t="shared" si="1130"/>
        <v/>
      </c>
      <c r="M223" s="70">
        <v>0</v>
      </c>
      <c r="N223" s="71" t="str">
        <f t="shared" si="973"/>
        <v/>
      </c>
      <c r="O223" s="16" t="str">
        <f t="shared" si="1131"/>
        <v/>
      </c>
      <c r="P223" s="72">
        <v>0</v>
      </c>
      <c r="Q223" s="73" t="str">
        <f t="shared" si="1132"/>
        <v/>
      </c>
      <c r="R223" s="73">
        <v>0</v>
      </c>
      <c r="S223" s="74" t="str">
        <f t="shared" si="976"/>
        <v/>
      </c>
      <c r="T223" s="18" t="str">
        <f t="shared" si="1133"/>
        <v/>
      </c>
      <c r="U223" s="69">
        <v>832</v>
      </c>
      <c r="V223" s="70">
        <f t="shared" si="1134"/>
        <v>748.80000000000007</v>
      </c>
      <c r="W223" s="70">
        <v>50</v>
      </c>
      <c r="X223" s="71">
        <f t="shared" si="979"/>
        <v>638</v>
      </c>
      <c r="Y223" s="16">
        <f t="shared" si="1135"/>
        <v>0.14797008547008556</v>
      </c>
      <c r="Z223" s="72">
        <v>0</v>
      </c>
      <c r="AA223" s="73" t="str">
        <f t="shared" si="1136"/>
        <v/>
      </c>
      <c r="AB223" s="73">
        <v>0</v>
      </c>
      <c r="AC223" s="74" t="str">
        <f t="shared" si="982"/>
        <v/>
      </c>
      <c r="AD223" s="18" t="str">
        <f t="shared" si="1137"/>
        <v/>
      </c>
      <c r="AE223" s="69">
        <v>721</v>
      </c>
      <c r="AF223" s="70">
        <f t="shared" si="1138"/>
        <v>648.9</v>
      </c>
      <c r="AG223" s="70">
        <v>135</v>
      </c>
      <c r="AH223" s="71">
        <f t="shared" si="985"/>
        <v>553</v>
      </c>
      <c r="AI223" s="16">
        <f t="shared" si="1139"/>
        <v>0.1477885652642934</v>
      </c>
      <c r="AJ223" s="72">
        <v>721</v>
      </c>
      <c r="AK223" s="73">
        <f t="shared" si="1140"/>
        <v>648.9</v>
      </c>
      <c r="AL223" s="73">
        <v>135</v>
      </c>
      <c r="AM223" s="74">
        <f t="shared" si="988"/>
        <v>553</v>
      </c>
      <c r="AN223" s="18">
        <f t="shared" si="1141"/>
        <v>0.1477885652642934</v>
      </c>
      <c r="AO223" s="69">
        <v>721</v>
      </c>
      <c r="AP223" s="70">
        <f t="shared" si="1142"/>
        <v>648.9</v>
      </c>
      <c r="AQ223" s="70">
        <v>135</v>
      </c>
      <c r="AR223" s="71">
        <f t="shared" si="991"/>
        <v>553</v>
      </c>
      <c r="AS223" s="16">
        <f t="shared" si="1143"/>
        <v>0.1477885652642934</v>
      </c>
      <c r="AT223" s="72">
        <v>0</v>
      </c>
      <c r="AU223" s="73" t="str">
        <f t="shared" si="1144"/>
        <v/>
      </c>
      <c r="AV223" s="73">
        <v>0</v>
      </c>
      <c r="AW223" s="74" t="str">
        <f t="shared" si="994"/>
        <v/>
      </c>
      <c r="AX223" s="18" t="str">
        <f t="shared" si="1145"/>
        <v/>
      </c>
      <c r="AY223" s="69">
        <v>721</v>
      </c>
      <c r="AZ223" s="70">
        <f t="shared" si="1146"/>
        <v>648.9</v>
      </c>
      <c r="BA223" s="70">
        <v>135</v>
      </c>
      <c r="BB223" s="71">
        <f t="shared" si="997"/>
        <v>553</v>
      </c>
      <c r="BC223" s="16">
        <f t="shared" si="1147"/>
        <v>0.1477885652642934</v>
      </c>
      <c r="BD223" s="72">
        <v>0</v>
      </c>
      <c r="BE223" s="73" t="str">
        <f t="shared" si="1148"/>
        <v/>
      </c>
      <c r="BF223" s="73">
        <v>0</v>
      </c>
      <c r="BG223" s="74" t="str">
        <f t="shared" si="1000"/>
        <v/>
      </c>
      <c r="BH223" s="18" t="str">
        <f t="shared" si="1149"/>
        <v/>
      </c>
      <c r="BI223" s="69">
        <v>0</v>
      </c>
      <c r="BJ223" s="70" t="str">
        <f t="shared" si="1150"/>
        <v/>
      </c>
      <c r="BK223" s="70">
        <v>0</v>
      </c>
      <c r="BL223" s="71" t="str">
        <f t="shared" si="1003"/>
        <v/>
      </c>
      <c r="BM223" s="16" t="str">
        <f t="shared" si="1151"/>
        <v/>
      </c>
      <c r="BN223" s="72">
        <v>721</v>
      </c>
      <c r="BO223" s="73">
        <f t="shared" si="1152"/>
        <v>648.9</v>
      </c>
      <c r="BP223" s="73">
        <v>135</v>
      </c>
      <c r="BQ223" s="74">
        <f t="shared" si="1006"/>
        <v>553</v>
      </c>
      <c r="BR223" s="18">
        <f t="shared" si="1153"/>
        <v>0.1477885652642934</v>
      </c>
    </row>
    <row r="224" spans="1:70" s="5" customFormat="1" ht="12.75" customHeight="1">
      <c r="A224" s="42" t="s">
        <v>538</v>
      </c>
      <c r="B224" s="36" t="s">
        <v>143</v>
      </c>
      <c r="C224" s="6" t="s">
        <v>520</v>
      </c>
      <c r="D224" s="49">
        <v>0.83</v>
      </c>
      <c r="E224" s="40" t="s">
        <v>545</v>
      </c>
      <c r="F224" s="82">
        <v>1099</v>
      </c>
      <c r="G224" s="82">
        <v>999</v>
      </c>
      <c r="H224" s="141">
        <v>779</v>
      </c>
      <c r="I224" s="141">
        <v>0</v>
      </c>
      <c r="J224" s="95">
        <f t="shared" si="1129"/>
        <v>779</v>
      </c>
      <c r="K224" s="69">
        <v>0</v>
      </c>
      <c r="L224" s="70" t="str">
        <f t="shared" si="1130"/>
        <v/>
      </c>
      <c r="M224" s="70">
        <v>0</v>
      </c>
      <c r="N224" s="71" t="str">
        <f t="shared" si="973"/>
        <v/>
      </c>
      <c r="O224" s="16" t="str">
        <f t="shared" si="1131"/>
        <v/>
      </c>
      <c r="P224" s="72">
        <v>0</v>
      </c>
      <c r="Q224" s="73" t="str">
        <f t="shared" si="1132"/>
        <v/>
      </c>
      <c r="R224" s="73">
        <v>0</v>
      </c>
      <c r="S224" s="74" t="str">
        <f t="shared" si="976"/>
        <v/>
      </c>
      <c r="T224" s="18" t="str">
        <f t="shared" si="1133"/>
        <v/>
      </c>
      <c r="U224" s="69">
        <v>0</v>
      </c>
      <c r="V224" s="70" t="str">
        <f t="shared" si="1134"/>
        <v/>
      </c>
      <c r="W224" s="70">
        <v>0</v>
      </c>
      <c r="X224" s="71" t="str">
        <f t="shared" si="979"/>
        <v/>
      </c>
      <c r="Y224" s="16" t="str">
        <f t="shared" si="1135"/>
        <v/>
      </c>
      <c r="Z224" s="72">
        <v>0</v>
      </c>
      <c r="AA224" s="73" t="str">
        <f t="shared" si="1136"/>
        <v/>
      </c>
      <c r="AB224" s="73">
        <v>0</v>
      </c>
      <c r="AC224" s="74" t="str">
        <f t="shared" si="982"/>
        <v/>
      </c>
      <c r="AD224" s="18" t="str">
        <f t="shared" si="1137"/>
        <v/>
      </c>
      <c r="AE224" s="69">
        <v>0</v>
      </c>
      <c r="AF224" s="70" t="str">
        <f t="shared" si="1138"/>
        <v/>
      </c>
      <c r="AG224" s="70">
        <v>0</v>
      </c>
      <c r="AH224" s="71" t="str">
        <f t="shared" si="985"/>
        <v/>
      </c>
      <c r="AI224" s="16" t="str">
        <f t="shared" si="1139"/>
        <v/>
      </c>
      <c r="AJ224" s="72">
        <v>0</v>
      </c>
      <c r="AK224" s="73" t="str">
        <f t="shared" si="1140"/>
        <v/>
      </c>
      <c r="AL224" s="73">
        <v>0</v>
      </c>
      <c r="AM224" s="74" t="str">
        <f t="shared" si="988"/>
        <v/>
      </c>
      <c r="AN224" s="18" t="str">
        <f t="shared" si="1141"/>
        <v/>
      </c>
      <c r="AO224" s="69">
        <v>0</v>
      </c>
      <c r="AP224" s="70" t="str">
        <f t="shared" si="1142"/>
        <v/>
      </c>
      <c r="AQ224" s="70">
        <v>0</v>
      </c>
      <c r="AR224" s="71" t="str">
        <f t="shared" si="991"/>
        <v/>
      </c>
      <c r="AS224" s="16" t="str">
        <f t="shared" si="1143"/>
        <v/>
      </c>
      <c r="AT224" s="72">
        <v>0</v>
      </c>
      <c r="AU224" s="73" t="str">
        <f t="shared" si="1144"/>
        <v/>
      </c>
      <c r="AV224" s="73">
        <v>0</v>
      </c>
      <c r="AW224" s="74" t="str">
        <f t="shared" si="994"/>
        <v/>
      </c>
      <c r="AX224" s="18" t="str">
        <f t="shared" si="1145"/>
        <v/>
      </c>
      <c r="AY224" s="69">
        <v>0</v>
      </c>
      <c r="AZ224" s="70" t="str">
        <f t="shared" si="1146"/>
        <v/>
      </c>
      <c r="BA224" s="70">
        <v>0</v>
      </c>
      <c r="BB224" s="71" t="str">
        <f t="shared" si="997"/>
        <v/>
      </c>
      <c r="BC224" s="16" t="str">
        <f t="shared" si="1147"/>
        <v/>
      </c>
      <c r="BD224" s="72">
        <v>0</v>
      </c>
      <c r="BE224" s="73" t="str">
        <f t="shared" si="1148"/>
        <v/>
      </c>
      <c r="BF224" s="73">
        <v>0</v>
      </c>
      <c r="BG224" s="74" t="str">
        <f t="shared" si="1000"/>
        <v/>
      </c>
      <c r="BH224" s="18" t="str">
        <f t="shared" si="1149"/>
        <v/>
      </c>
      <c r="BI224" s="69">
        <v>0</v>
      </c>
      <c r="BJ224" s="70" t="str">
        <f t="shared" si="1150"/>
        <v/>
      </c>
      <c r="BK224" s="70">
        <v>0</v>
      </c>
      <c r="BL224" s="71" t="str">
        <f t="shared" si="1003"/>
        <v/>
      </c>
      <c r="BM224" s="16" t="str">
        <f t="shared" si="1151"/>
        <v/>
      </c>
      <c r="BN224" s="72">
        <v>0</v>
      </c>
      <c r="BO224" s="73" t="str">
        <f t="shared" si="1152"/>
        <v/>
      </c>
      <c r="BP224" s="73">
        <v>0</v>
      </c>
      <c r="BQ224" s="74" t="str">
        <f t="shared" si="1006"/>
        <v/>
      </c>
      <c r="BR224" s="18" t="str">
        <f t="shared" si="1153"/>
        <v/>
      </c>
    </row>
    <row r="225" spans="1:70" s="5" customFormat="1" ht="12.75" customHeight="1">
      <c r="A225" s="42" t="s">
        <v>346</v>
      </c>
      <c r="B225" s="36" t="s">
        <v>143</v>
      </c>
      <c r="C225" s="4" t="s">
        <v>395</v>
      </c>
      <c r="D225" s="49">
        <v>0.83</v>
      </c>
      <c r="E225" s="40" t="s">
        <v>189</v>
      </c>
      <c r="F225" s="82">
        <v>1319</v>
      </c>
      <c r="G225" s="82">
        <v>1199</v>
      </c>
      <c r="H225" s="141">
        <v>946</v>
      </c>
      <c r="I225" s="141">
        <v>34</v>
      </c>
      <c r="J225" s="95">
        <f t="shared" si="1129"/>
        <v>912</v>
      </c>
      <c r="K225" s="69">
        <v>0</v>
      </c>
      <c r="L225" s="70" t="str">
        <f t="shared" si="1130"/>
        <v/>
      </c>
      <c r="M225" s="70">
        <v>0</v>
      </c>
      <c r="N225" s="71" t="str">
        <f t="shared" si="973"/>
        <v/>
      </c>
      <c r="O225" s="16" t="str">
        <f t="shared" si="1131"/>
        <v/>
      </c>
      <c r="P225" s="72">
        <v>0</v>
      </c>
      <c r="Q225" s="73" t="str">
        <f t="shared" si="1132"/>
        <v/>
      </c>
      <c r="R225" s="73">
        <v>0</v>
      </c>
      <c r="S225" s="74" t="str">
        <f t="shared" si="976"/>
        <v/>
      </c>
      <c r="T225" s="18" t="str">
        <f t="shared" si="1133"/>
        <v/>
      </c>
      <c r="U225" s="69">
        <v>0</v>
      </c>
      <c r="V225" s="70" t="str">
        <f t="shared" si="1134"/>
        <v/>
      </c>
      <c r="W225" s="70">
        <v>0</v>
      </c>
      <c r="X225" s="71" t="str">
        <f t="shared" si="979"/>
        <v/>
      </c>
      <c r="Y225" s="16" t="str">
        <f t="shared" si="1135"/>
        <v/>
      </c>
      <c r="Z225" s="72" t="s">
        <v>148</v>
      </c>
      <c r="AA225" s="73" t="str">
        <f t="shared" si="1136"/>
        <v/>
      </c>
      <c r="AB225" s="73">
        <v>0</v>
      </c>
      <c r="AC225" s="74" t="str">
        <f t="shared" si="982"/>
        <v/>
      </c>
      <c r="AD225" s="18" t="str">
        <f t="shared" si="1137"/>
        <v/>
      </c>
      <c r="AE225" s="69">
        <v>943</v>
      </c>
      <c r="AF225" s="70">
        <f t="shared" si="1138"/>
        <v>848.7</v>
      </c>
      <c r="AG225" s="70">
        <v>193</v>
      </c>
      <c r="AH225" s="71">
        <f t="shared" si="985"/>
        <v>719</v>
      </c>
      <c r="AI225" s="16">
        <f t="shared" si="1139"/>
        <v>0.15282196300223877</v>
      </c>
      <c r="AJ225" s="72">
        <v>0</v>
      </c>
      <c r="AK225" s="73" t="str">
        <f t="shared" si="1140"/>
        <v/>
      </c>
      <c r="AL225" s="73">
        <v>0</v>
      </c>
      <c r="AM225" s="74" t="str">
        <f t="shared" si="988"/>
        <v/>
      </c>
      <c r="AN225" s="18" t="str">
        <f t="shared" si="1141"/>
        <v/>
      </c>
      <c r="AO225" s="69">
        <v>943</v>
      </c>
      <c r="AP225" s="70">
        <f t="shared" si="1142"/>
        <v>848.7</v>
      </c>
      <c r="AQ225" s="70">
        <v>193</v>
      </c>
      <c r="AR225" s="71">
        <f t="shared" si="991"/>
        <v>719</v>
      </c>
      <c r="AS225" s="16">
        <f t="shared" si="1143"/>
        <v>0.15282196300223877</v>
      </c>
      <c r="AT225" s="72">
        <v>0</v>
      </c>
      <c r="AU225" s="73" t="str">
        <f t="shared" si="1144"/>
        <v/>
      </c>
      <c r="AV225" s="73">
        <v>0</v>
      </c>
      <c r="AW225" s="74" t="str">
        <f t="shared" si="994"/>
        <v/>
      </c>
      <c r="AX225" s="18" t="str">
        <f t="shared" si="1145"/>
        <v/>
      </c>
      <c r="AY225" s="69">
        <v>0</v>
      </c>
      <c r="AZ225" s="70" t="str">
        <f t="shared" si="1146"/>
        <v/>
      </c>
      <c r="BA225" s="70">
        <v>0</v>
      </c>
      <c r="BB225" s="71" t="str">
        <f t="shared" si="997"/>
        <v/>
      </c>
      <c r="BC225" s="16" t="str">
        <f t="shared" si="1147"/>
        <v/>
      </c>
      <c r="BD225" s="72">
        <v>888</v>
      </c>
      <c r="BE225" s="73">
        <f t="shared" si="1148"/>
        <v>799.2</v>
      </c>
      <c r="BF225" s="73">
        <v>235</v>
      </c>
      <c r="BG225" s="74">
        <f t="shared" si="1000"/>
        <v>677</v>
      </c>
      <c r="BH225" s="18">
        <f t="shared" si="1149"/>
        <v>0.15290290290290295</v>
      </c>
      <c r="BI225" s="69">
        <v>0</v>
      </c>
      <c r="BJ225" s="70" t="str">
        <f t="shared" si="1150"/>
        <v/>
      </c>
      <c r="BK225" s="70">
        <v>0</v>
      </c>
      <c r="BL225" s="71" t="str">
        <f t="shared" si="1003"/>
        <v/>
      </c>
      <c r="BM225" s="16" t="str">
        <f t="shared" si="1151"/>
        <v/>
      </c>
      <c r="BN225" s="72">
        <v>888</v>
      </c>
      <c r="BO225" s="73">
        <f t="shared" si="1152"/>
        <v>799.2</v>
      </c>
      <c r="BP225" s="73">
        <v>235</v>
      </c>
      <c r="BQ225" s="74">
        <f t="shared" si="1006"/>
        <v>677</v>
      </c>
      <c r="BR225" s="18">
        <f t="shared" si="1153"/>
        <v>0.15290290290290295</v>
      </c>
    </row>
    <row r="226" spans="1:70" s="5" customFormat="1" ht="12.75" customHeight="1">
      <c r="A226" s="42" t="s">
        <v>541</v>
      </c>
      <c r="B226" s="36" t="s">
        <v>143</v>
      </c>
      <c r="C226" s="6" t="s">
        <v>520</v>
      </c>
      <c r="D226" s="49">
        <v>0.83</v>
      </c>
      <c r="E226" s="40" t="s">
        <v>546</v>
      </c>
      <c r="F226" s="82">
        <v>1429</v>
      </c>
      <c r="G226" s="82">
        <v>1299</v>
      </c>
      <c r="H226" s="141">
        <v>1025</v>
      </c>
      <c r="I226" s="141">
        <v>0</v>
      </c>
      <c r="J226" s="95">
        <f t="shared" si="1129"/>
        <v>1025</v>
      </c>
      <c r="K226" s="69">
        <v>0</v>
      </c>
      <c r="L226" s="70" t="str">
        <f t="shared" si="1130"/>
        <v/>
      </c>
      <c r="M226" s="70">
        <v>0</v>
      </c>
      <c r="N226" s="71" t="str">
        <f t="shared" si="973"/>
        <v/>
      </c>
      <c r="O226" s="16" t="str">
        <f t="shared" si="1131"/>
        <v/>
      </c>
      <c r="P226" s="72">
        <v>0</v>
      </c>
      <c r="Q226" s="73" t="str">
        <f t="shared" si="1132"/>
        <v/>
      </c>
      <c r="R226" s="73">
        <v>0</v>
      </c>
      <c r="S226" s="74" t="str">
        <f t="shared" si="976"/>
        <v/>
      </c>
      <c r="T226" s="18" t="str">
        <f t="shared" si="1133"/>
        <v/>
      </c>
      <c r="U226" s="69">
        <v>0</v>
      </c>
      <c r="V226" s="70" t="str">
        <f t="shared" si="1134"/>
        <v/>
      </c>
      <c r="W226" s="70">
        <v>0</v>
      </c>
      <c r="X226" s="71" t="str">
        <f t="shared" si="979"/>
        <v/>
      </c>
      <c r="Y226" s="16" t="str">
        <f t="shared" si="1135"/>
        <v/>
      </c>
      <c r="Z226" s="72">
        <v>0</v>
      </c>
      <c r="AA226" s="73" t="str">
        <f t="shared" si="1136"/>
        <v/>
      </c>
      <c r="AB226" s="73">
        <v>0</v>
      </c>
      <c r="AC226" s="74" t="str">
        <f t="shared" si="982"/>
        <v/>
      </c>
      <c r="AD226" s="18" t="str">
        <f t="shared" si="1137"/>
        <v/>
      </c>
      <c r="AE226" s="69">
        <v>0</v>
      </c>
      <c r="AF226" s="70" t="str">
        <f t="shared" si="1138"/>
        <v/>
      </c>
      <c r="AG226" s="70">
        <v>0</v>
      </c>
      <c r="AH226" s="71" t="str">
        <f t="shared" si="985"/>
        <v/>
      </c>
      <c r="AI226" s="16" t="str">
        <f t="shared" si="1139"/>
        <v/>
      </c>
      <c r="AJ226" s="72">
        <v>0</v>
      </c>
      <c r="AK226" s="73" t="str">
        <f t="shared" si="1140"/>
        <v/>
      </c>
      <c r="AL226" s="73">
        <v>0</v>
      </c>
      <c r="AM226" s="74" t="str">
        <f t="shared" si="988"/>
        <v/>
      </c>
      <c r="AN226" s="18" t="str">
        <f t="shared" si="1141"/>
        <v/>
      </c>
      <c r="AO226" s="69">
        <v>0</v>
      </c>
      <c r="AP226" s="70" t="str">
        <f t="shared" si="1142"/>
        <v/>
      </c>
      <c r="AQ226" s="70">
        <v>0</v>
      </c>
      <c r="AR226" s="71" t="str">
        <f t="shared" si="991"/>
        <v/>
      </c>
      <c r="AS226" s="16" t="str">
        <f t="shared" si="1143"/>
        <v/>
      </c>
      <c r="AT226" s="72">
        <v>0</v>
      </c>
      <c r="AU226" s="73" t="str">
        <f t="shared" si="1144"/>
        <v/>
      </c>
      <c r="AV226" s="73">
        <v>0</v>
      </c>
      <c r="AW226" s="74" t="str">
        <f t="shared" si="994"/>
        <v/>
      </c>
      <c r="AX226" s="18" t="str">
        <f t="shared" si="1145"/>
        <v/>
      </c>
      <c r="AY226" s="69">
        <v>0</v>
      </c>
      <c r="AZ226" s="70" t="str">
        <f t="shared" si="1146"/>
        <v/>
      </c>
      <c r="BA226" s="70">
        <v>0</v>
      </c>
      <c r="BB226" s="71" t="str">
        <f t="shared" si="997"/>
        <v/>
      </c>
      <c r="BC226" s="16" t="str">
        <f t="shared" si="1147"/>
        <v/>
      </c>
      <c r="BD226" s="72">
        <v>0</v>
      </c>
      <c r="BE226" s="73" t="str">
        <f t="shared" si="1148"/>
        <v/>
      </c>
      <c r="BF226" s="73">
        <v>0</v>
      </c>
      <c r="BG226" s="74" t="str">
        <f t="shared" si="1000"/>
        <v/>
      </c>
      <c r="BH226" s="18" t="str">
        <f t="shared" si="1149"/>
        <v/>
      </c>
      <c r="BI226" s="69">
        <v>0</v>
      </c>
      <c r="BJ226" s="70" t="str">
        <f t="shared" si="1150"/>
        <v/>
      </c>
      <c r="BK226" s="70">
        <v>0</v>
      </c>
      <c r="BL226" s="71" t="str">
        <f t="shared" si="1003"/>
        <v/>
      </c>
      <c r="BM226" s="16" t="str">
        <f t="shared" si="1151"/>
        <v/>
      </c>
      <c r="BN226" s="72">
        <v>0</v>
      </c>
      <c r="BO226" s="73" t="str">
        <f t="shared" si="1152"/>
        <v/>
      </c>
      <c r="BP226" s="73">
        <v>0</v>
      </c>
      <c r="BQ226" s="74" t="str">
        <f t="shared" si="1006"/>
        <v/>
      </c>
      <c r="BR226" s="18" t="str">
        <f t="shared" si="1153"/>
        <v/>
      </c>
    </row>
    <row r="227" spans="1:70" s="5" customFormat="1" ht="12.75" customHeight="1">
      <c r="A227" s="42" t="s">
        <v>347</v>
      </c>
      <c r="B227" s="36" t="s">
        <v>143</v>
      </c>
      <c r="C227" s="4" t="s">
        <v>395</v>
      </c>
      <c r="D227" s="49">
        <v>0.83</v>
      </c>
      <c r="E227" s="40" t="s">
        <v>189</v>
      </c>
      <c r="F227" s="82">
        <v>1374</v>
      </c>
      <c r="G227" s="82">
        <v>1249</v>
      </c>
      <c r="H227" s="141">
        <v>986</v>
      </c>
      <c r="I227" s="141">
        <v>36</v>
      </c>
      <c r="J227" s="95">
        <f t="shared" si="1129"/>
        <v>950</v>
      </c>
      <c r="K227" s="69">
        <v>0</v>
      </c>
      <c r="L227" s="70" t="str">
        <f t="shared" si="1130"/>
        <v/>
      </c>
      <c r="M227" s="70">
        <v>0</v>
      </c>
      <c r="N227" s="71" t="str">
        <f t="shared" si="973"/>
        <v/>
      </c>
      <c r="O227" s="16" t="str">
        <f t="shared" si="1131"/>
        <v/>
      </c>
      <c r="P227" s="72">
        <v>0</v>
      </c>
      <c r="Q227" s="73" t="str">
        <f t="shared" si="1132"/>
        <v/>
      </c>
      <c r="R227" s="73">
        <v>0</v>
      </c>
      <c r="S227" s="74" t="str">
        <f t="shared" si="976"/>
        <v/>
      </c>
      <c r="T227" s="18" t="str">
        <f t="shared" si="1133"/>
        <v/>
      </c>
      <c r="U227" s="69">
        <v>0</v>
      </c>
      <c r="V227" s="70" t="str">
        <f t="shared" si="1134"/>
        <v/>
      </c>
      <c r="W227" s="70">
        <v>0</v>
      </c>
      <c r="X227" s="71" t="str">
        <f t="shared" si="979"/>
        <v/>
      </c>
      <c r="Y227" s="16" t="str">
        <f t="shared" si="1135"/>
        <v/>
      </c>
      <c r="Z227" s="72" t="s">
        <v>148</v>
      </c>
      <c r="AA227" s="73" t="str">
        <f t="shared" si="1136"/>
        <v/>
      </c>
      <c r="AB227" s="73">
        <v>0</v>
      </c>
      <c r="AC227" s="74" t="str">
        <f t="shared" si="982"/>
        <v/>
      </c>
      <c r="AD227" s="18" t="str">
        <f t="shared" si="1137"/>
        <v/>
      </c>
      <c r="AE227" s="69">
        <v>943</v>
      </c>
      <c r="AF227" s="70">
        <f t="shared" si="1138"/>
        <v>848.7</v>
      </c>
      <c r="AG227" s="70">
        <v>231</v>
      </c>
      <c r="AH227" s="71">
        <f t="shared" si="985"/>
        <v>719</v>
      </c>
      <c r="AI227" s="16">
        <f t="shared" si="1139"/>
        <v>0.15282196300223877</v>
      </c>
      <c r="AJ227" s="72">
        <v>0</v>
      </c>
      <c r="AK227" s="73" t="str">
        <f t="shared" si="1140"/>
        <v/>
      </c>
      <c r="AL227" s="73">
        <v>0</v>
      </c>
      <c r="AM227" s="74" t="str">
        <f t="shared" si="988"/>
        <v/>
      </c>
      <c r="AN227" s="18" t="str">
        <f t="shared" si="1141"/>
        <v/>
      </c>
      <c r="AO227" s="69">
        <v>943</v>
      </c>
      <c r="AP227" s="70">
        <f t="shared" si="1142"/>
        <v>848.7</v>
      </c>
      <c r="AQ227" s="70">
        <v>231</v>
      </c>
      <c r="AR227" s="71">
        <f t="shared" si="991"/>
        <v>719</v>
      </c>
      <c r="AS227" s="16">
        <f t="shared" si="1143"/>
        <v>0.15282196300223877</v>
      </c>
      <c r="AT227" s="72">
        <v>0</v>
      </c>
      <c r="AU227" s="73" t="str">
        <f t="shared" si="1144"/>
        <v/>
      </c>
      <c r="AV227" s="73">
        <v>0</v>
      </c>
      <c r="AW227" s="74" t="str">
        <f t="shared" si="994"/>
        <v/>
      </c>
      <c r="AX227" s="18" t="str">
        <f t="shared" si="1145"/>
        <v/>
      </c>
      <c r="AY227" s="69">
        <v>0</v>
      </c>
      <c r="AZ227" s="70" t="str">
        <f t="shared" si="1146"/>
        <v/>
      </c>
      <c r="BA227" s="70">
        <v>0</v>
      </c>
      <c r="BB227" s="71" t="str">
        <f t="shared" si="997"/>
        <v/>
      </c>
      <c r="BC227" s="16" t="str">
        <f t="shared" si="1147"/>
        <v/>
      </c>
      <c r="BD227" s="72">
        <v>888</v>
      </c>
      <c r="BE227" s="73">
        <f t="shared" si="1148"/>
        <v>799.2</v>
      </c>
      <c r="BF227" s="73">
        <v>273</v>
      </c>
      <c r="BG227" s="74">
        <f t="shared" si="1000"/>
        <v>677</v>
      </c>
      <c r="BH227" s="18">
        <f t="shared" si="1149"/>
        <v>0.15290290290290295</v>
      </c>
      <c r="BI227" s="69">
        <v>0</v>
      </c>
      <c r="BJ227" s="70" t="str">
        <f t="shared" si="1150"/>
        <v/>
      </c>
      <c r="BK227" s="70">
        <v>0</v>
      </c>
      <c r="BL227" s="71" t="str">
        <f t="shared" si="1003"/>
        <v/>
      </c>
      <c r="BM227" s="16" t="str">
        <f t="shared" si="1151"/>
        <v/>
      </c>
      <c r="BN227" s="72">
        <v>888</v>
      </c>
      <c r="BO227" s="73">
        <f t="shared" si="1152"/>
        <v>799.2</v>
      </c>
      <c r="BP227" s="73">
        <v>273</v>
      </c>
      <c r="BQ227" s="74">
        <f t="shared" si="1006"/>
        <v>677</v>
      </c>
      <c r="BR227" s="18">
        <f t="shared" si="1153"/>
        <v>0.15290290290290295</v>
      </c>
    </row>
    <row r="228" spans="1:70" s="5" customFormat="1" ht="12.75" customHeight="1">
      <c r="A228" s="42" t="s">
        <v>348</v>
      </c>
      <c r="B228" s="36" t="s">
        <v>143</v>
      </c>
      <c r="C228" s="4" t="s">
        <v>395</v>
      </c>
      <c r="D228" s="49">
        <v>0.83</v>
      </c>
      <c r="E228" s="40" t="s">
        <v>189</v>
      </c>
      <c r="F228" s="82">
        <v>1209</v>
      </c>
      <c r="G228" s="82">
        <v>1099</v>
      </c>
      <c r="H228" s="141">
        <v>867</v>
      </c>
      <c r="I228" s="141">
        <v>31</v>
      </c>
      <c r="J228" s="95">
        <f t="shared" si="1129"/>
        <v>836</v>
      </c>
      <c r="K228" s="69">
        <v>0</v>
      </c>
      <c r="L228" s="70" t="str">
        <f t="shared" si="1130"/>
        <v/>
      </c>
      <c r="M228" s="70">
        <v>0</v>
      </c>
      <c r="N228" s="71" t="str">
        <f t="shared" si="973"/>
        <v/>
      </c>
      <c r="O228" s="16" t="str">
        <f t="shared" si="1131"/>
        <v/>
      </c>
      <c r="P228" s="72">
        <v>0</v>
      </c>
      <c r="Q228" s="73" t="str">
        <f t="shared" si="1132"/>
        <v/>
      </c>
      <c r="R228" s="73">
        <v>0</v>
      </c>
      <c r="S228" s="74" t="str">
        <f t="shared" si="976"/>
        <v/>
      </c>
      <c r="T228" s="18" t="str">
        <f t="shared" si="1133"/>
        <v/>
      </c>
      <c r="U228" s="69">
        <v>0</v>
      </c>
      <c r="V228" s="70" t="str">
        <f t="shared" si="1134"/>
        <v/>
      </c>
      <c r="W228" s="70">
        <v>0</v>
      </c>
      <c r="X228" s="71" t="str">
        <f t="shared" si="979"/>
        <v/>
      </c>
      <c r="Y228" s="16" t="str">
        <f t="shared" si="1135"/>
        <v/>
      </c>
      <c r="Z228" s="72" t="s">
        <v>148</v>
      </c>
      <c r="AA228" s="73" t="str">
        <f t="shared" si="1136"/>
        <v/>
      </c>
      <c r="AB228" s="73">
        <v>0</v>
      </c>
      <c r="AC228" s="74" t="str">
        <f t="shared" si="982"/>
        <v/>
      </c>
      <c r="AD228" s="18" t="str">
        <f t="shared" si="1137"/>
        <v/>
      </c>
      <c r="AE228" s="69">
        <v>888</v>
      </c>
      <c r="AF228" s="70">
        <f t="shared" si="1138"/>
        <v>799.2</v>
      </c>
      <c r="AG228" s="70">
        <v>159</v>
      </c>
      <c r="AH228" s="71">
        <f t="shared" si="985"/>
        <v>677</v>
      </c>
      <c r="AI228" s="16">
        <f t="shared" si="1139"/>
        <v>0.15290290290290295</v>
      </c>
      <c r="AJ228" s="72">
        <v>0</v>
      </c>
      <c r="AK228" s="73" t="str">
        <f t="shared" si="1140"/>
        <v/>
      </c>
      <c r="AL228" s="73">
        <v>0</v>
      </c>
      <c r="AM228" s="74" t="str">
        <f t="shared" si="988"/>
        <v/>
      </c>
      <c r="AN228" s="18" t="str">
        <f t="shared" si="1141"/>
        <v/>
      </c>
      <c r="AO228" s="69">
        <v>888</v>
      </c>
      <c r="AP228" s="70">
        <f t="shared" si="1142"/>
        <v>799.2</v>
      </c>
      <c r="AQ228" s="70">
        <v>159</v>
      </c>
      <c r="AR228" s="71">
        <f t="shared" si="991"/>
        <v>677</v>
      </c>
      <c r="AS228" s="16">
        <f t="shared" si="1143"/>
        <v>0.15290290290290295</v>
      </c>
      <c r="AT228" s="72">
        <v>0</v>
      </c>
      <c r="AU228" s="73" t="str">
        <f t="shared" si="1144"/>
        <v/>
      </c>
      <c r="AV228" s="73">
        <v>0</v>
      </c>
      <c r="AW228" s="74" t="str">
        <f t="shared" si="994"/>
        <v/>
      </c>
      <c r="AX228" s="18" t="str">
        <f t="shared" si="1145"/>
        <v/>
      </c>
      <c r="AY228" s="69">
        <v>0</v>
      </c>
      <c r="AZ228" s="70" t="str">
        <f t="shared" si="1146"/>
        <v/>
      </c>
      <c r="BA228" s="70">
        <v>0</v>
      </c>
      <c r="BB228" s="71" t="str">
        <f t="shared" si="997"/>
        <v/>
      </c>
      <c r="BC228" s="16" t="str">
        <f t="shared" si="1147"/>
        <v/>
      </c>
      <c r="BD228" s="72">
        <v>832</v>
      </c>
      <c r="BE228" s="73">
        <f t="shared" si="1148"/>
        <v>748.80000000000007</v>
      </c>
      <c r="BF228" s="73">
        <v>202</v>
      </c>
      <c r="BG228" s="74">
        <f t="shared" si="1000"/>
        <v>634</v>
      </c>
      <c r="BH228" s="18">
        <f t="shared" si="1149"/>
        <v>0.15331196581196588</v>
      </c>
      <c r="BI228" s="69">
        <v>0</v>
      </c>
      <c r="BJ228" s="70" t="str">
        <f t="shared" si="1150"/>
        <v/>
      </c>
      <c r="BK228" s="70">
        <v>0</v>
      </c>
      <c r="BL228" s="71" t="str">
        <f t="shared" si="1003"/>
        <v/>
      </c>
      <c r="BM228" s="16" t="str">
        <f t="shared" si="1151"/>
        <v/>
      </c>
      <c r="BN228" s="72">
        <v>832</v>
      </c>
      <c r="BO228" s="73">
        <f t="shared" si="1152"/>
        <v>748.80000000000007</v>
      </c>
      <c r="BP228" s="73">
        <v>202</v>
      </c>
      <c r="BQ228" s="74">
        <f t="shared" si="1006"/>
        <v>634</v>
      </c>
      <c r="BR228" s="18">
        <f t="shared" si="1153"/>
        <v>0.15331196581196588</v>
      </c>
    </row>
    <row r="229" spans="1:70" s="5" customFormat="1" ht="12.75" customHeight="1">
      <c r="A229" s="42" t="s">
        <v>540</v>
      </c>
      <c r="B229" s="36" t="s">
        <v>143</v>
      </c>
      <c r="C229" s="6" t="s">
        <v>520</v>
      </c>
      <c r="D229" s="49">
        <v>0.83</v>
      </c>
      <c r="E229" s="40" t="s">
        <v>546</v>
      </c>
      <c r="F229" s="82">
        <v>1319</v>
      </c>
      <c r="G229" s="82">
        <v>1199</v>
      </c>
      <c r="H229" s="141">
        <v>946</v>
      </c>
      <c r="I229" s="141">
        <v>0</v>
      </c>
      <c r="J229" s="95">
        <f t="shared" si="1129"/>
        <v>946</v>
      </c>
      <c r="K229" s="69">
        <v>0</v>
      </c>
      <c r="L229" s="70" t="str">
        <f t="shared" si="1130"/>
        <v/>
      </c>
      <c r="M229" s="70">
        <v>0</v>
      </c>
      <c r="N229" s="71" t="str">
        <f t="shared" si="973"/>
        <v/>
      </c>
      <c r="O229" s="16" t="str">
        <f t="shared" si="1131"/>
        <v/>
      </c>
      <c r="P229" s="72">
        <v>0</v>
      </c>
      <c r="Q229" s="73" t="str">
        <f t="shared" si="1132"/>
        <v/>
      </c>
      <c r="R229" s="73">
        <v>0</v>
      </c>
      <c r="S229" s="74" t="str">
        <f t="shared" si="976"/>
        <v/>
      </c>
      <c r="T229" s="18" t="str">
        <f t="shared" si="1133"/>
        <v/>
      </c>
      <c r="U229" s="69">
        <v>0</v>
      </c>
      <c r="V229" s="70" t="str">
        <f t="shared" si="1134"/>
        <v/>
      </c>
      <c r="W229" s="70">
        <v>0</v>
      </c>
      <c r="X229" s="71" t="str">
        <f t="shared" si="979"/>
        <v/>
      </c>
      <c r="Y229" s="16" t="str">
        <f t="shared" si="1135"/>
        <v/>
      </c>
      <c r="Z229" s="72">
        <v>0</v>
      </c>
      <c r="AA229" s="73" t="str">
        <f t="shared" si="1136"/>
        <v/>
      </c>
      <c r="AB229" s="73">
        <v>0</v>
      </c>
      <c r="AC229" s="74" t="str">
        <f t="shared" si="982"/>
        <v/>
      </c>
      <c r="AD229" s="18" t="str">
        <f t="shared" si="1137"/>
        <v/>
      </c>
      <c r="AE229" s="69">
        <v>0</v>
      </c>
      <c r="AF229" s="70" t="str">
        <f t="shared" si="1138"/>
        <v/>
      </c>
      <c r="AG229" s="70">
        <v>0</v>
      </c>
      <c r="AH229" s="71" t="str">
        <f t="shared" si="985"/>
        <v/>
      </c>
      <c r="AI229" s="16" t="str">
        <f t="shared" si="1139"/>
        <v/>
      </c>
      <c r="AJ229" s="72">
        <v>0</v>
      </c>
      <c r="AK229" s="73" t="str">
        <f t="shared" si="1140"/>
        <v/>
      </c>
      <c r="AL229" s="73">
        <v>0</v>
      </c>
      <c r="AM229" s="74" t="str">
        <f t="shared" si="988"/>
        <v/>
      </c>
      <c r="AN229" s="18" t="str">
        <f t="shared" si="1141"/>
        <v/>
      </c>
      <c r="AO229" s="69">
        <v>0</v>
      </c>
      <c r="AP229" s="70" t="str">
        <f t="shared" si="1142"/>
        <v/>
      </c>
      <c r="AQ229" s="70">
        <v>0</v>
      </c>
      <c r="AR229" s="71" t="str">
        <f t="shared" si="991"/>
        <v/>
      </c>
      <c r="AS229" s="16" t="str">
        <f t="shared" si="1143"/>
        <v/>
      </c>
      <c r="AT229" s="72">
        <v>0</v>
      </c>
      <c r="AU229" s="73" t="str">
        <f t="shared" si="1144"/>
        <v/>
      </c>
      <c r="AV229" s="73">
        <v>0</v>
      </c>
      <c r="AW229" s="74" t="str">
        <f t="shared" si="994"/>
        <v/>
      </c>
      <c r="AX229" s="18" t="str">
        <f t="shared" si="1145"/>
        <v/>
      </c>
      <c r="AY229" s="69">
        <v>0</v>
      </c>
      <c r="AZ229" s="70" t="str">
        <f t="shared" si="1146"/>
        <v/>
      </c>
      <c r="BA229" s="70">
        <v>0</v>
      </c>
      <c r="BB229" s="71" t="str">
        <f t="shared" si="997"/>
        <v/>
      </c>
      <c r="BC229" s="16" t="str">
        <f t="shared" si="1147"/>
        <v/>
      </c>
      <c r="BD229" s="72">
        <v>0</v>
      </c>
      <c r="BE229" s="73" t="str">
        <f t="shared" si="1148"/>
        <v/>
      </c>
      <c r="BF229" s="73">
        <v>0</v>
      </c>
      <c r="BG229" s="74" t="str">
        <f t="shared" si="1000"/>
        <v/>
      </c>
      <c r="BH229" s="18" t="str">
        <f t="shared" si="1149"/>
        <v/>
      </c>
      <c r="BI229" s="69">
        <v>0</v>
      </c>
      <c r="BJ229" s="70" t="str">
        <f t="shared" si="1150"/>
        <v/>
      </c>
      <c r="BK229" s="70">
        <v>0</v>
      </c>
      <c r="BL229" s="71" t="str">
        <f t="shared" si="1003"/>
        <v/>
      </c>
      <c r="BM229" s="16" t="str">
        <f t="shared" si="1151"/>
        <v/>
      </c>
      <c r="BN229" s="72">
        <v>0</v>
      </c>
      <c r="BO229" s="73" t="str">
        <f t="shared" si="1152"/>
        <v/>
      </c>
      <c r="BP229" s="73">
        <v>0</v>
      </c>
      <c r="BQ229" s="74" t="str">
        <f t="shared" si="1006"/>
        <v/>
      </c>
      <c r="BR229" s="18" t="str">
        <f t="shared" si="1153"/>
        <v/>
      </c>
    </row>
    <row r="230" spans="1:70" s="5" customFormat="1" ht="12.75" customHeight="1">
      <c r="A230" s="42" t="s">
        <v>58</v>
      </c>
      <c r="B230" s="36" t="s">
        <v>143</v>
      </c>
      <c r="C230" s="4"/>
      <c r="D230" s="49">
        <v>1.19</v>
      </c>
      <c r="E230" s="40" t="s">
        <v>190</v>
      </c>
      <c r="F230" s="82">
        <v>1429</v>
      </c>
      <c r="G230" s="82">
        <v>1299</v>
      </c>
      <c r="H230" s="141">
        <v>1024</v>
      </c>
      <c r="I230" s="141">
        <v>31</v>
      </c>
      <c r="J230" s="95">
        <f t="shared" si="971"/>
        <v>993</v>
      </c>
      <c r="K230" s="69">
        <v>0</v>
      </c>
      <c r="L230" s="70" t="str">
        <f t="shared" ref="L230" si="1154">IFERROR(IF(K230&gt;1,K230*0.9,""),"")</f>
        <v/>
      </c>
      <c r="M230" s="70">
        <v>0</v>
      </c>
      <c r="N230" s="71" t="str">
        <f t="shared" si="973"/>
        <v/>
      </c>
      <c r="O230" s="16" t="str">
        <f t="shared" ref="O230" si="1155">IFERROR(IF((IFERROR(IF(M230&gt;1,(L230-N230)/L230,""),(($G230*0.9)-N230)/($G230*0.9)))&gt;1%,IFERROR(IF(M230&gt;1,(L230-N230)/L230,""),(($G230*0.9)-N230)/($G230*0.9)),""),"")</f>
        <v/>
      </c>
      <c r="P230" s="72">
        <v>0</v>
      </c>
      <c r="Q230" s="73" t="str">
        <f t="shared" ref="Q230" si="1156">IFERROR(IF(P230&gt;1,P230*0.9,""),"")</f>
        <v/>
      </c>
      <c r="R230" s="73">
        <v>0</v>
      </c>
      <c r="S230" s="74" t="str">
        <f t="shared" si="976"/>
        <v/>
      </c>
      <c r="T230" s="18" t="str">
        <f t="shared" ref="T230" si="1157">IFERROR(IF((IFERROR(IF(R230&gt;1,(Q230-S230)/Q230,""),(($G230*0.9)-S230)/($G230*0.9)))&gt;1%,IFERROR(IF(R230&gt;1,(Q230-S230)/Q230,""),(($G230*0.9)-S230)/($G230*0.9)),""),"")</f>
        <v/>
      </c>
      <c r="U230" s="69">
        <v>1110</v>
      </c>
      <c r="V230" s="70">
        <f t="shared" ref="V230" si="1158">IFERROR(IF(U230&gt;1,U230*0.9,""),"")</f>
        <v>999</v>
      </c>
      <c r="W230" s="70">
        <v>143</v>
      </c>
      <c r="X230" s="71">
        <f t="shared" si="979"/>
        <v>850</v>
      </c>
      <c r="Y230" s="16">
        <f t="shared" ref="Y230" si="1159">IFERROR(IF((IFERROR(IF(W230&gt;1,(V230-X230)/V230,""),(($G230*0.9)-X230)/($G230*0.9)))&gt;1%,IFERROR(IF(W230&gt;1,(V230-X230)/V230,""),(($G230*0.9)-X230)/($G230*0.9)),""),"")</f>
        <v>0.14914914914914915</v>
      </c>
      <c r="Z230" s="72">
        <v>0</v>
      </c>
      <c r="AA230" s="73" t="str">
        <f t="shared" ref="AA230" si="1160">IFERROR(IF(Z230&gt;1,Z230*0.9,""),"")</f>
        <v/>
      </c>
      <c r="AB230" s="73">
        <v>0</v>
      </c>
      <c r="AC230" s="74" t="str">
        <f t="shared" si="982"/>
        <v/>
      </c>
      <c r="AD230" s="18" t="str">
        <f t="shared" ref="AD230" si="1161">IFERROR(IF((IFERROR(IF(AB230&gt;1,(AA230-AC230)/AA230,""),(($G230*0.9)-AC230)/($G230*0.9)))&gt;1%,IFERROR(IF(AB230&gt;1,(AA230-AC230)/AA230,""),(($G230*0.9)-AC230)/($G230*0.9)),""),"")</f>
        <v/>
      </c>
      <c r="AE230" s="69">
        <v>1110</v>
      </c>
      <c r="AF230" s="70">
        <f t="shared" ref="AF230" si="1162">IFERROR(IF(AE230&gt;1,AE230*0.9,""),"")</f>
        <v>999</v>
      </c>
      <c r="AG230" s="70">
        <v>143</v>
      </c>
      <c r="AH230" s="71">
        <f t="shared" si="985"/>
        <v>850</v>
      </c>
      <c r="AI230" s="16">
        <f t="shared" ref="AI230" si="1163">IFERROR(IF((IFERROR(IF(AG230&gt;1,(AF230-AH230)/AF230,""),(($G230*0.9)-AH230)/($G230*0.9)))&gt;1%,IFERROR(IF(AG230&gt;1,(AF230-AH230)/AF230,""),(($G230*0.9)-AH230)/($G230*0.9)),""),"")</f>
        <v>0.14914914914914915</v>
      </c>
      <c r="AJ230" s="72">
        <v>0</v>
      </c>
      <c r="AK230" s="73" t="str">
        <f t="shared" ref="AK230" si="1164">IFERROR(IF(AJ230&gt;1,AJ230*0.9,""),"")</f>
        <v/>
      </c>
      <c r="AL230" s="73">
        <v>0</v>
      </c>
      <c r="AM230" s="74" t="str">
        <f t="shared" si="988"/>
        <v/>
      </c>
      <c r="AN230" s="18" t="str">
        <f t="shared" ref="AN230" si="1165">IFERROR(IF((IFERROR(IF(AL230&gt;1,(AK230-AM230)/AK230,""),(($G230*0.9)-AM230)/($G230*0.9)))&gt;1%,IFERROR(IF(AL230&gt;1,(AK230-AM230)/AK230,""),(($G230*0.9)-AM230)/($G230*0.9)),""),"")</f>
        <v/>
      </c>
      <c r="AO230" s="69">
        <v>1110</v>
      </c>
      <c r="AP230" s="70">
        <f t="shared" ref="AP230" si="1166">IFERROR(IF(AO230&gt;1,AO230*0.9,""),"")</f>
        <v>999</v>
      </c>
      <c r="AQ230" s="70">
        <v>143</v>
      </c>
      <c r="AR230" s="71">
        <f t="shared" si="991"/>
        <v>850</v>
      </c>
      <c r="AS230" s="16">
        <f t="shared" ref="AS230" si="1167">IFERROR(IF((IFERROR(IF(AQ230&gt;1,(AP230-AR230)/AP230,""),(($G230*0.9)-AR230)/($G230*0.9)))&gt;1%,IFERROR(IF(AQ230&gt;1,(AP230-AR230)/AP230,""),(($G230*0.9)-AR230)/($G230*0.9)),""),"")</f>
        <v>0.14914914914914915</v>
      </c>
      <c r="AT230" s="72">
        <v>0</v>
      </c>
      <c r="AU230" s="73" t="str">
        <f t="shared" ref="AU230" si="1168">IFERROR(IF(AT230&gt;1,AT230*0.9,""),"")</f>
        <v/>
      </c>
      <c r="AV230" s="73">
        <v>0</v>
      </c>
      <c r="AW230" s="74" t="str">
        <f t="shared" si="994"/>
        <v/>
      </c>
      <c r="AX230" s="18" t="str">
        <f t="shared" si="995"/>
        <v/>
      </c>
      <c r="AY230" s="69">
        <v>0</v>
      </c>
      <c r="AZ230" s="70" t="str">
        <f t="shared" ref="AZ230" si="1169">IFERROR(IF(AY230&gt;1,AY230*0.9,""),"")</f>
        <v/>
      </c>
      <c r="BA230" s="70">
        <v>0</v>
      </c>
      <c r="BB230" s="71" t="str">
        <f t="shared" si="997"/>
        <v/>
      </c>
      <c r="BC230" s="16" t="str">
        <f t="shared" ref="BC230" si="1170">IFERROR(IF((IFERROR(IF(BA230&gt;1,(AZ230-BB230)/AZ230,""),(($G230*0.9)-BB230)/($G230*0.9)))&gt;1%,IFERROR(IF(BA230&gt;1,(AZ230-BB230)/AZ230,""),(($G230*0.9)-BB230)/($G230*0.9)),""),"")</f>
        <v/>
      </c>
      <c r="BD230" s="72">
        <v>1110</v>
      </c>
      <c r="BE230" s="73">
        <f t="shared" ref="BE230" si="1171">IFERROR(IF(BD230&gt;1,BD230*0.9,""),"")</f>
        <v>999</v>
      </c>
      <c r="BF230" s="73">
        <v>143</v>
      </c>
      <c r="BG230" s="74">
        <f t="shared" si="1000"/>
        <v>850</v>
      </c>
      <c r="BH230" s="18">
        <f t="shared" ref="BH230" si="1172">IFERROR(IF((IFERROR(IF(BF230&gt;1,(BE230-BG230)/BE230,""),(($G230*0.9)-BG230)/($G230*0.9)))&gt;1%,IFERROR(IF(BF230&gt;1,(BE230-BG230)/BE230,""),(($G230*0.9)-BG230)/($G230*0.9)),""),"")</f>
        <v>0.14914914914914915</v>
      </c>
      <c r="BI230" s="69">
        <v>0</v>
      </c>
      <c r="BJ230" s="70" t="str">
        <f t="shared" ref="BJ230" si="1173">IFERROR(IF(BI230&gt;1,BI230*0.9,""),"")</f>
        <v/>
      </c>
      <c r="BK230" s="70">
        <v>0</v>
      </c>
      <c r="BL230" s="71" t="str">
        <f t="shared" si="1003"/>
        <v/>
      </c>
      <c r="BM230" s="16" t="str">
        <f t="shared" ref="BM230" si="1174">IFERROR(IF((IFERROR(IF(BK230&gt;1,(BJ230-BL230)/BJ230,""),(($G230*0.9)-BL230)/($G230*0.9)))&gt;1%,IFERROR(IF(BK230&gt;1,(BJ230-BL230)/BJ230,""),(($G230*0.9)-BL230)/($G230*0.9)),""),"")</f>
        <v/>
      </c>
      <c r="BN230" s="72">
        <v>0</v>
      </c>
      <c r="BO230" s="73" t="str">
        <f t="shared" ref="BO230" si="1175">IFERROR(IF(BN230&gt;1,BN230*0.9,""),"")</f>
        <v/>
      </c>
      <c r="BP230" s="73">
        <v>0</v>
      </c>
      <c r="BQ230" s="74" t="str">
        <f t="shared" si="1006"/>
        <v/>
      </c>
      <c r="BR230" s="18" t="str">
        <f t="shared" ref="BR230" si="1176">IFERROR(IF((IFERROR(IF(BP230&gt;1,(BO230-BQ230)/BO230,""),(($G230*0.9)-BQ230)/($G230*0.9)))&gt;1%,IFERROR(IF(BP230&gt;1,(BO230-BQ230)/BO230,""),(($G230*0.9)-BQ230)/($G230*0.9)),""),"")</f>
        <v/>
      </c>
    </row>
    <row r="231" spans="1:70" s="5" customFormat="1" ht="12.75" customHeight="1" thickBot="1">
      <c r="A231" s="43" t="s">
        <v>59</v>
      </c>
      <c r="B231" s="38" t="s">
        <v>143</v>
      </c>
      <c r="C231" s="9"/>
      <c r="D231" s="50">
        <v>1.19</v>
      </c>
      <c r="E231" s="2" t="s">
        <v>191</v>
      </c>
      <c r="F231" s="83">
        <v>1649</v>
      </c>
      <c r="G231" s="83">
        <v>1499</v>
      </c>
      <c r="H231" s="142">
        <v>1149</v>
      </c>
      <c r="I231" s="142">
        <v>3</v>
      </c>
      <c r="J231" s="97">
        <f t="shared" si="971"/>
        <v>1146</v>
      </c>
      <c r="K231" s="76">
        <v>0</v>
      </c>
      <c r="L231" s="77" t="str">
        <f>IFERROR(IF(K231&gt;1,K231*0.9,""),"")</f>
        <v/>
      </c>
      <c r="M231" s="77">
        <v>0</v>
      </c>
      <c r="N231" s="78" t="str">
        <f t="shared" si="973"/>
        <v/>
      </c>
      <c r="O231" s="17" t="str">
        <f>IFERROR(IF((IFERROR(IF(M231&gt;1,(L231-N231)/L231,""),(($G231*0.9)-N231)/($G231*0.9)))&gt;1%,IFERROR(IF(M231&gt;1,(L231-N231)/L231,""),(($G231*0.9)-N231)/($G231*0.9)),""),"")</f>
        <v/>
      </c>
      <c r="P231" s="79">
        <v>0</v>
      </c>
      <c r="Q231" s="80" t="str">
        <f>IFERROR(IF(P231&gt;1,P231*0.9,""),"")</f>
        <v/>
      </c>
      <c r="R231" s="80">
        <v>0</v>
      </c>
      <c r="S231" s="81" t="str">
        <f t="shared" si="976"/>
        <v/>
      </c>
      <c r="T231" s="19" t="str">
        <f>IFERROR(IF((IFERROR(IF(R231&gt;1,(Q231-S231)/Q231,""),(($G231*0.9)-S231)/($G231*0.9)))&gt;1%,IFERROR(IF(R231&gt;1,(Q231-S231)/Q231,""),(($G231*0.9)-S231)/($G231*0.9)),""),"")</f>
        <v/>
      </c>
      <c r="U231" s="76">
        <v>0</v>
      </c>
      <c r="V231" s="77" t="str">
        <f>IFERROR(IF(U231&gt;1,U231*0.9,""),"")</f>
        <v/>
      </c>
      <c r="W231" s="77">
        <v>0</v>
      </c>
      <c r="X231" s="78" t="str">
        <f t="shared" si="979"/>
        <v/>
      </c>
      <c r="Y231" s="17" t="str">
        <f>IFERROR(IF((IFERROR(IF(W231&gt;1,(V231-X231)/V231,""),(($G231*0.9)-X231)/($G231*0.9)))&gt;1%,IFERROR(IF(W231&gt;1,(V231-X231)/V231,""),(($G231*0.9)-X231)/($G231*0.9)),""),"")</f>
        <v/>
      </c>
      <c r="Z231" s="79">
        <v>1332</v>
      </c>
      <c r="AA231" s="80">
        <f>IFERROR(IF(Z231&gt;1,Z231*0.9,""),"")</f>
        <v>1198.8</v>
      </c>
      <c r="AB231" s="80">
        <v>126</v>
      </c>
      <c r="AC231" s="81">
        <f t="shared" si="982"/>
        <v>1020</v>
      </c>
      <c r="AD231" s="19">
        <f>IFERROR(IF((IFERROR(IF(AB231&gt;1,(AA231-AC231)/AA231,""),(($G231*0.9)-AC231)/($G231*0.9)))&gt;1%,IFERROR(IF(AB231&gt;1,(AA231-AC231)/AA231,""),(($G231*0.9)-AC231)/($G231*0.9)),""),"")</f>
        <v>0.14914914914914912</v>
      </c>
      <c r="AE231" s="76">
        <v>0</v>
      </c>
      <c r="AF231" s="77" t="str">
        <f>IFERROR(IF(AE231&gt;1,AE231*0.9,""),"")</f>
        <v/>
      </c>
      <c r="AG231" s="77">
        <v>0</v>
      </c>
      <c r="AH231" s="78" t="str">
        <f t="shared" si="985"/>
        <v/>
      </c>
      <c r="AI231" s="17" t="str">
        <f>IFERROR(IF((IFERROR(IF(AG231&gt;1,(AF231-AH231)/AF231,""),(($G231*0.9)-AH231)/($G231*0.9)))&gt;1%,IFERROR(IF(AG231&gt;1,(AF231-AH231)/AF231,""),(($G231*0.9)-AH231)/($G231*0.9)),""),"")</f>
        <v/>
      </c>
      <c r="AJ231" s="79">
        <v>1332</v>
      </c>
      <c r="AK231" s="80">
        <f>IFERROR(IF(AJ231&gt;1,AJ231*0.9,""),"")</f>
        <v>1198.8</v>
      </c>
      <c r="AL231" s="80">
        <v>126</v>
      </c>
      <c r="AM231" s="81">
        <f t="shared" si="988"/>
        <v>1020</v>
      </c>
      <c r="AN231" s="19">
        <f>IFERROR(IF((IFERROR(IF(AL231&gt;1,(AK231-AM231)/AK231,""),(($G231*0.9)-AM231)/($G231*0.9)))&gt;1%,IFERROR(IF(AL231&gt;1,(AK231-AM231)/AK231,""),(($G231*0.9)-AM231)/($G231*0.9)),""),"")</f>
        <v>0.14914914914914912</v>
      </c>
      <c r="AO231" s="76">
        <v>0</v>
      </c>
      <c r="AP231" s="77" t="str">
        <f>IFERROR(IF(AO231&gt;1,AO231*0.9,""),"")</f>
        <v/>
      </c>
      <c r="AQ231" s="77">
        <v>0</v>
      </c>
      <c r="AR231" s="78" t="str">
        <f t="shared" si="991"/>
        <v/>
      </c>
      <c r="AS231" s="17" t="str">
        <f>IFERROR(IF((IFERROR(IF(AQ231&gt;1,(AP231-AR231)/AP231,""),(($G231*0.9)-AR231)/($G231*0.9)))&gt;1%,IFERROR(IF(AQ231&gt;1,(AP231-AR231)/AP231,""),(($G231*0.9)-AR231)/($G231*0.9)),""),"")</f>
        <v/>
      </c>
      <c r="AT231" s="79">
        <v>0</v>
      </c>
      <c r="AU231" s="80" t="str">
        <f>IFERROR(IF(AT231&gt;1,AT231*0.9,""),"")</f>
        <v/>
      </c>
      <c r="AV231" s="80">
        <v>0</v>
      </c>
      <c r="AW231" s="81" t="str">
        <f t="shared" si="994"/>
        <v/>
      </c>
      <c r="AX231" s="19" t="str">
        <f t="shared" si="995"/>
        <v/>
      </c>
      <c r="AY231" s="76">
        <v>1332</v>
      </c>
      <c r="AZ231" s="77">
        <f>IFERROR(IF(AY231&gt;1,AY231*0.9,""),"")</f>
        <v>1198.8</v>
      </c>
      <c r="BA231" s="77">
        <v>126</v>
      </c>
      <c r="BB231" s="78">
        <f t="shared" si="997"/>
        <v>1020</v>
      </c>
      <c r="BC231" s="17">
        <f>IFERROR(IF((IFERROR(IF(BA231&gt;1,(AZ231-BB231)/AZ231,""),(($G231*0.9)-BB231)/($G231*0.9)))&gt;1%,IFERROR(IF(BA231&gt;1,(AZ231-BB231)/AZ231,""),(($G231*0.9)-BB231)/($G231*0.9)),""),"")</f>
        <v>0.14914914914914912</v>
      </c>
      <c r="BD231" s="79">
        <v>0</v>
      </c>
      <c r="BE231" s="80" t="str">
        <f>IFERROR(IF(BD231&gt;1,BD231*0.9,""),"")</f>
        <v/>
      </c>
      <c r="BF231" s="80">
        <v>0</v>
      </c>
      <c r="BG231" s="81" t="str">
        <f t="shared" si="1000"/>
        <v/>
      </c>
      <c r="BH231" s="19" t="str">
        <f>IFERROR(IF((IFERROR(IF(BF231&gt;1,(BE231-BG231)/BE231,""),(($G231*0.9)-BG231)/($G231*0.9)))&gt;1%,IFERROR(IF(BF231&gt;1,(BE231-BG231)/BE231,""),(($G231*0.9)-BG231)/($G231*0.9)),""),"")</f>
        <v/>
      </c>
      <c r="BI231" s="76">
        <v>0</v>
      </c>
      <c r="BJ231" s="77" t="str">
        <f>IFERROR(IF(BI231&gt;1,BI231*0.9,""),"")</f>
        <v/>
      </c>
      <c r="BK231" s="77">
        <v>0</v>
      </c>
      <c r="BL231" s="78" t="str">
        <f t="shared" si="1003"/>
        <v/>
      </c>
      <c r="BM231" s="17" t="str">
        <f>IFERROR(IF((IFERROR(IF(BK231&gt;1,(BJ231-BL231)/BJ231,""),(($G231*0.9)-BL231)/($G231*0.9)))&gt;1%,IFERROR(IF(BK231&gt;1,(BJ231-BL231)/BJ231,""),(($G231*0.9)-BL231)/($G231*0.9)),""),"")</f>
        <v/>
      </c>
      <c r="BN231" s="79">
        <v>0</v>
      </c>
      <c r="BO231" s="80" t="str">
        <f>IFERROR(IF(BN231&gt;1,BN231*0.9,""),"")</f>
        <v/>
      </c>
      <c r="BP231" s="80">
        <v>0</v>
      </c>
      <c r="BQ231" s="81" t="str">
        <f t="shared" si="1006"/>
        <v/>
      </c>
      <c r="BR231" s="19" t="str">
        <f>IFERROR(IF((IFERROR(IF(BP231&gt;1,(BO231-BQ231)/BO231,""),(($G231*0.9)-BQ231)/($G231*0.9)))&gt;1%,IFERROR(IF(BP231&gt;1,(BO231-BQ231)/BO231,""),(($G231*0.9)-BQ231)/($G231*0.9)),""),"")</f>
        <v/>
      </c>
    </row>
    <row r="232" spans="1:70" s="5" customFormat="1" ht="12.75" customHeight="1" thickBot="1">
      <c r="A232" s="151" t="s">
        <v>313</v>
      </c>
      <c r="B232" s="152" t="s">
        <v>160</v>
      </c>
      <c r="C232" s="153"/>
      <c r="D232" s="154">
        <v>1.19</v>
      </c>
      <c r="E232" s="155" t="s">
        <v>329</v>
      </c>
      <c r="F232" s="156">
        <v>2639</v>
      </c>
      <c r="G232" s="156">
        <v>2399</v>
      </c>
      <c r="H232" s="161">
        <v>1800</v>
      </c>
      <c r="I232" s="161">
        <v>52</v>
      </c>
      <c r="J232" s="162">
        <f t="shared" ref="J232:J263" si="1177">IFERROR(H232-I232,H232)</f>
        <v>1748</v>
      </c>
      <c r="K232" s="129">
        <v>0</v>
      </c>
      <c r="L232" s="130" t="str">
        <f t="shared" ref="L232:L240" si="1178">IFERROR(IF(K232&gt;1,K232*0.9,""),"")</f>
        <v/>
      </c>
      <c r="M232" s="130">
        <v>0</v>
      </c>
      <c r="N232" s="131" t="str">
        <f t="shared" si="973"/>
        <v/>
      </c>
      <c r="O232" s="132" t="str">
        <f t="shared" ref="O232:O243" si="1179">IFERROR(IF((IFERROR(IF(M232&gt;1,(L232-N232)/L232,""),(($G232*0.9)-N232)/($G232*0.9)))&gt;1%,IFERROR(IF(M232&gt;1,(L232-N232)/L232,""),(($G232*0.9)-N232)/($G232*0.9)),""),"")</f>
        <v/>
      </c>
      <c r="P232" s="137">
        <v>0</v>
      </c>
      <c r="Q232" s="138" t="str">
        <f t="shared" ref="Q232:Q240" si="1180">IFERROR(IF(P232&gt;1,P232*0.9,""),"")</f>
        <v/>
      </c>
      <c r="R232" s="138">
        <v>0</v>
      </c>
      <c r="S232" s="139" t="str">
        <f t="shared" si="976"/>
        <v/>
      </c>
      <c r="T232" s="140" t="str">
        <f t="shared" ref="T232:T243" si="1181">IFERROR(IF((IFERROR(IF(R232&gt;1,(Q232-S232)/Q232,""),(($G232*0.9)-S232)/($G232*0.9)))&gt;1%,IFERROR(IF(R232&gt;1,(Q232-S232)/Q232,""),(($G232*0.9)-S232)/($G232*0.9)),""),"")</f>
        <v/>
      </c>
      <c r="U232" s="129">
        <v>0</v>
      </c>
      <c r="V232" s="130" t="str">
        <f t="shared" ref="V232:V240" si="1182">IFERROR(IF(U232&gt;1,U232*0.9,""),"")</f>
        <v/>
      </c>
      <c r="W232" s="130">
        <v>0</v>
      </c>
      <c r="X232" s="131" t="str">
        <f t="shared" si="979"/>
        <v/>
      </c>
      <c r="Y232" s="132" t="str">
        <f t="shared" ref="Y232:Y243" si="1183">IFERROR(IF((IFERROR(IF(W232&gt;1,(V232-X232)/V232,""),(($G232*0.9)-X232)/($G232*0.9)))&gt;1%,IFERROR(IF(W232&gt;1,(V232-X232)/V232,""),(($G232*0.9)-X232)/($G232*0.9)),""),"")</f>
        <v/>
      </c>
      <c r="Z232" s="137">
        <v>1999</v>
      </c>
      <c r="AA232" s="138">
        <f t="shared" ref="AA232:AA240" si="1184">IFERROR(IF(Z232&gt;1,Z232*0.9,""),"")</f>
        <v>1799.1000000000001</v>
      </c>
      <c r="AB232" s="138">
        <v>288</v>
      </c>
      <c r="AC232" s="139">
        <f t="shared" si="982"/>
        <v>1460</v>
      </c>
      <c r="AD232" s="140">
        <f t="shared" ref="AD232:AD243" si="1185">IFERROR(IF((IFERROR(IF(AB232&gt;1,(AA232-AC232)/AA232,""),(($G232*0.9)-AC232)/($G232*0.9)))&gt;1%,IFERROR(IF(AB232&gt;1,(AA232-AC232)/AA232,""),(($G232*0.9)-AC232)/($G232*0.9)),""),"")</f>
        <v>0.18848313045411602</v>
      </c>
      <c r="AE232" s="129">
        <v>1999</v>
      </c>
      <c r="AF232" s="130">
        <f t="shared" ref="AF232:AF240" si="1186">IFERROR(IF(AE232&gt;1,AE232*0.9,""),"")</f>
        <v>1799.1000000000001</v>
      </c>
      <c r="AG232" s="130">
        <v>288</v>
      </c>
      <c r="AH232" s="131">
        <f t="shared" si="985"/>
        <v>1460</v>
      </c>
      <c r="AI232" s="132">
        <f t="shared" ref="AI232:AI243" si="1187">IFERROR(IF((IFERROR(IF(AG232&gt;1,(AF232-AH232)/AF232,""),(($G232*0.9)-AH232)/($G232*0.9)))&gt;1%,IFERROR(IF(AG232&gt;1,(AF232-AH232)/AF232,""),(($G232*0.9)-AH232)/($G232*0.9)),""),"")</f>
        <v>0.18848313045411602</v>
      </c>
      <c r="AJ232" s="137">
        <v>0</v>
      </c>
      <c r="AK232" s="138" t="str">
        <f t="shared" ref="AK232:AK240" si="1188">IFERROR(IF(AJ232&gt;1,AJ232*0.9,""),"")</f>
        <v/>
      </c>
      <c r="AL232" s="138">
        <v>0</v>
      </c>
      <c r="AM232" s="139" t="str">
        <f t="shared" si="988"/>
        <v/>
      </c>
      <c r="AN232" s="140" t="str">
        <f t="shared" ref="AN232:AN243" si="1189">IFERROR(IF((IFERROR(IF(AL232&gt;1,(AK232-AM232)/AK232,""),(($G232*0.9)-AM232)/($G232*0.9)))&gt;1%,IFERROR(IF(AL232&gt;1,(AK232-AM232)/AK232,""),(($G232*0.9)-AM232)/($G232*0.9)),""),"")</f>
        <v/>
      </c>
      <c r="AO232" s="129">
        <v>1888</v>
      </c>
      <c r="AP232" s="130">
        <f t="shared" ref="AP232:AP240" si="1190">IFERROR(IF(AO232&gt;1,AO232*0.9,""),"")</f>
        <v>1699.2</v>
      </c>
      <c r="AQ232" s="130">
        <v>369</v>
      </c>
      <c r="AR232" s="131">
        <f t="shared" si="991"/>
        <v>1379</v>
      </c>
      <c r="AS232" s="132">
        <f t="shared" ref="AS232:AS243" si="1191">IFERROR(IF((IFERROR(IF(AQ232&gt;1,(AP232-AR232)/AP232,""),(($G232*0.9)-AR232)/($G232*0.9)))&gt;1%,IFERROR(IF(AQ232&gt;1,(AP232-AR232)/AP232,""),(($G232*0.9)-AR232)/($G232*0.9)),""),"")</f>
        <v>0.18844161958568739</v>
      </c>
      <c r="AT232" s="137">
        <v>0</v>
      </c>
      <c r="AU232" s="138" t="str">
        <f t="shared" ref="AU232:AU240" si="1192">IFERROR(IF(AT232&gt;1,AT232*0.9,""),"")</f>
        <v/>
      </c>
      <c r="AV232" s="138">
        <v>0</v>
      </c>
      <c r="AW232" s="139" t="str">
        <f t="shared" si="994"/>
        <v/>
      </c>
      <c r="AX232" s="140" t="str">
        <f t="shared" ref="AX232:AX263" si="1193">IFERROR(IF((IFERROR(IF(AV232&gt;1,(AU232-AW232)/AU232,""),(($G232*0.9)-AW232)/($G232*0.9)))&gt;1%,IFERROR(IF(AV232&gt;1,(AU232-AW232)/AU232,""),(($G232*0.9)-AW232)/($G232*0.9)),""),"")</f>
        <v/>
      </c>
      <c r="AY232" s="129">
        <v>0</v>
      </c>
      <c r="AZ232" s="130" t="str">
        <f t="shared" ref="AZ232:AZ240" si="1194">IFERROR(IF(AY232&gt;1,AY232*0.9,""),"")</f>
        <v/>
      </c>
      <c r="BA232" s="130">
        <v>0</v>
      </c>
      <c r="BB232" s="131" t="str">
        <f t="shared" si="997"/>
        <v/>
      </c>
      <c r="BC232" s="132" t="str">
        <f t="shared" ref="BC232:BC243" si="1195">IFERROR(IF((IFERROR(IF(BA232&gt;1,(AZ232-BB232)/AZ232,""),(($G232*0.9)-BB232)/($G232*0.9)))&gt;1%,IFERROR(IF(BA232&gt;1,(AZ232-BB232)/AZ232,""),(($G232*0.9)-BB232)/($G232*0.9)),""),"")</f>
        <v/>
      </c>
      <c r="BD232" s="137">
        <v>1999</v>
      </c>
      <c r="BE232" s="138">
        <f t="shared" ref="BE232:BE240" si="1196">IFERROR(IF(BD232&gt;1,BD232*0.9,""),"")</f>
        <v>1799.1000000000001</v>
      </c>
      <c r="BF232" s="138">
        <v>288</v>
      </c>
      <c r="BG232" s="139">
        <f t="shared" si="1000"/>
        <v>1460</v>
      </c>
      <c r="BH232" s="140">
        <f t="shared" ref="BH232:BH243" si="1197">IFERROR(IF((IFERROR(IF(BF232&gt;1,(BE232-BG232)/BE232,""),(($G232*0.9)-BG232)/($G232*0.9)))&gt;1%,IFERROR(IF(BF232&gt;1,(BE232-BG232)/BE232,""),(($G232*0.9)-BG232)/($G232*0.9)),""),"")</f>
        <v>0.18848313045411602</v>
      </c>
      <c r="BI232" s="129">
        <v>0</v>
      </c>
      <c r="BJ232" s="130" t="str">
        <f t="shared" ref="BJ232:BJ240" si="1198">IFERROR(IF(BI232&gt;1,BI232*0.9,""),"")</f>
        <v/>
      </c>
      <c r="BK232" s="130">
        <v>0</v>
      </c>
      <c r="BL232" s="131" t="str">
        <f t="shared" si="1003"/>
        <v/>
      </c>
      <c r="BM232" s="132" t="str">
        <f t="shared" ref="BM232:BM243" si="1199">IFERROR(IF((IFERROR(IF(BK232&gt;1,(BJ232-BL232)/BJ232,""),(($G232*0.9)-BL232)/($G232*0.9)))&gt;1%,IFERROR(IF(BK232&gt;1,(BJ232-BL232)/BJ232,""),(($G232*0.9)-BL232)/($G232*0.9)),""),"")</f>
        <v/>
      </c>
      <c r="BN232" s="137">
        <v>0</v>
      </c>
      <c r="BO232" s="138" t="str">
        <f t="shared" ref="BO232:BO240" si="1200">IFERROR(IF(BN232&gt;1,BN232*0.9,""),"")</f>
        <v/>
      </c>
      <c r="BP232" s="138">
        <v>0</v>
      </c>
      <c r="BQ232" s="139" t="str">
        <f t="shared" si="1006"/>
        <v/>
      </c>
      <c r="BR232" s="140" t="str">
        <f t="shared" ref="BR232:BR243" si="1201">IFERROR(IF((IFERROR(IF(BP232&gt;1,(BO232-BQ232)/BO232,""),(($G232*0.9)-BQ232)/($G232*0.9)))&gt;1%,IFERROR(IF(BP232&gt;1,(BO232-BQ232)/BO232,""),(($G232*0.9)-BQ232)/($G232*0.9)),""),"")</f>
        <v/>
      </c>
    </row>
    <row r="233" spans="1:70" s="5" customFormat="1" ht="12.75" customHeight="1">
      <c r="A233" s="44" t="s">
        <v>63</v>
      </c>
      <c r="B233" s="36" t="s">
        <v>160</v>
      </c>
      <c r="C233" s="6"/>
      <c r="D233" s="51">
        <v>1.19</v>
      </c>
      <c r="E233" s="7" t="s">
        <v>192</v>
      </c>
      <c r="F233" s="84">
        <v>1759</v>
      </c>
      <c r="G233" s="84">
        <v>1599</v>
      </c>
      <c r="H233" s="143">
        <v>1200</v>
      </c>
      <c r="I233" s="143">
        <v>0</v>
      </c>
      <c r="J233" s="93">
        <f t="shared" si="1177"/>
        <v>1200</v>
      </c>
      <c r="K233" s="106">
        <v>0</v>
      </c>
      <c r="L233" s="107" t="str">
        <f t="shared" si="1178"/>
        <v/>
      </c>
      <c r="M233" s="107">
        <v>0</v>
      </c>
      <c r="N233" s="110" t="str">
        <f t="shared" si="973"/>
        <v/>
      </c>
      <c r="O233" s="15" t="str">
        <f t="shared" si="1179"/>
        <v/>
      </c>
      <c r="P233" s="108">
        <v>0</v>
      </c>
      <c r="Q233" s="109" t="str">
        <f t="shared" si="1180"/>
        <v/>
      </c>
      <c r="R233" s="109">
        <v>0</v>
      </c>
      <c r="S233" s="111" t="str">
        <f t="shared" si="976"/>
        <v/>
      </c>
      <c r="T233" s="20" t="str">
        <f t="shared" si="1181"/>
        <v/>
      </c>
      <c r="U233" s="106">
        <v>0</v>
      </c>
      <c r="V233" s="107" t="str">
        <f t="shared" si="1182"/>
        <v/>
      </c>
      <c r="W233" s="107">
        <v>0</v>
      </c>
      <c r="X233" s="110" t="str">
        <f t="shared" si="979"/>
        <v/>
      </c>
      <c r="Y233" s="15" t="str">
        <f t="shared" si="1183"/>
        <v/>
      </c>
      <c r="Z233" s="108">
        <v>1443</v>
      </c>
      <c r="AA233" s="109">
        <f t="shared" si="1184"/>
        <v>1298.7</v>
      </c>
      <c r="AB233" s="109">
        <v>115</v>
      </c>
      <c r="AC233" s="111">
        <f t="shared" si="982"/>
        <v>1085</v>
      </c>
      <c r="AD233" s="20">
        <f t="shared" si="1185"/>
        <v>0.16454916454916457</v>
      </c>
      <c r="AE233" s="106">
        <v>1221</v>
      </c>
      <c r="AF233" s="107">
        <f t="shared" si="1186"/>
        <v>1098.9000000000001</v>
      </c>
      <c r="AG233" s="107">
        <v>280</v>
      </c>
      <c r="AH233" s="110">
        <f t="shared" si="985"/>
        <v>920</v>
      </c>
      <c r="AI233" s="15">
        <f t="shared" si="1187"/>
        <v>0.16279916279916287</v>
      </c>
      <c r="AJ233" s="108">
        <v>1221</v>
      </c>
      <c r="AK233" s="109">
        <f t="shared" si="1188"/>
        <v>1098.9000000000001</v>
      </c>
      <c r="AL233" s="109">
        <v>280</v>
      </c>
      <c r="AM233" s="111">
        <f t="shared" si="988"/>
        <v>920</v>
      </c>
      <c r="AN233" s="20">
        <f t="shared" si="1189"/>
        <v>0.16279916279916287</v>
      </c>
      <c r="AO233" s="106">
        <v>1221</v>
      </c>
      <c r="AP233" s="107">
        <f t="shared" si="1190"/>
        <v>1098.9000000000001</v>
      </c>
      <c r="AQ233" s="107">
        <v>280</v>
      </c>
      <c r="AR233" s="110">
        <f t="shared" si="991"/>
        <v>920</v>
      </c>
      <c r="AS233" s="15">
        <f t="shared" si="1191"/>
        <v>0.16279916279916287</v>
      </c>
      <c r="AT233" s="108">
        <v>0</v>
      </c>
      <c r="AU233" s="109" t="str">
        <f t="shared" si="1192"/>
        <v/>
      </c>
      <c r="AV233" s="109">
        <v>0</v>
      </c>
      <c r="AW233" s="111" t="str">
        <f t="shared" si="994"/>
        <v/>
      </c>
      <c r="AX233" s="20" t="str">
        <f t="shared" si="1193"/>
        <v/>
      </c>
      <c r="AY233" s="106">
        <v>0</v>
      </c>
      <c r="AZ233" s="107" t="str">
        <f t="shared" si="1194"/>
        <v/>
      </c>
      <c r="BA233" s="107">
        <v>0</v>
      </c>
      <c r="BB233" s="110" t="str">
        <f t="shared" si="997"/>
        <v/>
      </c>
      <c r="BC233" s="15" t="str">
        <f t="shared" si="1195"/>
        <v/>
      </c>
      <c r="BD233" s="108">
        <v>1443</v>
      </c>
      <c r="BE233" s="109">
        <f t="shared" si="1196"/>
        <v>1298.7</v>
      </c>
      <c r="BF233" s="109">
        <v>115</v>
      </c>
      <c r="BG233" s="111">
        <f t="shared" si="1000"/>
        <v>1085</v>
      </c>
      <c r="BH233" s="20">
        <f t="shared" si="1197"/>
        <v>0.16454916454916457</v>
      </c>
      <c r="BI233" s="106">
        <v>0</v>
      </c>
      <c r="BJ233" s="107" t="str">
        <f t="shared" si="1198"/>
        <v/>
      </c>
      <c r="BK233" s="107">
        <v>0</v>
      </c>
      <c r="BL233" s="110" t="str">
        <f t="shared" si="1003"/>
        <v/>
      </c>
      <c r="BM233" s="15" t="str">
        <f t="shared" si="1199"/>
        <v/>
      </c>
      <c r="BN233" s="108">
        <v>1332</v>
      </c>
      <c r="BO233" s="109">
        <f t="shared" si="1200"/>
        <v>1198.8</v>
      </c>
      <c r="BP233" s="109">
        <v>198</v>
      </c>
      <c r="BQ233" s="111">
        <f t="shared" si="1006"/>
        <v>1002</v>
      </c>
      <c r="BR233" s="20">
        <f t="shared" si="1201"/>
        <v>0.16416416416416413</v>
      </c>
    </row>
    <row r="234" spans="1:70" s="5" customFormat="1" ht="12.75" customHeight="1">
      <c r="A234" s="42" t="s">
        <v>65</v>
      </c>
      <c r="B234" s="39" t="s">
        <v>160</v>
      </c>
      <c r="C234" s="4"/>
      <c r="D234" s="49">
        <v>1.19</v>
      </c>
      <c r="E234" s="40" t="s">
        <v>192</v>
      </c>
      <c r="F234" s="82">
        <v>2199</v>
      </c>
      <c r="G234" s="82">
        <v>1999</v>
      </c>
      <c r="H234" s="141">
        <v>1485</v>
      </c>
      <c r="I234" s="141">
        <v>45</v>
      </c>
      <c r="J234" s="95">
        <f t="shared" si="1177"/>
        <v>1440</v>
      </c>
      <c r="K234" s="69">
        <v>0</v>
      </c>
      <c r="L234" s="70" t="str">
        <f t="shared" si="1178"/>
        <v/>
      </c>
      <c r="M234" s="70">
        <v>0</v>
      </c>
      <c r="N234" s="71" t="str">
        <f t="shared" si="973"/>
        <v/>
      </c>
      <c r="O234" s="16" t="str">
        <f t="shared" si="1179"/>
        <v/>
      </c>
      <c r="P234" s="72">
        <v>0</v>
      </c>
      <c r="Q234" s="73" t="str">
        <f t="shared" si="1180"/>
        <v/>
      </c>
      <c r="R234" s="73">
        <v>0</v>
      </c>
      <c r="S234" s="74" t="str">
        <f t="shared" si="976"/>
        <v/>
      </c>
      <c r="T234" s="18" t="str">
        <f t="shared" si="1181"/>
        <v/>
      </c>
      <c r="U234" s="69">
        <v>0</v>
      </c>
      <c r="V234" s="70" t="str">
        <f t="shared" si="1182"/>
        <v/>
      </c>
      <c r="W234" s="70">
        <v>0</v>
      </c>
      <c r="X234" s="71" t="str">
        <f t="shared" si="979"/>
        <v/>
      </c>
      <c r="Y234" s="16" t="str">
        <f t="shared" si="1183"/>
        <v/>
      </c>
      <c r="Z234" s="72">
        <v>1666</v>
      </c>
      <c r="AA234" s="73">
        <f t="shared" si="1184"/>
        <v>1499.4</v>
      </c>
      <c r="AB234" s="73">
        <v>237</v>
      </c>
      <c r="AC234" s="74">
        <f t="shared" si="982"/>
        <v>1203</v>
      </c>
      <c r="AD234" s="18">
        <f t="shared" si="1185"/>
        <v>0.1976790716286515</v>
      </c>
      <c r="AE234" s="69">
        <v>1666</v>
      </c>
      <c r="AF234" s="70">
        <f t="shared" si="1186"/>
        <v>1499.4</v>
      </c>
      <c r="AG234" s="70">
        <v>237</v>
      </c>
      <c r="AH234" s="71">
        <f t="shared" si="985"/>
        <v>1203</v>
      </c>
      <c r="AI234" s="16">
        <f t="shared" si="1187"/>
        <v>0.1976790716286515</v>
      </c>
      <c r="AJ234" s="72">
        <v>0</v>
      </c>
      <c r="AK234" s="73" t="str">
        <f t="shared" si="1188"/>
        <v/>
      </c>
      <c r="AL234" s="73">
        <v>0</v>
      </c>
      <c r="AM234" s="74" t="str">
        <f t="shared" si="988"/>
        <v/>
      </c>
      <c r="AN234" s="18" t="str">
        <f t="shared" si="1189"/>
        <v/>
      </c>
      <c r="AO234" s="69">
        <v>1554</v>
      </c>
      <c r="AP234" s="70">
        <f t="shared" si="1190"/>
        <v>1398.6000000000001</v>
      </c>
      <c r="AQ234" s="70">
        <v>318</v>
      </c>
      <c r="AR234" s="71">
        <f t="shared" si="991"/>
        <v>1122</v>
      </c>
      <c r="AS234" s="16">
        <f t="shared" si="1191"/>
        <v>0.19776919776919785</v>
      </c>
      <c r="AT234" s="72">
        <v>0</v>
      </c>
      <c r="AU234" s="73" t="str">
        <f t="shared" si="1192"/>
        <v/>
      </c>
      <c r="AV234" s="73">
        <v>0</v>
      </c>
      <c r="AW234" s="74" t="str">
        <f t="shared" si="994"/>
        <v/>
      </c>
      <c r="AX234" s="18" t="str">
        <f t="shared" si="1193"/>
        <v/>
      </c>
      <c r="AY234" s="69">
        <v>1554</v>
      </c>
      <c r="AZ234" s="70">
        <f t="shared" si="1194"/>
        <v>1398.6000000000001</v>
      </c>
      <c r="BA234" s="70">
        <v>318</v>
      </c>
      <c r="BB234" s="71">
        <f t="shared" si="997"/>
        <v>1122</v>
      </c>
      <c r="BC234" s="16">
        <f t="shared" si="1195"/>
        <v>0.19776919776919785</v>
      </c>
      <c r="BD234" s="72">
        <v>1666</v>
      </c>
      <c r="BE234" s="73">
        <f t="shared" si="1196"/>
        <v>1499.4</v>
      </c>
      <c r="BF234" s="73">
        <v>237</v>
      </c>
      <c r="BG234" s="74">
        <f t="shared" si="1000"/>
        <v>1203</v>
      </c>
      <c r="BH234" s="18">
        <f t="shared" si="1197"/>
        <v>0.1976790716286515</v>
      </c>
      <c r="BI234" s="69">
        <v>0</v>
      </c>
      <c r="BJ234" s="70" t="str">
        <f t="shared" si="1198"/>
        <v/>
      </c>
      <c r="BK234" s="70">
        <v>0</v>
      </c>
      <c r="BL234" s="71" t="str">
        <f t="shared" si="1003"/>
        <v/>
      </c>
      <c r="BM234" s="16" t="str">
        <f t="shared" si="1199"/>
        <v/>
      </c>
      <c r="BN234" s="72">
        <v>0</v>
      </c>
      <c r="BO234" s="73" t="str">
        <f t="shared" si="1200"/>
        <v/>
      </c>
      <c r="BP234" s="73">
        <v>0</v>
      </c>
      <c r="BQ234" s="74" t="str">
        <f t="shared" si="1006"/>
        <v/>
      </c>
      <c r="BR234" s="18" t="str">
        <f t="shared" si="1201"/>
        <v/>
      </c>
    </row>
    <row r="235" spans="1:70" s="5" customFormat="1" ht="12.75" customHeight="1">
      <c r="A235" s="42" t="s">
        <v>64</v>
      </c>
      <c r="B235" s="39" t="s">
        <v>160</v>
      </c>
      <c r="C235" s="4"/>
      <c r="D235" s="49">
        <v>1.19</v>
      </c>
      <c r="E235" s="40" t="s">
        <v>192</v>
      </c>
      <c r="F235" s="82">
        <v>2089</v>
      </c>
      <c r="G235" s="82">
        <v>1899</v>
      </c>
      <c r="H235" s="141">
        <v>1411</v>
      </c>
      <c r="I235" s="141">
        <v>43</v>
      </c>
      <c r="J235" s="95">
        <f t="shared" si="1177"/>
        <v>1368</v>
      </c>
      <c r="K235" s="69">
        <v>0</v>
      </c>
      <c r="L235" s="70" t="str">
        <f t="shared" si="1178"/>
        <v/>
      </c>
      <c r="M235" s="70">
        <v>0</v>
      </c>
      <c r="N235" s="71" t="str">
        <f t="shared" si="973"/>
        <v/>
      </c>
      <c r="O235" s="16" t="str">
        <f t="shared" si="1179"/>
        <v/>
      </c>
      <c r="P235" s="72">
        <v>0</v>
      </c>
      <c r="Q235" s="73" t="str">
        <f t="shared" si="1180"/>
        <v/>
      </c>
      <c r="R235" s="73">
        <v>0</v>
      </c>
      <c r="S235" s="74" t="str">
        <f t="shared" si="976"/>
        <v/>
      </c>
      <c r="T235" s="18" t="str">
        <f t="shared" si="1181"/>
        <v/>
      </c>
      <c r="U235" s="69">
        <v>0</v>
      </c>
      <c r="V235" s="70" t="str">
        <f t="shared" si="1182"/>
        <v/>
      </c>
      <c r="W235" s="70">
        <v>0</v>
      </c>
      <c r="X235" s="71" t="str">
        <f t="shared" si="979"/>
        <v/>
      </c>
      <c r="Y235" s="16" t="str">
        <f t="shared" si="1183"/>
        <v/>
      </c>
      <c r="Z235" s="72">
        <v>1554</v>
      </c>
      <c r="AA235" s="73">
        <f t="shared" si="1184"/>
        <v>1398.6000000000001</v>
      </c>
      <c r="AB235" s="73">
        <v>246</v>
      </c>
      <c r="AC235" s="74">
        <f t="shared" si="982"/>
        <v>1122</v>
      </c>
      <c r="AD235" s="18">
        <f t="shared" si="1185"/>
        <v>0.19776919776919785</v>
      </c>
      <c r="AE235" s="69">
        <v>1554</v>
      </c>
      <c r="AF235" s="70">
        <f t="shared" si="1186"/>
        <v>1398.6000000000001</v>
      </c>
      <c r="AG235" s="70">
        <v>246</v>
      </c>
      <c r="AH235" s="71">
        <f t="shared" si="985"/>
        <v>1122</v>
      </c>
      <c r="AI235" s="16">
        <f t="shared" si="1187"/>
        <v>0.19776919776919785</v>
      </c>
      <c r="AJ235" s="72">
        <v>0</v>
      </c>
      <c r="AK235" s="73" t="str">
        <f t="shared" si="1188"/>
        <v/>
      </c>
      <c r="AL235" s="73">
        <v>0</v>
      </c>
      <c r="AM235" s="74" t="str">
        <f t="shared" si="988"/>
        <v/>
      </c>
      <c r="AN235" s="18" t="str">
        <f t="shared" si="1189"/>
        <v/>
      </c>
      <c r="AO235" s="69">
        <v>1443</v>
      </c>
      <c r="AP235" s="70">
        <f t="shared" si="1190"/>
        <v>1298.7</v>
      </c>
      <c r="AQ235" s="70">
        <v>326</v>
      </c>
      <c r="AR235" s="71">
        <f t="shared" si="991"/>
        <v>1042</v>
      </c>
      <c r="AS235" s="16">
        <f t="shared" si="1191"/>
        <v>0.19765919765919768</v>
      </c>
      <c r="AT235" s="72">
        <v>0</v>
      </c>
      <c r="AU235" s="73" t="str">
        <f t="shared" si="1192"/>
        <v/>
      </c>
      <c r="AV235" s="73">
        <v>0</v>
      </c>
      <c r="AW235" s="74" t="str">
        <f t="shared" si="994"/>
        <v/>
      </c>
      <c r="AX235" s="18" t="str">
        <f t="shared" si="1193"/>
        <v/>
      </c>
      <c r="AY235" s="69">
        <v>1443</v>
      </c>
      <c r="AZ235" s="70">
        <f t="shared" si="1194"/>
        <v>1298.7</v>
      </c>
      <c r="BA235" s="70">
        <v>326</v>
      </c>
      <c r="BB235" s="71">
        <f t="shared" si="997"/>
        <v>1042</v>
      </c>
      <c r="BC235" s="16">
        <f t="shared" si="1195"/>
        <v>0.19765919765919768</v>
      </c>
      <c r="BD235" s="72">
        <v>1554</v>
      </c>
      <c r="BE235" s="73">
        <f t="shared" si="1196"/>
        <v>1398.6000000000001</v>
      </c>
      <c r="BF235" s="73">
        <v>246</v>
      </c>
      <c r="BG235" s="74">
        <f t="shared" si="1000"/>
        <v>1122</v>
      </c>
      <c r="BH235" s="18">
        <f t="shared" si="1197"/>
        <v>0.19776919776919785</v>
      </c>
      <c r="BI235" s="69">
        <v>0</v>
      </c>
      <c r="BJ235" s="70" t="str">
        <f t="shared" si="1198"/>
        <v/>
      </c>
      <c r="BK235" s="70">
        <v>0</v>
      </c>
      <c r="BL235" s="71" t="str">
        <f t="shared" si="1003"/>
        <v/>
      </c>
      <c r="BM235" s="16" t="str">
        <f t="shared" si="1199"/>
        <v/>
      </c>
      <c r="BN235" s="72">
        <v>0</v>
      </c>
      <c r="BO235" s="73" t="str">
        <f t="shared" si="1200"/>
        <v/>
      </c>
      <c r="BP235" s="73">
        <v>0</v>
      </c>
      <c r="BQ235" s="74" t="str">
        <f t="shared" si="1006"/>
        <v/>
      </c>
      <c r="BR235" s="18" t="str">
        <f t="shared" si="1201"/>
        <v/>
      </c>
    </row>
    <row r="236" spans="1:70" s="5" customFormat="1" ht="12.75" customHeight="1">
      <c r="A236" s="42" t="s">
        <v>249</v>
      </c>
      <c r="B236" s="39" t="s">
        <v>160</v>
      </c>
      <c r="C236" s="4" t="s">
        <v>395</v>
      </c>
      <c r="D236" s="49">
        <v>1.19</v>
      </c>
      <c r="E236" s="40" t="s">
        <v>323</v>
      </c>
      <c r="F236" s="82">
        <v>2694</v>
      </c>
      <c r="G236" s="82">
        <v>2449</v>
      </c>
      <c r="H236" s="141">
        <v>1838</v>
      </c>
      <c r="I236" s="141">
        <v>0</v>
      </c>
      <c r="J236" s="95">
        <f t="shared" si="1177"/>
        <v>1838</v>
      </c>
      <c r="K236" s="69">
        <v>0</v>
      </c>
      <c r="L236" s="70" t="str">
        <f t="shared" si="1178"/>
        <v/>
      </c>
      <c r="M236" s="70">
        <v>0</v>
      </c>
      <c r="N236" s="71" t="str">
        <f t="shared" si="973"/>
        <v/>
      </c>
      <c r="O236" s="16" t="str">
        <f t="shared" si="1179"/>
        <v/>
      </c>
      <c r="P236" s="72">
        <v>0</v>
      </c>
      <c r="Q236" s="73" t="str">
        <f t="shared" si="1180"/>
        <v/>
      </c>
      <c r="R236" s="73">
        <v>0</v>
      </c>
      <c r="S236" s="74" t="str">
        <f t="shared" si="976"/>
        <v/>
      </c>
      <c r="T236" s="18" t="str">
        <f t="shared" si="1181"/>
        <v/>
      </c>
      <c r="U236" s="69">
        <v>0</v>
      </c>
      <c r="V236" s="70" t="str">
        <f t="shared" si="1182"/>
        <v/>
      </c>
      <c r="W236" s="70">
        <v>0</v>
      </c>
      <c r="X236" s="71" t="str">
        <f t="shared" si="979"/>
        <v/>
      </c>
      <c r="Y236" s="16" t="str">
        <f t="shared" si="1183"/>
        <v/>
      </c>
      <c r="Z236" s="72">
        <v>1999</v>
      </c>
      <c r="AA236" s="73">
        <f t="shared" si="1184"/>
        <v>1799.1000000000001</v>
      </c>
      <c r="AB236" s="73">
        <v>335</v>
      </c>
      <c r="AC236" s="74">
        <f t="shared" si="982"/>
        <v>1503</v>
      </c>
      <c r="AD236" s="18">
        <f t="shared" si="1185"/>
        <v>0.16458229114557285</v>
      </c>
      <c r="AE236" s="69">
        <v>0</v>
      </c>
      <c r="AF236" s="70" t="str">
        <f t="shared" si="1186"/>
        <v/>
      </c>
      <c r="AG236" s="70">
        <v>0</v>
      </c>
      <c r="AH236" s="71" t="str">
        <f t="shared" si="985"/>
        <v/>
      </c>
      <c r="AI236" s="16" t="str">
        <f t="shared" si="1187"/>
        <v/>
      </c>
      <c r="AJ236" s="72">
        <v>0</v>
      </c>
      <c r="AK236" s="73" t="str">
        <f t="shared" si="1188"/>
        <v/>
      </c>
      <c r="AL236" s="73">
        <v>0</v>
      </c>
      <c r="AM236" s="74" t="str">
        <f t="shared" si="988"/>
        <v/>
      </c>
      <c r="AN236" s="18" t="str">
        <f t="shared" si="1189"/>
        <v/>
      </c>
      <c r="AO236" s="69">
        <v>0</v>
      </c>
      <c r="AP236" s="70" t="str">
        <f t="shared" si="1190"/>
        <v/>
      </c>
      <c r="AQ236" s="70">
        <v>0</v>
      </c>
      <c r="AR236" s="71" t="str">
        <f t="shared" si="991"/>
        <v/>
      </c>
      <c r="AS236" s="16" t="str">
        <f t="shared" si="1191"/>
        <v/>
      </c>
      <c r="AT236" s="72">
        <v>0</v>
      </c>
      <c r="AU236" s="73" t="str">
        <f t="shared" si="1192"/>
        <v/>
      </c>
      <c r="AV236" s="73">
        <v>0</v>
      </c>
      <c r="AW236" s="74" t="str">
        <f t="shared" si="994"/>
        <v/>
      </c>
      <c r="AX236" s="18" t="str">
        <f t="shared" si="1193"/>
        <v/>
      </c>
      <c r="AY236" s="69">
        <v>0</v>
      </c>
      <c r="AZ236" s="70" t="str">
        <f t="shared" si="1194"/>
        <v/>
      </c>
      <c r="BA236" s="70">
        <v>0</v>
      </c>
      <c r="BB236" s="71" t="str">
        <f t="shared" si="997"/>
        <v/>
      </c>
      <c r="BC236" s="16" t="str">
        <f t="shared" si="1195"/>
        <v/>
      </c>
      <c r="BD236" s="72">
        <v>0</v>
      </c>
      <c r="BE236" s="73" t="str">
        <f t="shared" si="1196"/>
        <v/>
      </c>
      <c r="BF236" s="73">
        <v>0</v>
      </c>
      <c r="BG236" s="74" t="str">
        <f t="shared" si="1000"/>
        <v/>
      </c>
      <c r="BH236" s="18" t="str">
        <f t="shared" si="1197"/>
        <v/>
      </c>
      <c r="BI236" s="69">
        <v>0</v>
      </c>
      <c r="BJ236" s="70" t="str">
        <f t="shared" si="1198"/>
        <v/>
      </c>
      <c r="BK236" s="70">
        <v>0</v>
      </c>
      <c r="BL236" s="71" t="str">
        <f t="shared" si="1003"/>
        <v/>
      </c>
      <c r="BM236" s="16" t="str">
        <f t="shared" si="1199"/>
        <v/>
      </c>
      <c r="BN236" s="72">
        <v>0</v>
      </c>
      <c r="BO236" s="73" t="str">
        <f t="shared" si="1200"/>
        <v/>
      </c>
      <c r="BP236" s="73">
        <v>0</v>
      </c>
      <c r="BQ236" s="74" t="str">
        <f t="shared" si="1006"/>
        <v/>
      </c>
      <c r="BR236" s="18" t="str">
        <f t="shared" si="1201"/>
        <v/>
      </c>
    </row>
    <row r="237" spans="1:70" s="5" customFormat="1" ht="12.75" customHeight="1" thickBot="1">
      <c r="A237" s="43" t="s">
        <v>248</v>
      </c>
      <c r="B237" s="38" t="s">
        <v>160</v>
      </c>
      <c r="C237" s="9"/>
      <c r="D237" s="50">
        <v>1.19</v>
      </c>
      <c r="E237" s="2" t="s">
        <v>323</v>
      </c>
      <c r="F237" s="83">
        <v>2529</v>
      </c>
      <c r="G237" s="83">
        <v>2299</v>
      </c>
      <c r="H237" s="142">
        <v>1725</v>
      </c>
      <c r="I237" s="142">
        <v>0</v>
      </c>
      <c r="J237" s="97">
        <f t="shared" si="1177"/>
        <v>1725</v>
      </c>
      <c r="K237" s="76">
        <v>0</v>
      </c>
      <c r="L237" s="77" t="str">
        <f t="shared" si="1178"/>
        <v/>
      </c>
      <c r="M237" s="77">
        <v>0</v>
      </c>
      <c r="N237" s="78" t="str">
        <f t="shared" si="973"/>
        <v/>
      </c>
      <c r="O237" s="17" t="str">
        <f t="shared" si="1179"/>
        <v/>
      </c>
      <c r="P237" s="79">
        <v>0</v>
      </c>
      <c r="Q237" s="80" t="str">
        <f t="shared" si="1180"/>
        <v/>
      </c>
      <c r="R237" s="80">
        <v>0</v>
      </c>
      <c r="S237" s="81" t="str">
        <f t="shared" si="976"/>
        <v/>
      </c>
      <c r="T237" s="19" t="str">
        <f t="shared" si="1181"/>
        <v/>
      </c>
      <c r="U237" s="76">
        <v>0</v>
      </c>
      <c r="V237" s="77" t="str">
        <f t="shared" si="1182"/>
        <v/>
      </c>
      <c r="W237" s="77">
        <v>0</v>
      </c>
      <c r="X237" s="78" t="str">
        <f t="shared" si="979"/>
        <v/>
      </c>
      <c r="Y237" s="17" t="str">
        <f t="shared" si="1183"/>
        <v/>
      </c>
      <c r="Z237" s="79">
        <v>1888</v>
      </c>
      <c r="AA237" s="80">
        <f t="shared" si="1184"/>
        <v>1699.2</v>
      </c>
      <c r="AB237" s="80">
        <v>306</v>
      </c>
      <c r="AC237" s="81">
        <f t="shared" si="982"/>
        <v>1419</v>
      </c>
      <c r="AD237" s="19">
        <f t="shared" si="1185"/>
        <v>0.16490112994350284</v>
      </c>
      <c r="AE237" s="76">
        <v>1888</v>
      </c>
      <c r="AF237" s="77">
        <f t="shared" si="1186"/>
        <v>1699.2</v>
      </c>
      <c r="AG237" s="77">
        <v>306</v>
      </c>
      <c r="AH237" s="78">
        <f t="shared" si="985"/>
        <v>1419</v>
      </c>
      <c r="AI237" s="17">
        <f t="shared" si="1187"/>
        <v>0.16490112994350284</v>
      </c>
      <c r="AJ237" s="79">
        <v>0</v>
      </c>
      <c r="AK237" s="80" t="str">
        <f t="shared" si="1188"/>
        <v/>
      </c>
      <c r="AL237" s="80">
        <v>0</v>
      </c>
      <c r="AM237" s="81" t="str">
        <f t="shared" si="988"/>
        <v/>
      </c>
      <c r="AN237" s="19" t="str">
        <f t="shared" si="1189"/>
        <v/>
      </c>
      <c r="AO237" s="76">
        <v>1777</v>
      </c>
      <c r="AP237" s="77">
        <f t="shared" si="1190"/>
        <v>1599.3</v>
      </c>
      <c r="AQ237" s="77">
        <v>388</v>
      </c>
      <c r="AR237" s="78">
        <f t="shared" si="991"/>
        <v>1337</v>
      </c>
      <c r="AS237" s="17">
        <f t="shared" si="1191"/>
        <v>0.16400925404864625</v>
      </c>
      <c r="AT237" s="79">
        <v>0</v>
      </c>
      <c r="AU237" s="80" t="str">
        <f t="shared" si="1192"/>
        <v/>
      </c>
      <c r="AV237" s="80">
        <v>0</v>
      </c>
      <c r="AW237" s="81" t="str">
        <f t="shared" si="994"/>
        <v/>
      </c>
      <c r="AX237" s="19" t="str">
        <f t="shared" si="1193"/>
        <v/>
      </c>
      <c r="AY237" s="76">
        <v>0</v>
      </c>
      <c r="AZ237" s="77" t="str">
        <f t="shared" si="1194"/>
        <v/>
      </c>
      <c r="BA237" s="77">
        <v>0</v>
      </c>
      <c r="BB237" s="78" t="str">
        <f t="shared" si="997"/>
        <v/>
      </c>
      <c r="BC237" s="17" t="str">
        <f t="shared" si="1195"/>
        <v/>
      </c>
      <c r="BD237" s="79">
        <v>1888</v>
      </c>
      <c r="BE237" s="80">
        <f t="shared" si="1196"/>
        <v>1699.2</v>
      </c>
      <c r="BF237" s="80">
        <v>306</v>
      </c>
      <c r="BG237" s="81">
        <f t="shared" si="1000"/>
        <v>1419</v>
      </c>
      <c r="BH237" s="19">
        <f t="shared" si="1197"/>
        <v>0.16490112994350284</v>
      </c>
      <c r="BI237" s="76">
        <v>0</v>
      </c>
      <c r="BJ237" s="77" t="str">
        <f t="shared" si="1198"/>
        <v/>
      </c>
      <c r="BK237" s="77">
        <v>0</v>
      </c>
      <c r="BL237" s="78" t="str">
        <f t="shared" si="1003"/>
        <v/>
      </c>
      <c r="BM237" s="17" t="str">
        <f t="shared" si="1199"/>
        <v/>
      </c>
      <c r="BN237" s="79">
        <v>0</v>
      </c>
      <c r="BO237" s="80" t="str">
        <f t="shared" si="1200"/>
        <v/>
      </c>
      <c r="BP237" s="80">
        <v>0</v>
      </c>
      <c r="BQ237" s="81" t="str">
        <f t="shared" si="1006"/>
        <v/>
      </c>
      <c r="BR237" s="19" t="str">
        <f t="shared" si="1201"/>
        <v/>
      </c>
    </row>
    <row r="238" spans="1:70" s="5" customFormat="1" ht="12.75" customHeight="1">
      <c r="A238" s="44" t="s">
        <v>247</v>
      </c>
      <c r="B238" s="36" t="s">
        <v>160</v>
      </c>
      <c r="C238" s="6"/>
      <c r="D238" s="51">
        <v>1.19</v>
      </c>
      <c r="E238" s="7" t="s">
        <v>225</v>
      </c>
      <c r="F238" s="84">
        <v>3189</v>
      </c>
      <c r="G238" s="84">
        <v>2899</v>
      </c>
      <c r="H238" s="143">
        <v>2176</v>
      </c>
      <c r="I238" s="143">
        <v>0</v>
      </c>
      <c r="J238" s="93">
        <f t="shared" si="1177"/>
        <v>2176</v>
      </c>
      <c r="K238" s="106">
        <v>0</v>
      </c>
      <c r="L238" s="107" t="str">
        <f t="shared" si="1178"/>
        <v/>
      </c>
      <c r="M238" s="107">
        <v>0</v>
      </c>
      <c r="N238" s="110" t="str">
        <f t="shared" si="973"/>
        <v/>
      </c>
      <c r="O238" s="15" t="str">
        <f t="shared" si="1179"/>
        <v/>
      </c>
      <c r="P238" s="108">
        <v>0</v>
      </c>
      <c r="Q238" s="109" t="str">
        <f t="shared" si="1180"/>
        <v/>
      </c>
      <c r="R238" s="109">
        <v>0</v>
      </c>
      <c r="S238" s="111" t="str">
        <f t="shared" si="976"/>
        <v/>
      </c>
      <c r="T238" s="20" t="str">
        <f t="shared" si="1181"/>
        <v/>
      </c>
      <c r="U238" s="106">
        <v>0</v>
      </c>
      <c r="V238" s="107" t="str">
        <f t="shared" si="1182"/>
        <v/>
      </c>
      <c r="W238" s="107">
        <v>0</v>
      </c>
      <c r="X238" s="110" t="str">
        <f t="shared" si="979"/>
        <v/>
      </c>
      <c r="Y238" s="15" t="str">
        <f t="shared" si="1183"/>
        <v/>
      </c>
      <c r="Z238" s="108">
        <v>2221</v>
      </c>
      <c r="AA238" s="109">
        <f t="shared" si="1184"/>
        <v>1998.9</v>
      </c>
      <c r="AB238" s="109">
        <v>503</v>
      </c>
      <c r="AC238" s="111">
        <f t="shared" si="982"/>
        <v>1673</v>
      </c>
      <c r="AD238" s="20">
        <f t="shared" si="1185"/>
        <v>0.16303967181950077</v>
      </c>
      <c r="AE238" s="106">
        <v>2443</v>
      </c>
      <c r="AF238" s="107">
        <f t="shared" si="1186"/>
        <v>2198.7000000000003</v>
      </c>
      <c r="AG238" s="107">
        <v>339</v>
      </c>
      <c r="AH238" s="110">
        <f t="shared" si="985"/>
        <v>1837</v>
      </c>
      <c r="AI238" s="15">
        <f t="shared" si="1187"/>
        <v>0.16450629917678639</v>
      </c>
      <c r="AJ238" s="108">
        <v>0</v>
      </c>
      <c r="AK238" s="109" t="str">
        <f t="shared" si="1188"/>
        <v/>
      </c>
      <c r="AL238" s="109">
        <v>0</v>
      </c>
      <c r="AM238" s="111" t="str">
        <f t="shared" si="988"/>
        <v/>
      </c>
      <c r="AN238" s="20" t="str">
        <f t="shared" si="1189"/>
        <v/>
      </c>
      <c r="AO238" s="106">
        <v>2332</v>
      </c>
      <c r="AP238" s="107">
        <f t="shared" si="1190"/>
        <v>2098.8000000000002</v>
      </c>
      <c r="AQ238" s="107">
        <v>422</v>
      </c>
      <c r="AR238" s="110">
        <f t="shared" si="991"/>
        <v>1754</v>
      </c>
      <c r="AS238" s="15">
        <f t="shared" si="1191"/>
        <v>0.16428435296359831</v>
      </c>
      <c r="AT238" s="108">
        <v>0</v>
      </c>
      <c r="AU238" s="109" t="str">
        <f t="shared" si="1192"/>
        <v/>
      </c>
      <c r="AV238" s="109">
        <v>0</v>
      </c>
      <c r="AW238" s="111" t="str">
        <f t="shared" si="994"/>
        <v/>
      </c>
      <c r="AX238" s="20" t="str">
        <f t="shared" si="1193"/>
        <v/>
      </c>
      <c r="AY238" s="106">
        <v>0</v>
      </c>
      <c r="AZ238" s="107" t="str">
        <f t="shared" si="1194"/>
        <v/>
      </c>
      <c r="BA238" s="107">
        <v>0</v>
      </c>
      <c r="BB238" s="110" t="str">
        <f t="shared" si="997"/>
        <v/>
      </c>
      <c r="BC238" s="15" t="str">
        <f t="shared" si="1195"/>
        <v/>
      </c>
      <c r="BD238" s="108">
        <v>2443</v>
      </c>
      <c r="BE238" s="109">
        <f t="shared" si="1196"/>
        <v>2198.7000000000003</v>
      </c>
      <c r="BF238" s="109">
        <v>339</v>
      </c>
      <c r="BG238" s="111">
        <f t="shared" si="1000"/>
        <v>1837</v>
      </c>
      <c r="BH238" s="20">
        <f t="shared" si="1197"/>
        <v>0.16450629917678639</v>
      </c>
      <c r="BI238" s="106">
        <v>0</v>
      </c>
      <c r="BJ238" s="107" t="str">
        <f t="shared" si="1198"/>
        <v/>
      </c>
      <c r="BK238" s="107">
        <v>0</v>
      </c>
      <c r="BL238" s="110" t="str">
        <f t="shared" si="1003"/>
        <v/>
      </c>
      <c r="BM238" s="15" t="str">
        <f t="shared" si="1199"/>
        <v/>
      </c>
      <c r="BN238" s="108">
        <v>0</v>
      </c>
      <c r="BO238" s="109" t="str">
        <f t="shared" si="1200"/>
        <v/>
      </c>
      <c r="BP238" s="109">
        <v>0</v>
      </c>
      <c r="BQ238" s="111" t="str">
        <f t="shared" si="1006"/>
        <v/>
      </c>
      <c r="BR238" s="20" t="str">
        <f t="shared" si="1201"/>
        <v/>
      </c>
    </row>
    <row r="239" spans="1:70" s="5" customFormat="1" ht="12.75" customHeight="1">
      <c r="A239" s="42" t="s">
        <v>246</v>
      </c>
      <c r="B239" s="39" t="s">
        <v>160</v>
      </c>
      <c r="C239" s="4"/>
      <c r="D239" s="49">
        <v>1.19</v>
      </c>
      <c r="E239" s="40" t="s">
        <v>225</v>
      </c>
      <c r="F239" s="82">
        <v>3079</v>
      </c>
      <c r="G239" s="82">
        <v>2799</v>
      </c>
      <c r="H239" s="141">
        <v>2101</v>
      </c>
      <c r="I239" s="141">
        <v>0</v>
      </c>
      <c r="J239" s="95">
        <f t="shared" si="1177"/>
        <v>2101</v>
      </c>
      <c r="K239" s="69">
        <v>0</v>
      </c>
      <c r="L239" s="70" t="str">
        <f t="shared" si="1178"/>
        <v/>
      </c>
      <c r="M239" s="70">
        <v>0</v>
      </c>
      <c r="N239" s="71" t="str">
        <f t="shared" si="973"/>
        <v/>
      </c>
      <c r="O239" s="16" t="str">
        <f t="shared" si="1179"/>
        <v/>
      </c>
      <c r="P239" s="72">
        <v>0</v>
      </c>
      <c r="Q239" s="73" t="str">
        <f t="shared" si="1180"/>
        <v/>
      </c>
      <c r="R239" s="73">
        <v>0</v>
      </c>
      <c r="S239" s="74" t="str">
        <f t="shared" si="976"/>
        <v/>
      </c>
      <c r="T239" s="18" t="str">
        <f t="shared" si="1181"/>
        <v/>
      </c>
      <c r="U239" s="69">
        <v>0</v>
      </c>
      <c r="V239" s="70" t="str">
        <f t="shared" si="1182"/>
        <v/>
      </c>
      <c r="W239" s="70">
        <v>0</v>
      </c>
      <c r="X239" s="71" t="str">
        <f t="shared" si="979"/>
        <v/>
      </c>
      <c r="Y239" s="16" t="str">
        <f t="shared" si="1183"/>
        <v/>
      </c>
      <c r="Z239" s="72">
        <v>2110</v>
      </c>
      <c r="AA239" s="73">
        <f t="shared" si="1184"/>
        <v>1899</v>
      </c>
      <c r="AB239" s="73">
        <v>510</v>
      </c>
      <c r="AC239" s="74">
        <f t="shared" si="982"/>
        <v>1591</v>
      </c>
      <c r="AD239" s="18">
        <f t="shared" si="1185"/>
        <v>0.16219062664560294</v>
      </c>
      <c r="AE239" s="69">
        <v>2332</v>
      </c>
      <c r="AF239" s="70">
        <f t="shared" si="1186"/>
        <v>2098.8000000000002</v>
      </c>
      <c r="AG239" s="70">
        <v>347</v>
      </c>
      <c r="AH239" s="71">
        <f t="shared" si="985"/>
        <v>1754</v>
      </c>
      <c r="AI239" s="16">
        <f t="shared" si="1187"/>
        <v>0.16428435296359831</v>
      </c>
      <c r="AJ239" s="72">
        <v>0</v>
      </c>
      <c r="AK239" s="73" t="str">
        <f t="shared" si="1188"/>
        <v/>
      </c>
      <c r="AL239" s="73">
        <v>0</v>
      </c>
      <c r="AM239" s="74" t="str">
        <f t="shared" si="988"/>
        <v/>
      </c>
      <c r="AN239" s="18" t="str">
        <f t="shared" si="1189"/>
        <v/>
      </c>
      <c r="AO239" s="69">
        <v>2221</v>
      </c>
      <c r="AP239" s="70">
        <f t="shared" si="1190"/>
        <v>1998.9</v>
      </c>
      <c r="AQ239" s="70">
        <v>431</v>
      </c>
      <c r="AR239" s="71">
        <f t="shared" si="991"/>
        <v>1670</v>
      </c>
      <c r="AS239" s="16">
        <f t="shared" si="1191"/>
        <v>0.16454049727350045</v>
      </c>
      <c r="AT239" s="72">
        <v>0</v>
      </c>
      <c r="AU239" s="73" t="str">
        <f t="shared" si="1192"/>
        <v/>
      </c>
      <c r="AV239" s="73">
        <v>0</v>
      </c>
      <c r="AW239" s="74" t="str">
        <f t="shared" si="994"/>
        <v/>
      </c>
      <c r="AX239" s="18" t="str">
        <f t="shared" si="1193"/>
        <v/>
      </c>
      <c r="AY239" s="69">
        <v>0</v>
      </c>
      <c r="AZ239" s="70" t="str">
        <f t="shared" si="1194"/>
        <v/>
      </c>
      <c r="BA239" s="70">
        <v>0</v>
      </c>
      <c r="BB239" s="71" t="str">
        <f t="shared" si="997"/>
        <v/>
      </c>
      <c r="BC239" s="16" t="str">
        <f t="shared" si="1195"/>
        <v/>
      </c>
      <c r="BD239" s="72">
        <v>2332</v>
      </c>
      <c r="BE239" s="73">
        <f t="shared" si="1196"/>
        <v>2098.8000000000002</v>
      </c>
      <c r="BF239" s="73">
        <v>347</v>
      </c>
      <c r="BG239" s="74">
        <f t="shared" si="1000"/>
        <v>1754</v>
      </c>
      <c r="BH239" s="18">
        <f t="shared" si="1197"/>
        <v>0.16428435296359831</v>
      </c>
      <c r="BI239" s="69">
        <v>0</v>
      </c>
      <c r="BJ239" s="70" t="str">
        <f t="shared" si="1198"/>
        <v/>
      </c>
      <c r="BK239" s="70">
        <v>0</v>
      </c>
      <c r="BL239" s="71" t="str">
        <f t="shared" si="1003"/>
        <v/>
      </c>
      <c r="BM239" s="16" t="str">
        <f t="shared" si="1199"/>
        <v/>
      </c>
      <c r="BN239" s="72">
        <v>0</v>
      </c>
      <c r="BO239" s="73" t="str">
        <f t="shared" si="1200"/>
        <v/>
      </c>
      <c r="BP239" s="73">
        <v>0</v>
      </c>
      <c r="BQ239" s="74" t="str">
        <f t="shared" si="1006"/>
        <v/>
      </c>
      <c r="BR239" s="18" t="str">
        <f t="shared" si="1201"/>
        <v/>
      </c>
    </row>
    <row r="240" spans="1:70" s="5" customFormat="1" ht="12.75" customHeight="1" thickBot="1">
      <c r="A240" s="43" t="s">
        <v>66</v>
      </c>
      <c r="B240" s="38" t="s">
        <v>160</v>
      </c>
      <c r="C240" s="9"/>
      <c r="D240" s="50">
        <v>1.19</v>
      </c>
      <c r="E240" s="2" t="s">
        <v>225</v>
      </c>
      <c r="F240" s="83">
        <v>4069</v>
      </c>
      <c r="G240" s="83">
        <v>3699</v>
      </c>
      <c r="H240" s="142">
        <v>2748</v>
      </c>
      <c r="I240" s="142">
        <v>0</v>
      </c>
      <c r="J240" s="97">
        <f t="shared" si="1177"/>
        <v>2748</v>
      </c>
      <c r="K240" s="76">
        <v>0</v>
      </c>
      <c r="L240" s="77" t="str">
        <f t="shared" si="1178"/>
        <v/>
      </c>
      <c r="M240" s="77">
        <v>0</v>
      </c>
      <c r="N240" s="78" t="str">
        <f t="shared" si="973"/>
        <v/>
      </c>
      <c r="O240" s="17" t="str">
        <f t="shared" si="1179"/>
        <v/>
      </c>
      <c r="P240" s="79">
        <v>0</v>
      </c>
      <c r="Q240" s="80" t="str">
        <f t="shared" si="1180"/>
        <v/>
      </c>
      <c r="R240" s="80">
        <v>0</v>
      </c>
      <c r="S240" s="81" t="str">
        <f t="shared" si="976"/>
        <v/>
      </c>
      <c r="T240" s="19" t="str">
        <f t="shared" si="1181"/>
        <v/>
      </c>
      <c r="U240" s="76">
        <v>0</v>
      </c>
      <c r="V240" s="77" t="str">
        <f t="shared" si="1182"/>
        <v/>
      </c>
      <c r="W240" s="77">
        <v>0</v>
      </c>
      <c r="X240" s="78" t="str">
        <f t="shared" si="979"/>
        <v/>
      </c>
      <c r="Y240" s="17" t="str">
        <f t="shared" si="1183"/>
        <v/>
      </c>
      <c r="Z240" s="79">
        <v>2999</v>
      </c>
      <c r="AA240" s="80">
        <f t="shared" si="1184"/>
        <v>2699.1</v>
      </c>
      <c r="AB240" s="80">
        <v>515</v>
      </c>
      <c r="AC240" s="81">
        <f t="shared" si="982"/>
        <v>2233</v>
      </c>
      <c r="AD240" s="19">
        <f t="shared" si="1185"/>
        <v>0.17268719202697191</v>
      </c>
      <c r="AE240" s="76">
        <v>2999</v>
      </c>
      <c r="AF240" s="77">
        <f t="shared" si="1186"/>
        <v>2699.1</v>
      </c>
      <c r="AG240" s="77">
        <v>515</v>
      </c>
      <c r="AH240" s="78">
        <f t="shared" si="985"/>
        <v>2233</v>
      </c>
      <c r="AI240" s="17">
        <f t="shared" si="1187"/>
        <v>0.17268719202697191</v>
      </c>
      <c r="AJ240" s="79">
        <v>0</v>
      </c>
      <c r="AK240" s="80" t="str">
        <f t="shared" si="1188"/>
        <v/>
      </c>
      <c r="AL240" s="80">
        <v>0</v>
      </c>
      <c r="AM240" s="81" t="str">
        <f t="shared" si="988"/>
        <v/>
      </c>
      <c r="AN240" s="19" t="str">
        <f t="shared" si="1189"/>
        <v/>
      </c>
      <c r="AO240" s="76">
        <v>2888</v>
      </c>
      <c r="AP240" s="77">
        <f t="shared" si="1190"/>
        <v>2599.2000000000003</v>
      </c>
      <c r="AQ240" s="77">
        <v>597</v>
      </c>
      <c r="AR240" s="78">
        <f t="shared" si="991"/>
        <v>2151</v>
      </c>
      <c r="AS240" s="17">
        <f t="shared" si="1191"/>
        <v>0.17243767313019398</v>
      </c>
      <c r="AT240" s="79">
        <v>0</v>
      </c>
      <c r="AU240" s="80" t="str">
        <f t="shared" si="1192"/>
        <v/>
      </c>
      <c r="AV240" s="80">
        <v>0</v>
      </c>
      <c r="AW240" s="81" t="str">
        <f t="shared" si="994"/>
        <v/>
      </c>
      <c r="AX240" s="19" t="str">
        <f t="shared" si="1193"/>
        <v/>
      </c>
      <c r="AY240" s="76">
        <v>0</v>
      </c>
      <c r="AZ240" s="77" t="str">
        <f t="shared" si="1194"/>
        <v/>
      </c>
      <c r="BA240" s="77">
        <v>0</v>
      </c>
      <c r="BB240" s="78" t="str">
        <f t="shared" si="997"/>
        <v/>
      </c>
      <c r="BC240" s="17" t="str">
        <f t="shared" si="1195"/>
        <v/>
      </c>
      <c r="BD240" s="79">
        <v>2999</v>
      </c>
      <c r="BE240" s="80">
        <f t="shared" si="1196"/>
        <v>2699.1</v>
      </c>
      <c r="BF240" s="80">
        <v>515</v>
      </c>
      <c r="BG240" s="81">
        <f t="shared" si="1000"/>
        <v>2233</v>
      </c>
      <c r="BH240" s="19">
        <f t="shared" si="1197"/>
        <v>0.17268719202697191</v>
      </c>
      <c r="BI240" s="76">
        <v>0</v>
      </c>
      <c r="BJ240" s="77" t="str">
        <f t="shared" si="1198"/>
        <v/>
      </c>
      <c r="BK240" s="77">
        <v>0</v>
      </c>
      <c r="BL240" s="78" t="str">
        <f t="shared" si="1003"/>
        <v/>
      </c>
      <c r="BM240" s="17" t="str">
        <f t="shared" si="1199"/>
        <v/>
      </c>
      <c r="BN240" s="79">
        <v>0</v>
      </c>
      <c r="BO240" s="80" t="str">
        <f t="shared" si="1200"/>
        <v/>
      </c>
      <c r="BP240" s="80">
        <v>0</v>
      </c>
      <c r="BQ240" s="81" t="str">
        <f t="shared" si="1006"/>
        <v/>
      </c>
      <c r="BR240" s="19" t="str">
        <f t="shared" si="1201"/>
        <v/>
      </c>
    </row>
    <row r="241" spans="1:70" s="5" customFormat="1" ht="12.75" customHeight="1">
      <c r="A241" s="44" t="s">
        <v>244</v>
      </c>
      <c r="B241" s="36" t="s">
        <v>160</v>
      </c>
      <c r="C241" s="6"/>
      <c r="D241" s="51">
        <v>1.19</v>
      </c>
      <c r="E241" s="7" t="s">
        <v>283</v>
      </c>
      <c r="F241" s="84">
        <v>2859</v>
      </c>
      <c r="G241" s="84">
        <v>2599</v>
      </c>
      <c r="H241" s="143">
        <v>1950</v>
      </c>
      <c r="I241" s="143">
        <v>55</v>
      </c>
      <c r="J241" s="93">
        <f t="shared" si="1177"/>
        <v>1895</v>
      </c>
      <c r="K241" s="106">
        <v>0</v>
      </c>
      <c r="L241" s="107" t="str">
        <f t="shared" ref="L241:L247" si="1202">IFERROR(IF(K241&gt;1,K241*0.9,""),"")</f>
        <v/>
      </c>
      <c r="M241" s="107">
        <v>0</v>
      </c>
      <c r="N241" s="110" t="str">
        <f t="shared" si="973"/>
        <v/>
      </c>
      <c r="O241" s="15" t="str">
        <f t="shared" si="1179"/>
        <v/>
      </c>
      <c r="P241" s="108">
        <v>0</v>
      </c>
      <c r="Q241" s="109" t="str">
        <f t="shared" ref="Q241:Q247" si="1203">IFERROR(IF(P241&gt;1,P241*0.9,""),"")</f>
        <v/>
      </c>
      <c r="R241" s="109">
        <v>0</v>
      </c>
      <c r="S241" s="111" t="str">
        <f t="shared" si="976"/>
        <v/>
      </c>
      <c r="T241" s="20" t="str">
        <f t="shared" si="1181"/>
        <v/>
      </c>
      <c r="U241" s="106">
        <v>0</v>
      </c>
      <c r="V241" s="107" t="str">
        <f t="shared" ref="V241:V247" si="1204">IFERROR(IF(U241&gt;1,U241*0.9,""),"")</f>
        <v/>
      </c>
      <c r="W241" s="107">
        <v>0</v>
      </c>
      <c r="X241" s="110" t="str">
        <f t="shared" si="979"/>
        <v/>
      </c>
      <c r="Y241" s="15" t="str">
        <f t="shared" si="1183"/>
        <v/>
      </c>
      <c r="Z241" s="108">
        <v>2110</v>
      </c>
      <c r="AA241" s="109">
        <f t="shared" ref="AA241:AA247" si="1205">IFERROR(IF(Z241&gt;1,Z241*0.9,""),"")</f>
        <v>1899</v>
      </c>
      <c r="AB241" s="109">
        <v>353</v>
      </c>
      <c r="AC241" s="111">
        <f t="shared" si="982"/>
        <v>1542</v>
      </c>
      <c r="AD241" s="20">
        <f t="shared" si="1185"/>
        <v>0.18799368088467613</v>
      </c>
      <c r="AE241" s="106">
        <v>2221</v>
      </c>
      <c r="AF241" s="107">
        <f t="shared" ref="AF241:AF247" si="1206">IFERROR(IF(AE241&gt;1,AE241*0.9,""),"")</f>
        <v>1998.9</v>
      </c>
      <c r="AG241" s="107">
        <v>272</v>
      </c>
      <c r="AH241" s="110">
        <f t="shared" si="985"/>
        <v>1623</v>
      </c>
      <c r="AI241" s="15">
        <f t="shared" si="1187"/>
        <v>0.18805342938616243</v>
      </c>
      <c r="AJ241" s="108">
        <v>0</v>
      </c>
      <c r="AK241" s="109" t="str">
        <f t="shared" ref="AK241:AK247" si="1207">IFERROR(IF(AJ241&gt;1,AJ241*0.9,""),"")</f>
        <v/>
      </c>
      <c r="AL241" s="109">
        <v>0</v>
      </c>
      <c r="AM241" s="111" t="str">
        <f t="shared" si="988"/>
        <v/>
      </c>
      <c r="AN241" s="20" t="str">
        <f t="shared" si="1189"/>
        <v/>
      </c>
      <c r="AO241" s="106">
        <v>2110</v>
      </c>
      <c r="AP241" s="107">
        <f t="shared" ref="AP241:AP247" si="1208">IFERROR(IF(AO241&gt;1,AO241*0.9,""),"")</f>
        <v>1899</v>
      </c>
      <c r="AQ241" s="107">
        <v>353</v>
      </c>
      <c r="AR241" s="110">
        <f t="shared" si="991"/>
        <v>1542</v>
      </c>
      <c r="AS241" s="15">
        <f t="shared" si="1191"/>
        <v>0.18799368088467613</v>
      </c>
      <c r="AT241" s="108">
        <v>0</v>
      </c>
      <c r="AU241" s="109" t="str">
        <f t="shared" ref="AU241:AU247" si="1209">IFERROR(IF(AT241&gt;1,AT241*0.9,""),"")</f>
        <v/>
      </c>
      <c r="AV241" s="109">
        <v>0</v>
      </c>
      <c r="AW241" s="111" t="str">
        <f t="shared" si="994"/>
        <v/>
      </c>
      <c r="AX241" s="20" t="str">
        <f t="shared" si="1193"/>
        <v/>
      </c>
      <c r="AY241" s="106">
        <v>0</v>
      </c>
      <c r="AZ241" s="107" t="str">
        <f t="shared" ref="AZ241:AZ247" si="1210">IFERROR(IF(AY241&gt;1,AY241*0.9,""),"")</f>
        <v/>
      </c>
      <c r="BA241" s="107">
        <v>0</v>
      </c>
      <c r="BB241" s="110" t="str">
        <f t="shared" si="997"/>
        <v/>
      </c>
      <c r="BC241" s="15" t="str">
        <f t="shared" si="1195"/>
        <v/>
      </c>
      <c r="BD241" s="108">
        <v>2221</v>
      </c>
      <c r="BE241" s="109">
        <f t="shared" ref="BE241:BE247" si="1211">IFERROR(IF(BD241&gt;1,BD241*0.9,""),"")</f>
        <v>1998.9</v>
      </c>
      <c r="BF241" s="109">
        <v>272</v>
      </c>
      <c r="BG241" s="111">
        <f t="shared" si="1000"/>
        <v>1623</v>
      </c>
      <c r="BH241" s="20">
        <f t="shared" si="1197"/>
        <v>0.18805342938616243</v>
      </c>
      <c r="BI241" s="106">
        <v>0</v>
      </c>
      <c r="BJ241" s="107" t="str">
        <f t="shared" ref="BJ241:BJ247" si="1212">IFERROR(IF(BI241&gt;1,BI241*0.9,""),"")</f>
        <v/>
      </c>
      <c r="BK241" s="107">
        <v>0</v>
      </c>
      <c r="BL241" s="110" t="str">
        <f t="shared" si="1003"/>
        <v/>
      </c>
      <c r="BM241" s="15" t="str">
        <f t="shared" si="1199"/>
        <v/>
      </c>
      <c r="BN241" s="108">
        <v>0</v>
      </c>
      <c r="BO241" s="109" t="str">
        <f t="shared" ref="BO241:BO247" si="1213">IFERROR(IF(BN241&gt;1,BN241*0.9,""),"")</f>
        <v/>
      </c>
      <c r="BP241" s="109">
        <v>0</v>
      </c>
      <c r="BQ241" s="111" t="str">
        <f t="shared" si="1006"/>
        <v/>
      </c>
      <c r="BR241" s="20" t="str">
        <f t="shared" si="1201"/>
        <v/>
      </c>
    </row>
    <row r="242" spans="1:70" s="5" customFormat="1" ht="12.75" customHeight="1">
      <c r="A242" s="42" t="s">
        <v>245</v>
      </c>
      <c r="B242" s="39" t="s">
        <v>160</v>
      </c>
      <c r="C242" s="4" t="s">
        <v>395</v>
      </c>
      <c r="D242" s="49">
        <v>1.19</v>
      </c>
      <c r="E242" s="40" t="s">
        <v>283</v>
      </c>
      <c r="F242" s="82">
        <v>2914</v>
      </c>
      <c r="G242" s="82">
        <v>2649</v>
      </c>
      <c r="H242" s="141">
        <v>1988</v>
      </c>
      <c r="I242" s="141">
        <v>57</v>
      </c>
      <c r="J242" s="95">
        <f t="shared" si="1177"/>
        <v>1931</v>
      </c>
      <c r="K242" s="69">
        <v>0</v>
      </c>
      <c r="L242" s="70" t="str">
        <f t="shared" si="1202"/>
        <v/>
      </c>
      <c r="M242" s="70">
        <v>0</v>
      </c>
      <c r="N242" s="71" t="str">
        <f t="shared" si="973"/>
        <v/>
      </c>
      <c r="O242" s="16" t="str">
        <f t="shared" si="1179"/>
        <v/>
      </c>
      <c r="P242" s="72">
        <v>0</v>
      </c>
      <c r="Q242" s="73" t="str">
        <f t="shared" si="1203"/>
        <v/>
      </c>
      <c r="R242" s="73">
        <v>0</v>
      </c>
      <c r="S242" s="74" t="str">
        <f t="shared" si="976"/>
        <v/>
      </c>
      <c r="T242" s="18" t="str">
        <f t="shared" si="1181"/>
        <v/>
      </c>
      <c r="U242" s="69">
        <v>0</v>
      </c>
      <c r="V242" s="70" t="str">
        <f t="shared" si="1204"/>
        <v/>
      </c>
      <c r="W242" s="70">
        <v>0</v>
      </c>
      <c r="X242" s="71" t="str">
        <f t="shared" si="979"/>
        <v/>
      </c>
      <c r="Y242" s="16" t="str">
        <f t="shared" si="1183"/>
        <v/>
      </c>
      <c r="Z242" s="72">
        <v>2166</v>
      </c>
      <c r="AA242" s="73">
        <f t="shared" si="1205"/>
        <v>1949.4</v>
      </c>
      <c r="AB242" s="73">
        <v>349</v>
      </c>
      <c r="AC242" s="74">
        <f t="shared" si="982"/>
        <v>1582</v>
      </c>
      <c r="AD242" s="18">
        <f t="shared" si="1185"/>
        <v>0.18846824663999184</v>
      </c>
      <c r="AE242" s="69">
        <v>2221</v>
      </c>
      <c r="AF242" s="70">
        <f t="shared" si="1206"/>
        <v>1998.9</v>
      </c>
      <c r="AG242" s="70">
        <v>308</v>
      </c>
      <c r="AH242" s="71">
        <f t="shared" si="985"/>
        <v>1623</v>
      </c>
      <c r="AI242" s="16">
        <f t="shared" si="1187"/>
        <v>0.18805342938616243</v>
      </c>
      <c r="AJ242" s="72">
        <v>0</v>
      </c>
      <c r="AK242" s="73" t="str">
        <f t="shared" si="1207"/>
        <v/>
      </c>
      <c r="AL242" s="73">
        <v>0</v>
      </c>
      <c r="AM242" s="74" t="str">
        <f t="shared" si="988"/>
        <v/>
      </c>
      <c r="AN242" s="18" t="str">
        <f t="shared" si="1189"/>
        <v/>
      </c>
      <c r="AO242" s="69">
        <v>2110</v>
      </c>
      <c r="AP242" s="70">
        <f t="shared" si="1208"/>
        <v>1899</v>
      </c>
      <c r="AQ242" s="70">
        <v>389</v>
      </c>
      <c r="AR242" s="71">
        <f t="shared" si="991"/>
        <v>1542</v>
      </c>
      <c r="AS242" s="16">
        <f t="shared" si="1191"/>
        <v>0.18799368088467613</v>
      </c>
      <c r="AT242" s="72">
        <v>0</v>
      </c>
      <c r="AU242" s="73" t="str">
        <f t="shared" si="1209"/>
        <v/>
      </c>
      <c r="AV242" s="73">
        <v>0</v>
      </c>
      <c r="AW242" s="74" t="str">
        <f t="shared" si="994"/>
        <v/>
      </c>
      <c r="AX242" s="18" t="str">
        <f t="shared" si="1193"/>
        <v/>
      </c>
      <c r="AY242" s="69">
        <v>0</v>
      </c>
      <c r="AZ242" s="70" t="str">
        <f t="shared" si="1210"/>
        <v/>
      </c>
      <c r="BA242" s="70">
        <v>0</v>
      </c>
      <c r="BB242" s="71" t="str">
        <f t="shared" si="997"/>
        <v/>
      </c>
      <c r="BC242" s="16" t="str">
        <f t="shared" si="1195"/>
        <v/>
      </c>
      <c r="BD242" s="72">
        <v>2221</v>
      </c>
      <c r="BE242" s="73">
        <f t="shared" si="1211"/>
        <v>1998.9</v>
      </c>
      <c r="BF242" s="73">
        <v>308</v>
      </c>
      <c r="BG242" s="74">
        <f t="shared" si="1000"/>
        <v>1623</v>
      </c>
      <c r="BH242" s="18">
        <f t="shared" si="1197"/>
        <v>0.18805342938616243</v>
      </c>
      <c r="BI242" s="69">
        <v>0</v>
      </c>
      <c r="BJ242" s="70" t="str">
        <f t="shared" si="1212"/>
        <v/>
      </c>
      <c r="BK242" s="70">
        <v>0</v>
      </c>
      <c r="BL242" s="71" t="str">
        <f t="shared" si="1003"/>
        <v/>
      </c>
      <c r="BM242" s="16" t="str">
        <f t="shared" si="1199"/>
        <v/>
      </c>
      <c r="BN242" s="72">
        <v>0</v>
      </c>
      <c r="BO242" s="73" t="str">
        <f t="shared" si="1213"/>
        <v/>
      </c>
      <c r="BP242" s="73">
        <v>0</v>
      </c>
      <c r="BQ242" s="74" t="str">
        <f t="shared" si="1006"/>
        <v/>
      </c>
      <c r="BR242" s="18" t="str">
        <f t="shared" si="1201"/>
        <v/>
      </c>
    </row>
    <row r="243" spans="1:70" s="5" customFormat="1" ht="12.75" customHeight="1" thickBot="1">
      <c r="A243" s="43" t="s">
        <v>243</v>
      </c>
      <c r="B243" s="38" t="s">
        <v>160</v>
      </c>
      <c r="C243" s="9"/>
      <c r="D243" s="50">
        <v>1.19</v>
      </c>
      <c r="E243" s="2" t="s">
        <v>283</v>
      </c>
      <c r="F243" s="83">
        <v>2749</v>
      </c>
      <c r="G243" s="83">
        <v>2499</v>
      </c>
      <c r="H243" s="142">
        <v>1875</v>
      </c>
      <c r="I243" s="142">
        <v>64</v>
      </c>
      <c r="J243" s="97">
        <f t="shared" si="1177"/>
        <v>1811</v>
      </c>
      <c r="K243" s="76">
        <v>0</v>
      </c>
      <c r="L243" s="77" t="str">
        <f t="shared" si="1202"/>
        <v/>
      </c>
      <c r="M243" s="77">
        <v>0</v>
      </c>
      <c r="N243" s="78" t="str">
        <f t="shared" si="973"/>
        <v/>
      </c>
      <c r="O243" s="17" t="str">
        <f t="shared" si="1179"/>
        <v/>
      </c>
      <c r="P243" s="79">
        <v>0</v>
      </c>
      <c r="Q243" s="80" t="str">
        <f t="shared" si="1203"/>
        <v/>
      </c>
      <c r="R243" s="80">
        <v>0</v>
      </c>
      <c r="S243" s="81" t="str">
        <f t="shared" si="976"/>
        <v/>
      </c>
      <c r="T243" s="19" t="str">
        <f t="shared" si="1181"/>
        <v/>
      </c>
      <c r="U243" s="76">
        <v>0</v>
      </c>
      <c r="V243" s="77" t="str">
        <f t="shared" si="1204"/>
        <v/>
      </c>
      <c r="W243" s="77">
        <v>0</v>
      </c>
      <c r="X243" s="78" t="str">
        <f t="shared" si="979"/>
        <v/>
      </c>
      <c r="Y243" s="17" t="str">
        <f t="shared" si="1183"/>
        <v/>
      </c>
      <c r="Z243" s="79">
        <v>1999</v>
      </c>
      <c r="AA243" s="80">
        <f t="shared" si="1205"/>
        <v>1799.1000000000001</v>
      </c>
      <c r="AB243" s="80">
        <v>359</v>
      </c>
      <c r="AC243" s="81">
        <f t="shared" si="982"/>
        <v>1452</v>
      </c>
      <c r="AD243" s="19">
        <f t="shared" si="1185"/>
        <v>0.19292979823244963</v>
      </c>
      <c r="AE243" s="76">
        <v>2110</v>
      </c>
      <c r="AF243" s="77">
        <f t="shared" si="1206"/>
        <v>1899</v>
      </c>
      <c r="AG243" s="77">
        <v>278</v>
      </c>
      <c r="AH243" s="78">
        <f t="shared" si="985"/>
        <v>1533</v>
      </c>
      <c r="AI243" s="17">
        <f t="shared" si="1187"/>
        <v>0.19273301737756715</v>
      </c>
      <c r="AJ243" s="79">
        <v>0</v>
      </c>
      <c r="AK243" s="80" t="str">
        <f t="shared" si="1207"/>
        <v/>
      </c>
      <c r="AL243" s="80">
        <v>0</v>
      </c>
      <c r="AM243" s="81" t="str">
        <f t="shared" si="988"/>
        <v/>
      </c>
      <c r="AN243" s="19" t="str">
        <f t="shared" si="1189"/>
        <v/>
      </c>
      <c r="AO243" s="76">
        <v>1999</v>
      </c>
      <c r="AP243" s="77">
        <f t="shared" si="1208"/>
        <v>1799.1000000000001</v>
      </c>
      <c r="AQ243" s="77">
        <v>359</v>
      </c>
      <c r="AR243" s="78">
        <f t="shared" si="991"/>
        <v>1452</v>
      </c>
      <c r="AS243" s="17">
        <f t="shared" si="1191"/>
        <v>0.19292979823244963</v>
      </c>
      <c r="AT243" s="79">
        <v>0</v>
      </c>
      <c r="AU243" s="80" t="str">
        <f t="shared" si="1209"/>
        <v/>
      </c>
      <c r="AV243" s="80">
        <v>0</v>
      </c>
      <c r="AW243" s="81" t="str">
        <f t="shared" si="994"/>
        <v/>
      </c>
      <c r="AX243" s="19" t="str">
        <f t="shared" si="1193"/>
        <v/>
      </c>
      <c r="AY243" s="76">
        <v>0</v>
      </c>
      <c r="AZ243" s="77" t="str">
        <f t="shared" si="1210"/>
        <v/>
      </c>
      <c r="BA243" s="77">
        <v>0</v>
      </c>
      <c r="BB243" s="78" t="str">
        <f t="shared" si="997"/>
        <v/>
      </c>
      <c r="BC243" s="17" t="str">
        <f t="shared" si="1195"/>
        <v/>
      </c>
      <c r="BD243" s="79">
        <v>2110</v>
      </c>
      <c r="BE243" s="80">
        <f t="shared" si="1211"/>
        <v>1899</v>
      </c>
      <c r="BF243" s="80">
        <v>278</v>
      </c>
      <c r="BG243" s="81">
        <f t="shared" si="1000"/>
        <v>1533</v>
      </c>
      <c r="BH243" s="19">
        <f t="shared" si="1197"/>
        <v>0.19273301737756715</v>
      </c>
      <c r="BI243" s="76">
        <v>0</v>
      </c>
      <c r="BJ243" s="77" t="str">
        <f t="shared" si="1212"/>
        <v/>
      </c>
      <c r="BK243" s="77">
        <v>0</v>
      </c>
      <c r="BL243" s="78" t="str">
        <f t="shared" si="1003"/>
        <v/>
      </c>
      <c r="BM243" s="17" t="str">
        <f t="shared" si="1199"/>
        <v/>
      </c>
      <c r="BN243" s="79">
        <v>0</v>
      </c>
      <c r="BO243" s="80" t="str">
        <f t="shared" si="1213"/>
        <v/>
      </c>
      <c r="BP243" s="80">
        <v>0</v>
      </c>
      <c r="BQ243" s="81" t="str">
        <f t="shared" si="1006"/>
        <v/>
      </c>
      <c r="BR243" s="19" t="str">
        <f t="shared" si="1201"/>
        <v/>
      </c>
    </row>
    <row r="244" spans="1:70" s="5" customFormat="1" ht="12.75" customHeight="1">
      <c r="A244" s="42" t="s">
        <v>67</v>
      </c>
      <c r="B244" s="39" t="s">
        <v>160</v>
      </c>
      <c r="C244" s="4"/>
      <c r="D244" s="51">
        <v>1.19</v>
      </c>
      <c r="E244" s="40" t="s">
        <v>193</v>
      </c>
      <c r="F244" s="84">
        <v>1979</v>
      </c>
      <c r="G244" s="84">
        <v>1799</v>
      </c>
      <c r="H244" s="143">
        <v>1350</v>
      </c>
      <c r="I244" s="143">
        <v>0</v>
      </c>
      <c r="J244" s="93">
        <f t="shared" si="1177"/>
        <v>1350</v>
      </c>
      <c r="K244" s="106">
        <v>0</v>
      </c>
      <c r="L244" s="107" t="str">
        <f>IFERROR(IF(K244&gt;1,K244*0.9,""),"")</f>
        <v/>
      </c>
      <c r="M244" s="107">
        <v>0</v>
      </c>
      <c r="N244" s="110" t="str">
        <f t="shared" si="973"/>
        <v/>
      </c>
      <c r="O244" s="15" t="str">
        <f>IFERROR(IF((IFERROR(IF(M244&gt;1,(L244-N244)/L244,""),(($G244*0.9)-N244)/($G244*0.9)))&gt;1%,IFERROR(IF(M244&gt;1,(L244-N244)/L244,""),(($G244*0.9)-N244)/($G244*0.9)),""),"")</f>
        <v/>
      </c>
      <c r="P244" s="108">
        <v>0</v>
      </c>
      <c r="Q244" s="109" t="str">
        <f>IFERROR(IF(P244&gt;1,P244*0.9,""),"")</f>
        <v/>
      </c>
      <c r="R244" s="109">
        <v>0</v>
      </c>
      <c r="S244" s="111" t="str">
        <f t="shared" si="976"/>
        <v/>
      </c>
      <c r="T244" s="20" t="str">
        <f>IFERROR(IF((IFERROR(IF(R244&gt;1,(Q244-S244)/Q244,""),(($G244*0.9)-S244)/($G244*0.9)))&gt;1%,IFERROR(IF(R244&gt;1,(Q244-S244)/Q244,""),(($G244*0.9)-S244)/($G244*0.9)),""),"")</f>
        <v/>
      </c>
      <c r="U244" s="106">
        <v>0</v>
      </c>
      <c r="V244" s="107" t="str">
        <f>IFERROR(IF(U244&gt;1,U244*0.9,""),"")</f>
        <v/>
      </c>
      <c r="W244" s="107">
        <v>0</v>
      </c>
      <c r="X244" s="110" t="str">
        <f t="shared" si="979"/>
        <v/>
      </c>
      <c r="Y244" s="15" t="str">
        <f>IFERROR(IF((IFERROR(IF(W244&gt;1,(V244-X244)/V244,""),(($G244*0.9)-X244)/($G244*0.9)))&gt;1%,IFERROR(IF(W244&gt;1,(V244-X244)/V244,""),(($G244*0.9)-X244)/($G244*0.9)),""),"")</f>
        <v/>
      </c>
      <c r="Z244" s="108">
        <v>1610</v>
      </c>
      <c r="AA244" s="109">
        <f>IFERROR(IF(Z244&gt;1,Z244*0.9,""),"")</f>
        <v>1449</v>
      </c>
      <c r="AB244" s="109">
        <v>139</v>
      </c>
      <c r="AC244" s="111">
        <f t="shared" si="982"/>
        <v>1211</v>
      </c>
      <c r="AD244" s="20">
        <f>IFERROR(IF((IFERROR(IF(AB244&gt;1,(AA244-AC244)/AA244,""),(($G244*0.9)-AC244)/($G244*0.9)))&gt;1%,IFERROR(IF(AB244&gt;1,(AA244-AC244)/AA244,""),(($G244*0.9)-AC244)/($G244*0.9)),""),"")</f>
        <v>0.16425120772946861</v>
      </c>
      <c r="AE244" s="106">
        <v>1332</v>
      </c>
      <c r="AF244" s="107">
        <f>IFERROR(IF(AE244&gt;1,AE244*0.9,""),"")</f>
        <v>1198.8</v>
      </c>
      <c r="AG244" s="107">
        <v>345</v>
      </c>
      <c r="AH244" s="110">
        <f t="shared" si="985"/>
        <v>1005</v>
      </c>
      <c r="AI244" s="15">
        <f>IFERROR(IF((IFERROR(IF(AG244&gt;1,(AF244-AH244)/AF244,""),(($G244*0.9)-AH244)/($G244*0.9)))&gt;1%,IFERROR(IF(AG244&gt;1,(AF244-AH244)/AF244,""),(($G244*0.9)-AH244)/($G244*0.9)),""),"")</f>
        <v>0.16166166166166163</v>
      </c>
      <c r="AJ244" s="108">
        <v>1332</v>
      </c>
      <c r="AK244" s="109">
        <f>IFERROR(IF(AJ244&gt;1,AJ244*0.9,""),"")</f>
        <v>1198.8</v>
      </c>
      <c r="AL244" s="109">
        <v>345</v>
      </c>
      <c r="AM244" s="111">
        <f t="shared" si="988"/>
        <v>1005</v>
      </c>
      <c r="AN244" s="20">
        <f>IFERROR(IF((IFERROR(IF(AL244&gt;1,(AK244-AM244)/AK244,""),(($G244*0.9)-AM244)/($G244*0.9)))&gt;1%,IFERROR(IF(AL244&gt;1,(AK244-AM244)/AK244,""),(($G244*0.9)-AM244)/($G244*0.9)),""),"")</f>
        <v>0.16166166166166163</v>
      </c>
      <c r="AO244" s="106">
        <v>1332</v>
      </c>
      <c r="AP244" s="107">
        <f>IFERROR(IF(AO244&gt;1,AO244*0.9,""),"")</f>
        <v>1198.8</v>
      </c>
      <c r="AQ244" s="107">
        <v>345</v>
      </c>
      <c r="AR244" s="110">
        <f t="shared" si="991"/>
        <v>1005</v>
      </c>
      <c r="AS244" s="15">
        <f>IFERROR(IF((IFERROR(IF(AQ244&gt;1,(AP244-AR244)/AP244,""),(($G244*0.9)-AR244)/($G244*0.9)))&gt;1%,IFERROR(IF(AQ244&gt;1,(AP244-AR244)/AP244,""),(($G244*0.9)-AR244)/($G244*0.9)),""),"")</f>
        <v>0.16166166166166163</v>
      </c>
      <c r="AT244" s="108">
        <v>0</v>
      </c>
      <c r="AU244" s="109" t="str">
        <f>IFERROR(IF(AT244&gt;1,AT244*0.9,""),"")</f>
        <v/>
      </c>
      <c r="AV244" s="109">
        <v>0</v>
      </c>
      <c r="AW244" s="111" t="str">
        <f t="shared" si="994"/>
        <v/>
      </c>
      <c r="AX244" s="20" t="str">
        <f>IFERROR(IF((IFERROR(IF(AV244&gt;1,(AU244-AW244)/AU244,""),(($G244*0.9)-AW244)/($G244*0.9)))&gt;1%,IFERROR(IF(AV244&gt;1,(AU244-AW244)/AU244,""),(($G244*0.9)-AW244)/($G244*0.9)),""),"")</f>
        <v/>
      </c>
      <c r="AY244" s="106">
        <v>0</v>
      </c>
      <c r="AZ244" s="107" t="str">
        <f>IFERROR(IF(AY244&gt;1,AY244*0.9,""),"")</f>
        <v/>
      </c>
      <c r="BA244" s="107">
        <v>0</v>
      </c>
      <c r="BB244" s="110" t="str">
        <f t="shared" si="997"/>
        <v/>
      </c>
      <c r="BC244" s="15" t="str">
        <f>IFERROR(IF((IFERROR(IF(BA244&gt;1,(AZ244-BB244)/AZ244,""),(($G244*0.9)-BB244)/($G244*0.9)))&gt;1%,IFERROR(IF(BA244&gt;1,(AZ244-BB244)/AZ244,""),(($G244*0.9)-BB244)/($G244*0.9)),""),"")</f>
        <v/>
      </c>
      <c r="BD244" s="108">
        <v>1554</v>
      </c>
      <c r="BE244" s="109">
        <f>IFERROR(IF(BD244&gt;1,BD244*0.9,""),"")</f>
        <v>1398.6000000000001</v>
      </c>
      <c r="BF244" s="109">
        <v>182</v>
      </c>
      <c r="BG244" s="111">
        <f t="shared" si="1000"/>
        <v>1168</v>
      </c>
      <c r="BH244" s="20">
        <f>IFERROR(IF((IFERROR(IF(BF244&gt;1,(BE244-BG244)/BE244,""),(($G244*0.9)-BG244)/($G244*0.9)))&gt;1%,IFERROR(IF(BF244&gt;1,(BE244-BG244)/BE244,""),(($G244*0.9)-BG244)/($G244*0.9)),""),"")</f>
        <v>0.16487916487916496</v>
      </c>
      <c r="BI244" s="106">
        <v>0</v>
      </c>
      <c r="BJ244" s="107" t="str">
        <f>IFERROR(IF(BI244&gt;1,BI244*0.9,""),"")</f>
        <v/>
      </c>
      <c r="BK244" s="107">
        <v>0</v>
      </c>
      <c r="BL244" s="110" t="str">
        <f t="shared" si="1003"/>
        <v/>
      </c>
      <c r="BM244" s="15" t="str">
        <f>IFERROR(IF((IFERROR(IF(BK244&gt;1,(BJ244-BL244)/BJ244,""),(($G244*0.9)-BL244)/($G244*0.9)))&gt;1%,IFERROR(IF(BK244&gt;1,(BJ244-BL244)/BJ244,""),(($G244*0.9)-BL244)/($G244*0.9)),""),"")</f>
        <v/>
      </c>
      <c r="BN244" s="108">
        <v>1443</v>
      </c>
      <c r="BO244" s="109">
        <f>IFERROR(IF(BN244&gt;1,BN244*0.9,""),"")</f>
        <v>1298.7</v>
      </c>
      <c r="BP244" s="109">
        <v>265</v>
      </c>
      <c r="BQ244" s="111">
        <f t="shared" si="1006"/>
        <v>1085</v>
      </c>
      <c r="BR244" s="20">
        <f>IFERROR(IF((IFERROR(IF(BP244&gt;1,(BO244-BQ244)/BO244,""),(($G244*0.9)-BQ244)/($G244*0.9)))&gt;1%,IFERROR(IF(BP244&gt;1,(BO244-BQ244)/BO244,""),(($G244*0.9)-BQ244)/($G244*0.9)),""),"")</f>
        <v>0.16454916454916457</v>
      </c>
    </row>
    <row r="245" spans="1:70" s="5" customFormat="1" ht="12.75" customHeight="1">
      <c r="A245" s="44" t="s">
        <v>69</v>
      </c>
      <c r="B245" s="36" t="s">
        <v>160</v>
      </c>
      <c r="C245" s="6"/>
      <c r="D245" s="51">
        <v>1.19</v>
      </c>
      <c r="E245" s="7" t="s">
        <v>193</v>
      </c>
      <c r="F245" s="84">
        <v>2639</v>
      </c>
      <c r="G245" s="84">
        <v>2399</v>
      </c>
      <c r="H245" s="143">
        <v>1782</v>
      </c>
      <c r="I245" s="143">
        <v>55</v>
      </c>
      <c r="J245" s="93">
        <f t="shared" si="1177"/>
        <v>1727</v>
      </c>
      <c r="K245" s="106">
        <v>0</v>
      </c>
      <c r="L245" s="107" t="str">
        <f t="shared" si="1202"/>
        <v/>
      </c>
      <c r="M245" s="107">
        <v>0</v>
      </c>
      <c r="N245" s="110" t="str">
        <f t="shared" si="973"/>
        <v/>
      </c>
      <c r="O245" s="15" t="str">
        <f t="shared" ref="O245:O251" si="1214">IFERROR(IF((IFERROR(IF(M245&gt;1,(L245-N245)/L245,""),(($G245*0.9)-N245)/($G245*0.9)))&gt;1%,IFERROR(IF(M245&gt;1,(L245-N245)/L245,""),(($G245*0.9)-N245)/($G245*0.9)),""),"")</f>
        <v/>
      </c>
      <c r="P245" s="108">
        <v>0</v>
      </c>
      <c r="Q245" s="109" t="str">
        <f t="shared" si="1203"/>
        <v/>
      </c>
      <c r="R245" s="109">
        <v>0</v>
      </c>
      <c r="S245" s="111" t="str">
        <f t="shared" si="976"/>
        <v/>
      </c>
      <c r="T245" s="20" t="str">
        <f t="shared" ref="T245:T251" si="1215">IFERROR(IF((IFERROR(IF(R245&gt;1,(Q245-S245)/Q245,""),(($G245*0.9)-S245)/($G245*0.9)))&gt;1%,IFERROR(IF(R245&gt;1,(Q245-S245)/Q245,""),(($G245*0.9)-S245)/($G245*0.9)),""),"")</f>
        <v/>
      </c>
      <c r="U245" s="106">
        <v>0</v>
      </c>
      <c r="V245" s="107" t="str">
        <f t="shared" si="1204"/>
        <v/>
      </c>
      <c r="W245" s="107">
        <v>0</v>
      </c>
      <c r="X245" s="110" t="str">
        <f t="shared" si="979"/>
        <v/>
      </c>
      <c r="Y245" s="15" t="str">
        <f t="shared" ref="Y245:Y251" si="1216">IFERROR(IF((IFERROR(IF(W245&gt;1,(V245-X245)/V245,""),(($G245*0.9)-X245)/($G245*0.9)))&gt;1%,IFERROR(IF(W245&gt;1,(V245-X245)/V245,""),(($G245*0.9)-X245)/($G245*0.9)),""),"")</f>
        <v/>
      </c>
      <c r="Z245" s="108">
        <v>2110</v>
      </c>
      <c r="AA245" s="109">
        <f t="shared" si="1205"/>
        <v>1899</v>
      </c>
      <c r="AB245" s="109">
        <v>204</v>
      </c>
      <c r="AC245" s="111">
        <f t="shared" si="982"/>
        <v>1523</v>
      </c>
      <c r="AD245" s="20">
        <f t="shared" ref="AD245:AD251" si="1217">IFERROR(IF((IFERROR(IF(AB245&gt;1,(AA245-AC245)/AA245,""),(($G245*0.9)-AC245)/($G245*0.9)))&gt;1%,IFERROR(IF(AB245&gt;1,(AA245-AC245)/AA245,""),(($G245*0.9)-AC245)/($G245*0.9)),""),"")</f>
        <v>0.1979989468141127</v>
      </c>
      <c r="AE245" s="106">
        <v>1999</v>
      </c>
      <c r="AF245" s="107">
        <f t="shared" si="1206"/>
        <v>1799.1000000000001</v>
      </c>
      <c r="AG245" s="107">
        <v>285</v>
      </c>
      <c r="AH245" s="110">
        <f t="shared" si="985"/>
        <v>1442</v>
      </c>
      <c r="AI245" s="15">
        <f t="shared" ref="AI245:AI251" si="1218">IFERROR(IF((IFERROR(IF(AG245&gt;1,(AF245-AH245)/AF245,""),(($G245*0.9)-AH245)/($G245*0.9)))&gt;1%,IFERROR(IF(AG245&gt;1,(AF245-AH245)/AF245,""),(($G245*0.9)-AH245)/($G245*0.9)),""),"")</f>
        <v>0.19848813295536663</v>
      </c>
      <c r="AJ245" s="108">
        <v>0</v>
      </c>
      <c r="AK245" s="109" t="str">
        <f t="shared" si="1207"/>
        <v/>
      </c>
      <c r="AL245" s="109">
        <v>0</v>
      </c>
      <c r="AM245" s="111" t="str">
        <f t="shared" si="988"/>
        <v/>
      </c>
      <c r="AN245" s="20" t="str">
        <f t="shared" ref="AN245:AN251" si="1219">IFERROR(IF((IFERROR(IF(AL245&gt;1,(AK245-AM245)/AK245,""),(($G245*0.9)-AM245)/($G245*0.9)))&gt;1%,IFERROR(IF(AL245&gt;1,(AK245-AM245)/AK245,""),(($G245*0.9)-AM245)/($G245*0.9)),""),"")</f>
        <v/>
      </c>
      <c r="AO245" s="106">
        <v>1888</v>
      </c>
      <c r="AP245" s="107">
        <f t="shared" si="1208"/>
        <v>1699.2</v>
      </c>
      <c r="AQ245" s="107">
        <v>365</v>
      </c>
      <c r="AR245" s="110">
        <f t="shared" si="991"/>
        <v>1362</v>
      </c>
      <c r="AS245" s="15">
        <f t="shared" ref="AS245:AS251" si="1220">IFERROR(IF((IFERROR(IF(AQ245&gt;1,(AP245-AR245)/AP245,""),(($G245*0.9)-AR245)/($G245*0.9)))&gt;1%,IFERROR(IF(AQ245&gt;1,(AP245-AR245)/AP245,""),(($G245*0.9)-AR245)/($G245*0.9)),""),"")</f>
        <v>0.19844632768361584</v>
      </c>
      <c r="AT245" s="108">
        <v>0</v>
      </c>
      <c r="AU245" s="109" t="str">
        <f t="shared" si="1209"/>
        <v/>
      </c>
      <c r="AV245" s="109">
        <v>0</v>
      </c>
      <c r="AW245" s="111" t="str">
        <f t="shared" si="994"/>
        <v/>
      </c>
      <c r="AX245" s="20" t="str">
        <f t="shared" si="1193"/>
        <v/>
      </c>
      <c r="AY245" s="106">
        <v>1888</v>
      </c>
      <c r="AZ245" s="107">
        <f t="shared" si="1210"/>
        <v>1699.2</v>
      </c>
      <c r="BA245" s="107">
        <v>365</v>
      </c>
      <c r="BB245" s="110">
        <f t="shared" si="997"/>
        <v>1362</v>
      </c>
      <c r="BC245" s="15">
        <f t="shared" ref="BC245:BC251" si="1221">IFERROR(IF((IFERROR(IF(BA245&gt;1,(AZ245-BB245)/AZ245,""),(($G245*0.9)-BB245)/($G245*0.9)))&gt;1%,IFERROR(IF(BA245&gt;1,(AZ245-BB245)/AZ245,""),(($G245*0.9)-BB245)/($G245*0.9)),""),"")</f>
        <v>0.19844632768361584</v>
      </c>
      <c r="BD245" s="108">
        <v>1999</v>
      </c>
      <c r="BE245" s="109">
        <f t="shared" si="1211"/>
        <v>1799.1000000000001</v>
      </c>
      <c r="BF245" s="109">
        <v>285</v>
      </c>
      <c r="BG245" s="111">
        <f t="shared" si="1000"/>
        <v>1442</v>
      </c>
      <c r="BH245" s="20">
        <f t="shared" ref="BH245:BH251" si="1222">IFERROR(IF((IFERROR(IF(BF245&gt;1,(BE245-BG245)/BE245,""),(($G245*0.9)-BG245)/($G245*0.9)))&gt;1%,IFERROR(IF(BF245&gt;1,(BE245-BG245)/BE245,""),(($G245*0.9)-BG245)/($G245*0.9)),""),"")</f>
        <v>0.19848813295536663</v>
      </c>
      <c r="BI245" s="106">
        <v>0</v>
      </c>
      <c r="BJ245" s="107" t="str">
        <f t="shared" si="1212"/>
        <v/>
      </c>
      <c r="BK245" s="107">
        <v>0</v>
      </c>
      <c r="BL245" s="110" t="str">
        <f t="shared" si="1003"/>
        <v/>
      </c>
      <c r="BM245" s="15" t="str">
        <f t="shared" ref="BM245:BM251" si="1223">IFERROR(IF((IFERROR(IF(BK245&gt;1,(BJ245-BL245)/BJ245,""),(($G245*0.9)-BL245)/($G245*0.9)))&gt;1%,IFERROR(IF(BK245&gt;1,(BJ245-BL245)/BJ245,""),(($G245*0.9)-BL245)/($G245*0.9)),""),"")</f>
        <v/>
      </c>
      <c r="BN245" s="108">
        <v>0</v>
      </c>
      <c r="BO245" s="109" t="str">
        <f t="shared" si="1213"/>
        <v/>
      </c>
      <c r="BP245" s="109">
        <v>0</v>
      </c>
      <c r="BQ245" s="111" t="str">
        <f t="shared" si="1006"/>
        <v/>
      </c>
      <c r="BR245" s="20" t="str">
        <f t="shared" ref="BR245:BR251" si="1224">IFERROR(IF((IFERROR(IF(BP245&gt;1,(BO245-BQ245)/BO245,""),(($G245*0.9)-BQ245)/($G245*0.9)))&gt;1%,IFERROR(IF(BP245&gt;1,(BO245-BQ245)/BO245,""),(($G245*0.9)-BQ245)/($G245*0.9)),""),"")</f>
        <v/>
      </c>
    </row>
    <row r="246" spans="1:70" s="5" customFormat="1" ht="12.75" customHeight="1">
      <c r="A246" s="42" t="s">
        <v>68</v>
      </c>
      <c r="B246" s="39" t="s">
        <v>160</v>
      </c>
      <c r="C246" s="4"/>
      <c r="D246" s="49">
        <v>1.19</v>
      </c>
      <c r="E246" s="40" t="s">
        <v>193</v>
      </c>
      <c r="F246" s="82">
        <v>2529</v>
      </c>
      <c r="G246" s="82">
        <v>2299</v>
      </c>
      <c r="H246" s="141">
        <v>1707</v>
      </c>
      <c r="I246" s="141">
        <v>52</v>
      </c>
      <c r="J246" s="95">
        <f t="shared" si="1177"/>
        <v>1655</v>
      </c>
      <c r="K246" s="69">
        <v>0</v>
      </c>
      <c r="L246" s="70" t="str">
        <f t="shared" si="1202"/>
        <v/>
      </c>
      <c r="M246" s="70">
        <v>0</v>
      </c>
      <c r="N246" s="71" t="str">
        <f t="shared" si="973"/>
        <v/>
      </c>
      <c r="O246" s="16" t="str">
        <f t="shared" si="1214"/>
        <v/>
      </c>
      <c r="P246" s="72">
        <v>0</v>
      </c>
      <c r="Q246" s="73" t="str">
        <f t="shared" si="1203"/>
        <v/>
      </c>
      <c r="R246" s="73">
        <v>0</v>
      </c>
      <c r="S246" s="74" t="str">
        <f t="shared" si="976"/>
        <v/>
      </c>
      <c r="T246" s="18" t="str">
        <f t="shared" si="1215"/>
        <v/>
      </c>
      <c r="U246" s="69">
        <v>0</v>
      </c>
      <c r="V246" s="70" t="str">
        <f t="shared" si="1204"/>
        <v/>
      </c>
      <c r="W246" s="70">
        <v>0</v>
      </c>
      <c r="X246" s="71" t="str">
        <f t="shared" si="979"/>
        <v/>
      </c>
      <c r="Y246" s="16" t="str">
        <f t="shared" si="1216"/>
        <v/>
      </c>
      <c r="Z246" s="72">
        <v>1999</v>
      </c>
      <c r="AA246" s="73">
        <f t="shared" si="1205"/>
        <v>1799.1000000000001</v>
      </c>
      <c r="AB246" s="73">
        <v>213</v>
      </c>
      <c r="AC246" s="74">
        <f t="shared" si="982"/>
        <v>1442</v>
      </c>
      <c r="AD246" s="18">
        <f t="shared" si="1217"/>
        <v>0.19848813295536663</v>
      </c>
      <c r="AE246" s="69">
        <v>1888</v>
      </c>
      <c r="AF246" s="70">
        <f t="shared" si="1206"/>
        <v>1699.2</v>
      </c>
      <c r="AG246" s="70">
        <v>293</v>
      </c>
      <c r="AH246" s="71">
        <f t="shared" si="985"/>
        <v>1362</v>
      </c>
      <c r="AI246" s="16">
        <f t="shared" si="1218"/>
        <v>0.19844632768361584</v>
      </c>
      <c r="AJ246" s="72">
        <v>0</v>
      </c>
      <c r="AK246" s="73" t="str">
        <f t="shared" si="1207"/>
        <v/>
      </c>
      <c r="AL246" s="73">
        <v>0</v>
      </c>
      <c r="AM246" s="74" t="str">
        <f t="shared" si="988"/>
        <v/>
      </c>
      <c r="AN246" s="18" t="str">
        <f t="shared" si="1219"/>
        <v/>
      </c>
      <c r="AO246" s="69">
        <v>1777</v>
      </c>
      <c r="AP246" s="70">
        <f t="shared" si="1208"/>
        <v>1599.3</v>
      </c>
      <c r="AQ246" s="70">
        <v>373</v>
      </c>
      <c r="AR246" s="71">
        <f t="shared" si="991"/>
        <v>1282</v>
      </c>
      <c r="AS246" s="16">
        <f t="shared" si="1220"/>
        <v>0.19839929969361594</v>
      </c>
      <c r="AT246" s="72">
        <v>0</v>
      </c>
      <c r="AU246" s="73" t="str">
        <f t="shared" si="1209"/>
        <v/>
      </c>
      <c r="AV246" s="73">
        <v>0</v>
      </c>
      <c r="AW246" s="74" t="str">
        <f t="shared" si="994"/>
        <v/>
      </c>
      <c r="AX246" s="18" t="str">
        <f t="shared" si="1193"/>
        <v/>
      </c>
      <c r="AY246" s="69">
        <v>1777</v>
      </c>
      <c r="AZ246" s="70">
        <f t="shared" si="1210"/>
        <v>1599.3</v>
      </c>
      <c r="BA246" s="70">
        <v>373</v>
      </c>
      <c r="BB246" s="71">
        <f t="shared" si="997"/>
        <v>1282</v>
      </c>
      <c r="BC246" s="16">
        <f t="shared" si="1221"/>
        <v>0.19839929969361594</v>
      </c>
      <c r="BD246" s="72">
        <v>1888</v>
      </c>
      <c r="BE246" s="73">
        <f t="shared" si="1211"/>
        <v>1699.2</v>
      </c>
      <c r="BF246" s="73">
        <v>293</v>
      </c>
      <c r="BG246" s="74">
        <f t="shared" si="1000"/>
        <v>1362</v>
      </c>
      <c r="BH246" s="18">
        <f t="shared" si="1222"/>
        <v>0.19844632768361584</v>
      </c>
      <c r="BI246" s="69">
        <v>0</v>
      </c>
      <c r="BJ246" s="70" t="str">
        <f t="shared" si="1212"/>
        <v/>
      </c>
      <c r="BK246" s="70">
        <v>0</v>
      </c>
      <c r="BL246" s="71" t="str">
        <f t="shared" si="1003"/>
        <v/>
      </c>
      <c r="BM246" s="16" t="str">
        <f t="shared" si="1223"/>
        <v/>
      </c>
      <c r="BN246" s="72">
        <v>0</v>
      </c>
      <c r="BO246" s="73" t="str">
        <f t="shared" si="1213"/>
        <v/>
      </c>
      <c r="BP246" s="73">
        <v>0</v>
      </c>
      <c r="BQ246" s="74" t="str">
        <f t="shared" si="1006"/>
        <v/>
      </c>
      <c r="BR246" s="18" t="str">
        <f t="shared" si="1224"/>
        <v/>
      </c>
    </row>
    <row r="247" spans="1:70" s="5" customFormat="1" ht="12.75" customHeight="1">
      <c r="A247" s="42" t="s">
        <v>312</v>
      </c>
      <c r="B247" s="39" t="s">
        <v>160</v>
      </c>
      <c r="C247" s="4" t="s">
        <v>395</v>
      </c>
      <c r="D247" s="49">
        <v>1.19</v>
      </c>
      <c r="E247" s="40" t="s">
        <v>324</v>
      </c>
      <c r="F247" s="82">
        <v>2914</v>
      </c>
      <c r="G247" s="82">
        <v>2649</v>
      </c>
      <c r="H247" s="141">
        <v>1988</v>
      </c>
      <c r="I247" s="141">
        <v>0</v>
      </c>
      <c r="J247" s="95">
        <f t="shared" si="1177"/>
        <v>1988</v>
      </c>
      <c r="K247" s="69">
        <v>0</v>
      </c>
      <c r="L247" s="70" t="str">
        <f t="shared" si="1202"/>
        <v/>
      </c>
      <c r="M247" s="70">
        <v>0</v>
      </c>
      <c r="N247" s="71" t="str">
        <f t="shared" si="973"/>
        <v/>
      </c>
      <c r="O247" s="16" t="str">
        <f t="shared" si="1214"/>
        <v/>
      </c>
      <c r="P247" s="72">
        <v>0</v>
      </c>
      <c r="Q247" s="73" t="str">
        <f t="shared" si="1203"/>
        <v/>
      </c>
      <c r="R247" s="73">
        <v>0</v>
      </c>
      <c r="S247" s="74" t="str">
        <f t="shared" si="976"/>
        <v/>
      </c>
      <c r="T247" s="18" t="str">
        <f t="shared" si="1215"/>
        <v/>
      </c>
      <c r="U247" s="69">
        <v>0</v>
      </c>
      <c r="V247" s="70" t="str">
        <f t="shared" si="1204"/>
        <v/>
      </c>
      <c r="W247" s="70">
        <v>0</v>
      </c>
      <c r="X247" s="71" t="str">
        <f t="shared" si="979"/>
        <v/>
      </c>
      <c r="Y247" s="16" t="str">
        <f t="shared" si="1216"/>
        <v/>
      </c>
      <c r="Z247" s="72">
        <v>2221</v>
      </c>
      <c r="AA247" s="73">
        <f t="shared" si="1205"/>
        <v>1998.9</v>
      </c>
      <c r="AB247" s="73">
        <v>318</v>
      </c>
      <c r="AC247" s="74">
        <f t="shared" si="982"/>
        <v>1670</v>
      </c>
      <c r="AD247" s="18">
        <f t="shared" si="1217"/>
        <v>0.16454049727350045</v>
      </c>
      <c r="AE247" s="69">
        <v>0</v>
      </c>
      <c r="AF247" s="70" t="str">
        <f t="shared" si="1206"/>
        <v/>
      </c>
      <c r="AG247" s="70">
        <v>0</v>
      </c>
      <c r="AH247" s="71" t="str">
        <f t="shared" si="985"/>
        <v/>
      </c>
      <c r="AI247" s="16" t="str">
        <f t="shared" si="1218"/>
        <v/>
      </c>
      <c r="AJ247" s="72">
        <v>0</v>
      </c>
      <c r="AK247" s="73" t="str">
        <f t="shared" si="1207"/>
        <v/>
      </c>
      <c r="AL247" s="73">
        <v>0</v>
      </c>
      <c r="AM247" s="74" t="str">
        <f t="shared" si="988"/>
        <v/>
      </c>
      <c r="AN247" s="18" t="str">
        <f t="shared" si="1219"/>
        <v/>
      </c>
      <c r="AO247" s="69">
        <v>0</v>
      </c>
      <c r="AP247" s="70" t="str">
        <f t="shared" si="1208"/>
        <v/>
      </c>
      <c r="AQ247" s="70">
        <v>0</v>
      </c>
      <c r="AR247" s="71" t="str">
        <f t="shared" si="991"/>
        <v/>
      </c>
      <c r="AS247" s="16" t="str">
        <f t="shared" si="1220"/>
        <v/>
      </c>
      <c r="AT247" s="72">
        <v>0</v>
      </c>
      <c r="AU247" s="73" t="str">
        <f t="shared" si="1209"/>
        <v/>
      </c>
      <c r="AV247" s="73">
        <v>0</v>
      </c>
      <c r="AW247" s="74" t="str">
        <f t="shared" si="994"/>
        <v/>
      </c>
      <c r="AX247" s="18" t="str">
        <f t="shared" si="1193"/>
        <v/>
      </c>
      <c r="AY247" s="69">
        <v>0</v>
      </c>
      <c r="AZ247" s="70" t="str">
        <f t="shared" si="1210"/>
        <v/>
      </c>
      <c r="BA247" s="70">
        <v>0</v>
      </c>
      <c r="BB247" s="71" t="str">
        <f t="shared" si="997"/>
        <v/>
      </c>
      <c r="BC247" s="16" t="str">
        <f t="shared" si="1221"/>
        <v/>
      </c>
      <c r="BD247" s="72">
        <v>0</v>
      </c>
      <c r="BE247" s="73" t="str">
        <f t="shared" si="1211"/>
        <v/>
      </c>
      <c r="BF247" s="73">
        <v>0</v>
      </c>
      <c r="BG247" s="74" t="str">
        <f t="shared" si="1000"/>
        <v/>
      </c>
      <c r="BH247" s="18" t="str">
        <f t="shared" si="1222"/>
        <v/>
      </c>
      <c r="BI247" s="69">
        <v>0</v>
      </c>
      <c r="BJ247" s="70" t="str">
        <f t="shared" si="1212"/>
        <v/>
      </c>
      <c r="BK247" s="70">
        <v>0</v>
      </c>
      <c r="BL247" s="71" t="str">
        <f t="shared" si="1003"/>
        <v/>
      </c>
      <c r="BM247" s="16" t="str">
        <f t="shared" si="1223"/>
        <v/>
      </c>
      <c r="BN247" s="72">
        <v>0</v>
      </c>
      <c r="BO247" s="73" t="str">
        <f t="shared" si="1213"/>
        <v/>
      </c>
      <c r="BP247" s="73">
        <v>0</v>
      </c>
      <c r="BQ247" s="74" t="str">
        <f t="shared" si="1006"/>
        <v/>
      </c>
      <c r="BR247" s="18" t="str">
        <f t="shared" si="1224"/>
        <v/>
      </c>
    </row>
    <row r="248" spans="1:70" s="5" customFormat="1" ht="12.75" customHeight="1" thickBot="1">
      <c r="A248" s="43" t="s">
        <v>311</v>
      </c>
      <c r="B248" s="38" t="s">
        <v>160</v>
      </c>
      <c r="C248" s="9"/>
      <c r="D248" s="50">
        <v>1.19</v>
      </c>
      <c r="E248" s="2" t="s">
        <v>324</v>
      </c>
      <c r="F248" s="83">
        <v>2749</v>
      </c>
      <c r="G248" s="83">
        <v>2499</v>
      </c>
      <c r="H248" s="142">
        <v>1875</v>
      </c>
      <c r="I248" s="142">
        <v>0</v>
      </c>
      <c r="J248" s="97">
        <f t="shared" si="1177"/>
        <v>1875</v>
      </c>
      <c r="K248" s="76">
        <v>0</v>
      </c>
      <c r="L248" s="77" t="str">
        <f>IFERROR(IF(K248&gt;1,K248*0.9,""),"")</f>
        <v/>
      </c>
      <c r="M248" s="77">
        <v>0</v>
      </c>
      <c r="N248" s="78" t="str">
        <f t="shared" si="973"/>
        <v/>
      </c>
      <c r="O248" s="17" t="str">
        <f t="shared" si="1214"/>
        <v/>
      </c>
      <c r="P248" s="79">
        <v>0</v>
      </c>
      <c r="Q248" s="80" t="str">
        <f>IFERROR(IF(P248&gt;1,P248*0.9,""),"")</f>
        <v/>
      </c>
      <c r="R248" s="80">
        <v>0</v>
      </c>
      <c r="S248" s="81" t="str">
        <f t="shared" si="976"/>
        <v/>
      </c>
      <c r="T248" s="19" t="str">
        <f t="shared" si="1215"/>
        <v/>
      </c>
      <c r="U248" s="76">
        <v>0</v>
      </c>
      <c r="V248" s="77" t="str">
        <f>IFERROR(IF(U248&gt;1,U248*0.9,""),"")</f>
        <v/>
      </c>
      <c r="W248" s="77">
        <v>0</v>
      </c>
      <c r="X248" s="78" t="str">
        <f t="shared" si="979"/>
        <v/>
      </c>
      <c r="Y248" s="17" t="str">
        <f t="shared" si="1216"/>
        <v/>
      </c>
      <c r="Z248" s="79">
        <v>2110</v>
      </c>
      <c r="AA248" s="80">
        <f>IFERROR(IF(Z248&gt;1,Z248*0.9,""),"")</f>
        <v>1899</v>
      </c>
      <c r="AB248" s="80">
        <v>289</v>
      </c>
      <c r="AC248" s="81">
        <f t="shared" si="982"/>
        <v>1586</v>
      </c>
      <c r="AD248" s="19">
        <f t="shared" si="1217"/>
        <v>0.16482359136387573</v>
      </c>
      <c r="AE248" s="76">
        <v>2110</v>
      </c>
      <c r="AF248" s="77">
        <f>IFERROR(IF(AE248&gt;1,AE248*0.9,""),"")</f>
        <v>1899</v>
      </c>
      <c r="AG248" s="77">
        <v>289</v>
      </c>
      <c r="AH248" s="78">
        <f t="shared" si="985"/>
        <v>1586</v>
      </c>
      <c r="AI248" s="17">
        <f t="shared" si="1218"/>
        <v>0.16482359136387573</v>
      </c>
      <c r="AJ248" s="79">
        <v>0</v>
      </c>
      <c r="AK248" s="80" t="str">
        <f>IFERROR(IF(AJ248&gt;1,AJ248*0.9,""),"")</f>
        <v/>
      </c>
      <c r="AL248" s="80">
        <v>0</v>
      </c>
      <c r="AM248" s="81" t="str">
        <f t="shared" si="988"/>
        <v/>
      </c>
      <c r="AN248" s="19" t="str">
        <f t="shared" si="1219"/>
        <v/>
      </c>
      <c r="AO248" s="76">
        <v>1999</v>
      </c>
      <c r="AP248" s="77">
        <f>IFERROR(IF(AO248&gt;1,AO248*0.9,""),"")</f>
        <v>1799.1000000000001</v>
      </c>
      <c r="AQ248" s="77">
        <v>372</v>
      </c>
      <c r="AR248" s="78">
        <f t="shared" si="991"/>
        <v>1503</v>
      </c>
      <c r="AS248" s="17">
        <f t="shared" si="1220"/>
        <v>0.16458229114557285</v>
      </c>
      <c r="AT248" s="79">
        <v>0</v>
      </c>
      <c r="AU248" s="80" t="str">
        <f>IFERROR(IF(AT248&gt;1,AT248*0.9,""),"")</f>
        <v/>
      </c>
      <c r="AV248" s="80">
        <v>0</v>
      </c>
      <c r="AW248" s="81" t="str">
        <f t="shared" si="994"/>
        <v/>
      </c>
      <c r="AX248" s="19" t="str">
        <f t="shared" si="1193"/>
        <v/>
      </c>
      <c r="AY248" s="76">
        <v>0</v>
      </c>
      <c r="AZ248" s="77" t="str">
        <f>IFERROR(IF(AY248&gt;1,AY248*0.9,""),"")</f>
        <v/>
      </c>
      <c r="BA248" s="77">
        <v>0</v>
      </c>
      <c r="BB248" s="78" t="str">
        <f t="shared" si="997"/>
        <v/>
      </c>
      <c r="BC248" s="17" t="str">
        <f t="shared" si="1221"/>
        <v/>
      </c>
      <c r="BD248" s="79">
        <v>2110</v>
      </c>
      <c r="BE248" s="80">
        <f>IFERROR(IF(BD248&gt;1,BD248*0.9,""),"")</f>
        <v>1899</v>
      </c>
      <c r="BF248" s="80">
        <v>289</v>
      </c>
      <c r="BG248" s="81">
        <f t="shared" si="1000"/>
        <v>1586</v>
      </c>
      <c r="BH248" s="19">
        <f t="shared" si="1222"/>
        <v>0.16482359136387573</v>
      </c>
      <c r="BI248" s="76">
        <v>0</v>
      </c>
      <c r="BJ248" s="77" t="str">
        <f>IFERROR(IF(BI248&gt;1,BI248*0.9,""),"")</f>
        <v/>
      </c>
      <c r="BK248" s="77">
        <v>0</v>
      </c>
      <c r="BL248" s="78" t="str">
        <f t="shared" si="1003"/>
        <v/>
      </c>
      <c r="BM248" s="17" t="str">
        <f t="shared" si="1223"/>
        <v/>
      </c>
      <c r="BN248" s="79">
        <v>0</v>
      </c>
      <c r="BO248" s="80" t="str">
        <f>IFERROR(IF(BN248&gt;1,BN248*0.9,""),"")</f>
        <v/>
      </c>
      <c r="BP248" s="80">
        <v>0</v>
      </c>
      <c r="BQ248" s="81" t="str">
        <f t="shared" si="1006"/>
        <v/>
      </c>
      <c r="BR248" s="19" t="str">
        <f t="shared" si="1224"/>
        <v/>
      </c>
    </row>
    <row r="249" spans="1:70" s="5" customFormat="1" ht="12.75" customHeight="1">
      <c r="A249" s="44" t="s">
        <v>251</v>
      </c>
      <c r="B249" s="36" t="s">
        <v>160</v>
      </c>
      <c r="C249" s="6"/>
      <c r="D249" s="51">
        <v>1.19</v>
      </c>
      <c r="E249" s="7" t="s">
        <v>284</v>
      </c>
      <c r="F249" s="84">
        <v>3299</v>
      </c>
      <c r="G249" s="84">
        <v>2999</v>
      </c>
      <c r="H249" s="143">
        <v>2250</v>
      </c>
      <c r="I249" s="143">
        <v>64</v>
      </c>
      <c r="J249" s="93">
        <f t="shared" si="1177"/>
        <v>2186</v>
      </c>
      <c r="K249" s="106">
        <v>0</v>
      </c>
      <c r="L249" s="107" t="str">
        <f>IFERROR(IF(K249&gt;1,K249*0.9,""),"")</f>
        <v/>
      </c>
      <c r="M249" s="107">
        <v>0</v>
      </c>
      <c r="N249" s="110" t="str">
        <f t="shared" si="973"/>
        <v/>
      </c>
      <c r="O249" s="15" t="str">
        <f t="shared" si="1214"/>
        <v/>
      </c>
      <c r="P249" s="108">
        <v>0</v>
      </c>
      <c r="Q249" s="109" t="str">
        <f>IFERROR(IF(P249&gt;1,P249*0.9,""),"")</f>
        <v/>
      </c>
      <c r="R249" s="109">
        <v>0</v>
      </c>
      <c r="S249" s="111" t="str">
        <f t="shared" si="976"/>
        <v/>
      </c>
      <c r="T249" s="20" t="str">
        <f t="shared" si="1215"/>
        <v/>
      </c>
      <c r="U249" s="106">
        <v>0</v>
      </c>
      <c r="V249" s="107" t="str">
        <f>IFERROR(IF(U249&gt;1,U249*0.9,""),"")</f>
        <v/>
      </c>
      <c r="W249" s="107">
        <v>0</v>
      </c>
      <c r="X249" s="110" t="str">
        <f t="shared" si="979"/>
        <v/>
      </c>
      <c r="Y249" s="15" t="str">
        <f t="shared" si="1216"/>
        <v/>
      </c>
      <c r="Z249" s="108">
        <v>2554</v>
      </c>
      <c r="AA249" s="109">
        <f>IFERROR(IF(Z249&gt;1,Z249*0.9,""),"")</f>
        <v>2298.6</v>
      </c>
      <c r="AB249" s="109">
        <v>320</v>
      </c>
      <c r="AC249" s="111">
        <f t="shared" si="982"/>
        <v>1866</v>
      </c>
      <c r="AD249" s="20">
        <f t="shared" si="1217"/>
        <v>0.18820151396502216</v>
      </c>
      <c r="AE249" s="106">
        <v>2443</v>
      </c>
      <c r="AF249" s="107">
        <f>IFERROR(IF(AE249&gt;1,AE249*0.9,""),"")</f>
        <v>2198.7000000000003</v>
      </c>
      <c r="AG249" s="107">
        <v>401</v>
      </c>
      <c r="AH249" s="110">
        <f t="shared" si="985"/>
        <v>1785</v>
      </c>
      <c r="AI249" s="15">
        <f t="shared" si="1218"/>
        <v>0.18815663801337165</v>
      </c>
      <c r="AJ249" s="108">
        <v>0</v>
      </c>
      <c r="AK249" s="109" t="str">
        <f>IFERROR(IF(AJ249&gt;1,AJ249*0.9,""),"")</f>
        <v/>
      </c>
      <c r="AL249" s="109">
        <v>0</v>
      </c>
      <c r="AM249" s="111" t="str">
        <f t="shared" si="988"/>
        <v/>
      </c>
      <c r="AN249" s="20" t="str">
        <f t="shared" si="1219"/>
        <v/>
      </c>
      <c r="AO249" s="106">
        <v>2332</v>
      </c>
      <c r="AP249" s="107">
        <f>IFERROR(IF(AO249&gt;1,AO249*0.9,""),"")</f>
        <v>2098.8000000000002</v>
      </c>
      <c r="AQ249" s="107">
        <v>480</v>
      </c>
      <c r="AR249" s="110">
        <f t="shared" si="991"/>
        <v>1706</v>
      </c>
      <c r="AS249" s="15">
        <f t="shared" si="1220"/>
        <v>0.18715456451305515</v>
      </c>
      <c r="AT249" s="108">
        <v>0</v>
      </c>
      <c r="AU249" s="109" t="str">
        <f>IFERROR(IF(AT249&gt;1,AT249*0.9,""),"")</f>
        <v/>
      </c>
      <c r="AV249" s="109">
        <v>0</v>
      </c>
      <c r="AW249" s="111" t="str">
        <f t="shared" si="994"/>
        <v/>
      </c>
      <c r="AX249" s="20" t="str">
        <f t="shared" si="1193"/>
        <v/>
      </c>
      <c r="AY249" s="106">
        <v>0</v>
      </c>
      <c r="AZ249" s="107" t="str">
        <f>IFERROR(IF(AY249&gt;1,AY249*0.9,""),"")</f>
        <v/>
      </c>
      <c r="BA249" s="107">
        <v>0</v>
      </c>
      <c r="BB249" s="110" t="str">
        <f t="shared" si="997"/>
        <v/>
      </c>
      <c r="BC249" s="15" t="str">
        <f t="shared" si="1221"/>
        <v/>
      </c>
      <c r="BD249" s="108">
        <v>2443</v>
      </c>
      <c r="BE249" s="109">
        <f>IFERROR(IF(BD249&gt;1,BD249*0.9,""),"")</f>
        <v>2198.7000000000003</v>
      </c>
      <c r="BF249" s="109">
        <v>401</v>
      </c>
      <c r="BG249" s="111">
        <f t="shared" si="1000"/>
        <v>1785</v>
      </c>
      <c r="BH249" s="20">
        <f t="shared" si="1222"/>
        <v>0.18815663801337165</v>
      </c>
      <c r="BI249" s="106">
        <v>0</v>
      </c>
      <c r="BJ249" s="107" t="str">
        <f>IFERROR(IF(BI249&gt;1,BI249*0.9,""),"")</f>
        <v/>
      </c>
      <c r="BK249" s="107">
        <v>0</v>
      </c>
      <c r="BL249" s="110" t="str">
        <f t="shared" si="1003"/>
        <v/>
      </c>
      <c r="BM249" s="15" t="str">
        <f t="shared" si="1223"/>
        <v/>
      </c>
      <c r="BN249" s="108">
        <v>0</v>
      </c>
      <c r="BO249" s="109" t="str">
        <f>IFERROR(IF(BN249&gt;1,BN249*0.9,""),"")</f>
        <v/>
      </c>
      <c r="BP249" s="109">
        <v>0</v>
      </c>
      <c r="BQ249" s="111" t="str">
        <f t="shared" si="1006"/>
        <v/>
      </c>
      <c r="BR249" s="20" t="str">
        <f t="shared" si="1224"/>
        <v/>
      </c>
    </row>
    <row r="250" spans="1:70" s="5" customFormat="1" ht="12.75" customHeight="1">
      <c r="A250" s="42" t="s">
        <v>252</v>
      </c>
      <c r="B250" s="39" t="s">
        <v>160</v>
      </c>
      <c r="C250" s="4" t="s">
        <v>395</v>
      </c>
      <c r="D250" s="49">
        <v>1.19</v>
      </c>
      <c r="E250" s="40" t="s">
        <v>284</v>
      </c>
      <c r="F250" s="82">
        <v>3354</v>
      </c>
      <c r="G250" s="82">
        <v>3049</v>
      </c>
      <c r="H250" s="141">
        <v>2288</v>
      </c>
      <c r="I250" s="141">
        <v>65</v>
      </c>
      <c r="J250" s="95">
        <f t="shared" si="1177"/>
        <v>2223</v>
      </c>
      <c r="K250" s="69">
        <v>0</v>
      </c>
      <c r="L250" s="70" t="str">
        <f>IFERROR(IF(K250&gt;1,K250*0.9,""),"")</f>
        <v/>
      </c>
      <c r="M250" s="70">
        <v>0</v>
      </c>
      <c r="N250" s="71" t="str">
        <f t="shared" si="973"/>
        <v/>
      </c>
      <c r="O250" s="16" t="str">
        <f t="shared" si="1214"/>
        <v/>
      </c>
      <c r="P250" s="72">
        <v>0</v>
      </c>
      <c r="Q250" s="73" t="str">
        <f>IFERROR(IF(P250&gt;1,P250*0.9,""),"")</f>
        <v/>
      </c>
      <c r="R250" s="73">
        <v>0</v>
      </c>
      <c r="S250" s="74" t="str">
        <f t="shared" si="976"/>
        <v/>
      </c>
      <c r="T250" s="18" t="str">
        <f t="shared" si="1215"/>
        <v/>
      </c>
      <c r="U250" s="69">
        <v>0</v>
      </c>
      <c r="V250" s="70" t="str">
        <f>IFERROR(IF(U250&gt;1,U250*0.9,""),"")</f>
        <v/>
      </c>
      <c r="W250" s="70">
        <v>0</v>
      </c>
      <c r="X250" s="71" t="str">
        <f t="shared" si="979"/>
        <v/>
      </c>
      <c r="Y250" s="16" t="str">
        <f t="shared" si="1216"/>
        <v/>
      </c>
      <c r="Z250" s="72">
        <v>2610</v>
      </c>
      <c r="AA250" s="73">
        <f>IFERROR(IF(Z250&gt;1,Z250*0.9,""),"")</f>
        <v>2349</v>
      </c>
      <c r="AB250" s="73">
        <v>316</v>
      </c>
      <c r="AC250" s="74">
        <f t="shared" si="982"/>
        <v>1907</v>
      </c>
      <c r="AD250" s="18">
        <f t="shared" si="1217"/>
        <v>0.18816517667092381</v>
      </c>
      <c r="AE250" s="69">
        <v>2443</v>
      </c>
      <c r="AF250" s="70">
        <f>IFERROR(IF(AE250&gt;1,AE250*0.9,""),"")</f>
        <v>2198.7000000000003</v>
      </c>
      <c r="AG250" s="70">
        <v>438</v>
      </c>
      <c r="AH250" s="71">
        <f t="shared" si="985"/>
        <v>1785</v>
      </c>
      <c r="AI250" s="16">
        <f t="shared" si="1218"/>
        <v>0.18815663801337165</v>
      </c>
      <c r="AJ250" s="72">
        <v>0</v>
      </c>
      <c r="AK250" s="73" t="str">
        <f>IFERROR(IF(AJ250&gt;1,AJ250*0.9,""),"")</f>
        <v/>
      </c>
      <c r="AL250" s="73">
        <v>0</v>
      </c>
      <c r="AM250" s="74" t="str">
        <f t="shared" si="988"/>
        <v/>
      </c>
      <c r="AN250" s="18" t="str">
        <f t="shared" si="1219"/>
        <v/>
      </c>
      <c r="AO250" s="69">
        <v>2332</v>
      </c>
      <c r="AP250" s="70">
        <f>IFERROR(IF(AO250&gt;1,AO250*0.9,""),"")</f>
        <v>2098.8000000000002</v>
      </c>
      <c r="AQ250" s="70">
        <v>517</v>
      </c>
      <c r="AR250" s="71">
        <f t="shared" si="991"/>
        <v>1706</v>
      </c>
      <c r="AS250" s="16">
        <f t="shared" si="1220"/>
        <v>0.18715456451305515</v>
      </c>
      <c r="AT250" s="72">
        <v>0</v>
      </c>
      <c r="AU250" s="73" t="str">
        <f>IFERROR(IF(AT250&gt;1,AT250*0.9,""),"")</f>
        <v/>
      </c>
      <c r="AV250" s="73">
        <v>0</v>
      </c>
      <c r="AW250" s="74" t="str">
        <f t="shared" si="994"/>
        <v/>
      </c>
      <c r="AX250" s="18" t="str">
        <f t="shared" si="1193"/>
        <v/>
      </c>
      <c r="AY250" s="69">
        <v>0</v>
      </c>
      <c r="AZ250" s="70" t="str">
        <f>IFERROR(IF(AY250&gt;1,AY250*0.9,""),"")</f>
        <v/>
      </c>
      <c r="BA250" s="70">
        <v>0</v>
      </c>
      <c r="BB250" s="71" t="str">
        <f t="shared" si="997"/>
        <v/>
      </c>
      <c r="BC250" s="16" t="str">
        <f t="shared" si="1221"/>
        <v/>
      </c>
      <c r="BD250" s="72">
        <v>2443</v>
      </c>
      <c r="BE250" s="73">
        <f>IFERROR(IF(BD250&gt;1,BD250*0.9,""),"")</f>
        <v>2198.7000000000003</v>
      </c>
      <c r="BF250" s="73">
        <v>438</v>
      </c>
      <c r="BG250" s="74">
        <f t="shared" si="1000"/>
        <v>1785</v>
      </c>
      <c r="BH250" s="18">
        <f t="shared" si="1222"/>
        <v>0.18815663801337165</v>
      </c>
      <c r="BI250" s="69">
        <v>0</v>
      </c>
      <c r="BJ250" s="70" t="str">
        <f>IFERROR(IF(BI250&gt;1,BI250*0.9,""),"")</f>
        <v/>
      </c>
      <c r="BK250" s="70">
        <v>0</v>
      </c>
      <c r="BL250" s="71" t="str">
        <f t="shared" si="1003"/>
        <v/>
      </c>
      <c r="BM250" s="16" t="str">
        <f t="shared" si="1223"/>
        <v/>
      </c>
      <c r="BN250" s="72">
        <v>0</v>
      </c>
      <c r="BO250" s="73" t="str">
        <f>IFERROR(IF(BN250&gt;1,BN250*0.9,""),"")</f>
        <v/>
      </c>
      <c r="BP250" s="73">
        <v>0</v>
      </c>
      <c r="BQ250" s="74" t="str">
        <f t="shared" si="1006"/>
        <v/>
      </c>
      <c r="BR250" s="18" t="str">
        <f t="shared" si="1224"/>
        <v/>
      </c>
    </row>
    <row r="251" spans="1:70" s="5" customFormat="1" ht="12.75" customHeight="1" thickBot="1">
      <c r="A251" s="43" t="s">
        <v>250</v>
      </c>
      <c r="B251" s="38" t="s">
        <v>160</v>
      </c>
      <c r="C251" s="9"/>
      <c r="D251" s="50">
        <v>1.19</v>
      </c>
      <c r="E251" s="2" t="s">
        <v>284</v>
      </c>
      <c r="F251" s="83">
        <v>3189</v>
      </c>
      <c r="G251" s="83">
        <v>2899</v>
      </c>
      <c r="H251" s="142">
        <v>2175</v>
      </c>
      <c r="I251" s="142">
        <v>62</v>
      </c>
      <c r="J251" s="97">
        <f t="shared" si="1177"/>
        <v>2113</v>
      </c>
      <c r="K251" s="76">
        <v>0</v>
      </c>
      <c r="L251" s="77" t="str">
        <f>IFERROR(IF(K251&gt;1,K251*0.9,""),"")</f>
        <v/>
      </c>
      <c r="M251" s="77">
        <v>0</v>
      </c>
      <c r="N251" s="78" t="str">
        <f t="shared" si="973"/>
        <v/>
      </c>
      <c r="O251" s="17" t="str">
        <f t="shared" si="1214"/>
        <v/>
      </c>
      <c r="P251" s="79">
        <v>0</v>
      </c>
      <c r="Q251" s="80" t="str">
        <f>IFERROR(IF(P251&gt;1,P251*0.9,""),"")</f>
        <v/>
      </c>
      <c r="R251" s="80">
        <v>0</v>
      </c>
      <c r="S251" s="81" t="str">
        <f t="shared" si="976"/>
        <v/>
      </c>
      <c r="T251" s="19" t="str">
        <f t="shared" si="1215"/>
        <v/>
      </c>
      <c r="U251" s="76">
        <v>0</v>
      </c>
      <c r="V251" s="77" t="str">
        <f>IFERROR(IF(U251&gt;1,U251*0.9,""),"")</f>
        <v/>
      </c>
      <c r="W251" s="77">
        <v>0</v>
      </c>
      <c r="X251" s="78" t="str">
        <f t="shared" si="979"/>
        <v/>
      </c>
      <c r="Y251" s="17" t="str">
        <f t="shared" si="1216"/>
        <v/>
      </c>
      <c r="Z251" s="79">
        <v>2443</v>
      </c>
      <c r="AA251" s="80">
        <f>IFERROR(IF(Z251&gt;1,Z251*0.9,""),"")</f>
        <v>2198.7000000000003</v>
      </c>
      <c r="AB251" s="80">
        <v>328</v>
      </c>
      <c r="AC251" s="81">
        <f t="shared" si="982"/>
        <v>1785</v>
      </c>
      <c r="AD251" s="19">
        <f t="shared" si="1217"/>
        <v>0.18815663801337165</v>
      </c>
      <c r="AE251" s="76">
        <v>2332</v>
      </c>
      <c r="AF251" s="77">
        <f>IFERROR(IF(AE251&gt;1,AE251*0.9,""),"")</f>
        <v>2098.8000000000002</v>
      </c>
      <c r="AG251" s="77">
        <v>409</v>
      </c>
      <c r="AH251" s="78">
        <f t="shared" si="985"/>
        <v>1704</v>
      </c>
      <c r="AI251" s="17">
        <f t="shared" si="1218"/>
        <v>0.18810748999428251</v>
      </c>
      <c r="AJ251" s="79">
        <v>0</v>
      </c>
      <c r="AK251" s="80" t="str">
        <f>IFERROR(IF(AJ251&gt;1,AJ251*0.9,""),"")</f>
        <v/>
      </c>
      <c r="AL251" s="80">
        <v>0</v>
      </c>
      <c r="AM251" s="81" t="str">
        <f t="shared" si="988"/>
        <v/>
      </c>
      <c r="AN251" s="19" t="str">
        <f t="shared" si="1219"/>
        <v/>
      </c>
      <c r="AO251" s="76">
        <v>2221</v>
      </c>
      <c r="AP251" s="77">
        <f>IFERROR(IF(AO251&gt;1,AO251*0.9,""),"")</f>
        <v>1998.9</v>
      </c>
      <c r="AQ251" s="77">
        <v>489</v>
      </c>
      <c r="AR251" s="78">
        <f t="shared" si="991"/>
        <v>1624</v>
      </c>
      <c r="AS251" s="17">
        <f t="shared" si="1220"/>
        <v>0.18755315423482918</v>
      </c>
      <c r="AT251" s="79">
        <v>0</v>
      </c>
      <c r="AU251" s="80" t="str">
        <f>IFERROR(IF(AT251&gt;1,AT251*0.9,""),"")</f>
        <v/>
      </c>
      <c r="AV251" s="80">
        <v>0</v>
      </c>
      <c r="AW251" s="81" t="str">
        <f t="shared" si="994"/>
        <v/>
      </c>
      <c r="AX251" s="19" t="str">
        <f t="shared" si="1193"/>
        <v/>
      </c>
      <c r="AY251" s="76">
        <v>0</v>
      </c>
      <c r="AZ251" s="77" t="str">
        <f>IFERROR(IF(AY251&gt;1,AY251*0.9,""),"")</f>
        <v/>
      </c>
      <c r="BA251" s="77">
        <v>0</v>
      </c>
      <c r="BB251" s="78" t="str">
        <f t="shared" si="997"/>
        <v/>
      </c>
      <c r="BC251" s="17" t="str">
        <f t="shared" si="1221"/>
        <v/>
      </c>
      <c r="BD251" s="79">
        <v>2332</v>
      </c>
      <c r="BE251" s="80">
        <f>IFERROR(IF(BD251&gt;1,BD251*0.9,""),"")</f>
        <v>2098.8000000000002</v>
      </c>
      <c r="BF251" s="80">
        <v>409</v>
      </c>
      <c r="BG251" s="81">
        <f t="shared" si="1000"/>
        <v>1704</v>
      </c>
      <c r="BH251" s="19">
        <f t="shared" si="1222"/>
        <v>0.18810748999428251</v>
      </c>
      <c r="BI251" s="76">
        <v>0</v>
      </c>
      <c r="BJ251" s="77" t="str">
        <f>IFERROR(IF(BI251&gt;1,BI251*0.9,""),"")</f>
        <v/>
      </c>
      <c r="BK251" s="77">
        <v>0</v>
      </c>
      <c r="BL251" s="78" t="str">
        <f t="shared" si="1003"/>
        <v/>
      </c>
      <c r="BM251" s="17" t="str">
        <f t="shared" si="1223"/>
        <v/>
      </c>
      <c r="BN251" s="79">
        <v>0</v>
      </c>
      <c r="BO251" s="80" t="str">
        <f>IFERROR(IF(BN251&gt;1,BN251*0.9,""),"")</f>
        <v/>
      </c>
      <c r="BP251" s="80">
        <v>0</v>
      </c>
      <c r="BQ251" s="81" t="str">
        <f t="shared" si="1006"/>
        <v/>
      </c>
      <c r="BR251" s="19" t="str">
        <f t="shared" si="1224"/>
        <v/>
      </c>
    </row>
    <row r="252" spans="1:70" s="5" customFormat="1" ht="12.75" customHeight="1">
      <c r="A252" s="44" t="s">
        <v>70</v>
      </c>
      <c r="B252" s="36" t="s">
        <v>160</v>
      </c>
      <c r="C252" s="6"/>
      <c r="D252" s="51">
        <v>0.14000000000000001</v>
      </c>
      <c r="E252" s="7" t="s">
        <v>194</v>
      </c>
      <c r="F252" s="84">
        <v>1099</v>
      </c>
      <c r="G252" s="84">
        <v>999</v>
      </c>
      <c r="H252" s="143">
        <v>743</v>
      </c>
      <c r="I252" s="143">
        <v>6</v>
      </c>
      <c r="J252" s="93">
        <f t="shared" si="1177"/>
        <v>737</v>
      </c>
      <c r="K252" s="106">
        <v>0</v>
      </c>
      <c r="L252" s="107" t="str">
        <f t="shared" ref="L252:L261" si="1225">IFERROR(IF(K252&gt;1,K252*0.9,""),"")</f>
        <v/>
      </c>
      <c r="M252" s="107">
        <v>0</v>
      </c>
      <c r="N252" s="110" t="str">
        <f t="shared" si="973"/>
        <v/>
      </c>
      <c r="O252" s="15" t="str">
        <f t="shared" ref="O252:O263" si="1226">IFERROR(IF((IFERROR(IF(M252&gt;1,(L252-N252)/L252,""),(($G252*0.9)-N252)/($G252*0.9)))&gt;1%,IFERROR(IF(M252&gt;1,(L252-N252)/L252,""),(($G252*0.9)-N252)/($G252*0.9)),""),"")</f>
        <v/>
      </c>
      <c r="P252" s="108">
        <v>0</v>
      </c>
      <c r="Q252" s="109" t="str">
        <f t="shared" ref="Q252:Q261" si="1227">IFERROR(IF(P252&gt;1,P252*0.9,""),"")</f>
        <v/>
      </c>
      <c r="R252" s="109">
        <v>0</v>
      </c>
      <c r="S252" s="111" t="str">
        <f t="shared" si="976"/>
        <v/>
      </c>
      <c r="T252" s="20" t="str">
        <f t="shared" ref="T252:T263" si="1228">IFERROR(IF((IFERROR(IF(R252&gt;1,(Q252-S252)/Q252,""),(($G252*0.9)-S252)/($G252*0.9)))&gt;1%,IFERROR(IF(R252&gt;1,(Q252-S252)/Q252,""),(($G252*0.9)-S252)/($G252*0.9)),""),"")</f>
        <v/>
      </c>
      <c r="U252" s="106">
        <v>0</v>
      </c>
      <c r="V252" s="107" t="str">
        <f t="shared" ref="V252:V261" si="1229">IFERROR(IF(U252&gt;1,U252*0.9,""),"")</f>
        <v/>
      </c>
      <c r="W252" s="107">
        <v>0</v>
      </c>
      <c r="X252" s="110" t="str">
        <f t="shared" si="979"/>
        <v/>
      </c>
      <c r="Y252" s="15" t="str">
        <f t="shared" ref="Y252:Y263" si="1230">IFERROR(IF((IFERROR(IF(W252&gt;1,(V252-X252)/V252,""),(($G252*0.9)-X252)/($G252*0.9)))&gt;1%,IFERROR(IF(W252&gt;1,(V252-X252)/V252,""),(($G252*0.9)-X252)/($G252*0.9)),""),"")</f>
        <v/>
      </c>
      <c r="Z252" s="108">
        <v>832</v>
      </c>
      <c r="AA252" s="109">
        <f t="shared" ref="AA252:AA261" si="1231">IFERROR(IF(Z252&gt;1,Z252*0.9,""),"")</f>
        <v>748.80000000000007</v>
      </c>
      <c r="AB252" s="109">
        <v>122</v>
      </c>
      <c r="AC252" s="111">
        <f t="shared" si="982"/>
        <v>615</v>
      </c>
      <c r="AD252" s="20">
        <f t="shared" ref="AD252:AD263" si="1232">IFERROR(IF((IFERROR(IF(AB252&gt;1,(AA252-AC252)/AA252,""),(($G252*0.9)-AC252)/($G252*0.9)))&gt;1%,IFERROR(IF(AB252&gt;1,(AA252-AC252)/AA252,""),(($G252*0.9)-AC252)/($G252*0.9)),""),"")</f>
        <v>0.17868589743589752</v>
      </c>
      <c r="AE252" s="106">
        <v>832</v>
      </c>
      <c r="AF252" s="107">
        <f t="shared" ref="AF252:AF261" si="1233">IFERROR(IF(AE252&gt;1,AE252*0.9,""),"")</f>
        <v>748.80000000000007</v>
      </c>
      <c r="AG252" s="107">
        <v>122</v>
      </c>
      <c r="AH252" s="110">
        <f t="shared" si="985"/>
        <v>615</v>
      </c>
      <c r="AI252" s="15">
        <f t="shared" ref="AI252:AI263" si="1234">IFERROR(IF((IFERROR(IF(AG252&gt;1,(AF252-AH252)/AF252,""),(($G252*0.9)-AH252)/($G252*0.9)))&gt;1%,IFERROR(IF(AG252&gt;1,(AF252-AH252)/AF252,""),(($G252*0.9)-AH252)/($G252*0.9)),""),"")</f>
        <v>0.17868589743589752</v>
      </c>
      <c r="AJ252" s="108">
        <v>832</v>
      </c>
      <c r="AK252" s="109">
        <f t="shared" ref="AK252:AK261" si="1235">IFERROR(IF(AJ252&gt;1,AJ252*0.9,""),"")</f>
        <v>748.80000000000007</v>
      </c>
      <c r="AL252" s="109">
        <v>122</v>
      </c>
      <c r="AM252" s="111">
        <f t="shared" si="988"/>
        <v>615</v>
      </c>
      <c r="AN252" s="20">
        <f t="shared" ref="AN252:AN263" si="1236">IFERROR(IF((IFERROR(IF(AL252&gt;1,(AK252-AM252)/AK252,""),(($G252*0.9)-AM252)/($G252*0.9)))&gt;1%,IFERROR(IF(AL252&gt;1,(AK252-AM252)/AK252,""),(($G252*0.9)-AM252)/($G252*0.9)),""),"")</f>
        <v>0.17868589743589752</v>
      </c>
      <c r="AO252" s="106">
        <v>832</v>
      </c>
      <c r="AP252" s="107">
        <f t="shared" ref="AP252:AP261" si="1237">IFERROR(IF(AO252&gt;1,AO252*0.9,""),"")</f>
        <v>748.80000000000007</v>
      </c>
      <c r="AQ252" s="107">
        <v>122</v>
      </c>
      <c r="AR252" s="110">
        <f t="shared" si="991"/>
        <v>615</v>
      </c>
      <c r="AS252" s="15">
        <f t="shared" ref="AS252:AS263" si="1238">IFERROR(IF((IFERROR(IF(AQ252&gt;1,(AP252-AR252)/AP252,""),(($G252*0.9)-AR252)/($G252*0.9)))&gt;1%,IFERROR(IF(AQ252&gt;1,(AP252-AR252)/AP252,""),(($G252*0.9)-AR252)/($G252*0.9)),""),"")</f>
        <v>0.17868589743589752</v>
      </c>
      <c r="AT252" s="108">
        <v>0</v>
      </c>
      <c r="AU252" s="109" t="str">
        <f t="shared" ref="AU252:AU261" si="1239">IFERROR(IF(AT252&gt;1,AT252*0.9,""),"")</f>
        <v/>
      </c>
      <c r="AV252" s="109">
        <v>0</v>
      </c>
      <c r="AW252" s="111" t="str">
        <f t="shared" si="994"/>
        <v/>
      </c>
      <c r="AX252" s="20" t="str">
        <f t="shared" si="1193"/>
        <v/>
      </c>
      <c r="AY252" s="106">
        <v>0</v>
      </c>
      <c r="AZ252" s="107" t="str">
        <f t="shared" ref="AZ252:AZ261" si="1240">IFERROR(IF(AY252&gt;1,AY252*0.9,""),"")</f>
        <v/>
      </c>
      <c r="BA252" s="107">
        <v>0</v>
      </c>
      <c r="BB252" s="110" t="str">
        <f t="shared" si="997"/>
        <v/>
      </c>
      <c r="BC252" s="15" t="str">
        <f t="shared" ref="BC252:BC263" si="1241">IFERROR(IF((IFERROR(IF(BA252&gt;1,(AZ252-BB252)/AZ252,""),(($G252*0.9)-BB252)/($G252*0.9)))&gt;1%,IFERROR(IF(BA252&gt;1,(AZ252-BB252)/AZ252,""),(($G252*0.9)-BB252)/($G252*0.9)),""),"")</f>
        <v/>
      </c>
      <c r="BD252" s="108">
        <v>0</v>
      </c>
      <c r="BE252" s="109" t="str">
        <f t="shared" ref="BE252:BE261" si="1242">IFERROR(IF(BD252&gt;1,BD252*0.9,""),"")</f>
        <v/>
      </c>
      <c r="BF252" s="109">
        <v>0</v>
      </c>
      <c r="BG252" s="111" t="str">
        <f t="shared" si="1000"/>
        <v/>
      </c>
      <c r="BH252" s="20" t="str">
        <f t="shared" ref="BH252:BH263" si="1243">IFERROR(IF((IFERROR(IF(BF252&gt;1,(BE252-BG252)/BE252,""),(($G252*0.9)-BG252)/($G252*0.9)))&gt;1%,IFERROR(IF(BF252&gt;1,(BE252-BG252)/BE252,""),(($G252*0.9)-BG252)/($G252*0.9)),""),"")</f>
        <v/>
      </c>
      <c r="BI252" s="106">
        <v>0</v>
      </c>
      <c r="BJ252" s="107" t="str">
        <f t="shared" ref="BJ252:BJ261" si="1244">IFERROR(IF(BI252&gt;1,BI252*0.9,""),"")</f>
        <v/>
      </c>
      <c r="BK252" s="107">
        <v>0</v>
      </c>
      <c r="BL252" s="110" t="str">
        <f t="shared" si="1003"/>
        <v/>
      </c>
      <c r="BM252" s="15" t="str">
        <f t="shared" ref="BM252:BM263" si="1245">IFERROR(IF((IFERROR(IF(BK252&gt;1,(BJ252-BL252)/BJ252,""),(($G252*0.9)-BL252)/($G252*0.9)))&gt;1%,IFERROR(IF(BK252&gt;1,(BJ252-BL252)/BJ252,""),(($G252*0.9)-BL252)/($G252*0.9)),""),"")</f>
        <v/>
      </c>
      <c r="BN252" s="108">
        <v>0</v>
      </c>
      <c r="BO252" s="109" t="str">
        <f t="shared" ref="BO252:BO261" si="1246">IFERROR(IF(BN252&gt;1,BN252*0.9,""),"")</f>
        <v/>
      </c>
      <c r="BP252" s="109">
        <v>0</v>
      </c>
      <c r="BQ252" s="111" t="str">
        <f t="shared" si="1006"/>
        <v/>
      </c>
      <c r="BR252" s="20" t="str">
        <f t="shared" ref="BR252:BR263" si="1247">IFERROR(IF((IFERROR(IF(BP252&gt;1,(BO252-BQ252)/BO252,""),(($G252*0.9)-BQ252)/($G252*0.9)))&gt;1%,IFERROR(IF(BP252&gt;1,(BO252-BQ252)/BO252,""),(($G252*0.9)-BQ252)/($G252*0.9)),""),"")</f>
        <v/>
      </c>
    </row>
    <row r="253" spans="1:70" s="5" customFormat="1" ht="12.75" customHeight="1" thickBot="1">
      <c r="A253" s="43" t="s">
        <v>71</v>
      </c>
      <c r="B253" s="38" t="s">
        <v>160</v>
      </c>
      <c r="C253" s="9"/>
      <c r="D253" s="50">
        <v>0.18</v>
      </c>
      <c r="E253" s="2" t="s">
        <v>195</v>
      </c>
      <c r="F253" s="83">
        <v>1209</v>
      </c>
      <c r="G253" s="83">
        <v>1099</v>
      </c>
      <c r="H253" s="142">
        <v>817</v>
      </c>
      <c r="I253" s="142">
        <v>6</v>
      </c>
      <c r="J253" s="97">
        <f t="shared" si="1177"/>
        <v>811</v>
      </c>
      <c r="K253" s="76">
        <v>0</v>
      </c>
      <c r="L253" s="77" t="str">
        <f t="shared" si="1225"/>
        <v/>
      </c>
      <c r="M253" s="77">
        <v>0</v>
      </c>
      <c r="N253" s="78" t="str">
        <f t="shared" si="973"/>
        <v/>
      </c>
      <c r="O253" s="17" t="str">
        <f t="shared" si="1226"/>
        <v/>
      </c>
      <c r="P253" s="79">
        <v>0</v>
      </c>
      <c r="Q253" s="80" t="str">
        <f t="shared" si="1227"/>
        <v/>
      </c>
      <c r="R253" s="80">
        <v>0</v>
      </c>
      <c r="S253" s="81" t="str">
        <f t="shared" si="976"/>
        <v/>
      </c>
      <c r="T253" s="19" t="str">
        <f t="shared" si="1228"/>
        <v/>
      </c>
      <c r="U253" s="76">
        <v>0</v>
      </c>
      <c r="V253" s="77" t="str">
        <f t="shared" si="1229"/>
        <v/>
      </c>
      <c r="W253" s="77">
        <v>0</v>
      </c>
      <c r="X253" s="78" t="str">
        <f t="shared" si="979"/>
        <v/>
      </c>
      <c r="Y253" s="17" t="str">
        <f t="shared" si="1230"/>
        <v/>
      </c>
      <c r="Z253" s="79">
        <v>943</v>
      </c>
      <c r="AA253" s="80">
        <f t="shared" si="1231"/>
        <v>848.7</v>
      </c>
      <c r="AB253" s="80">
        <v>114</v>
      </c>
      <c r="AC253" s="81">
        <f t="shared" si="982"/>
        <v>697</v>
      </c>
      <c r="AD253" s="19">
        <f t="shared" si="1232"/>
        <v>0.17874396135265705</v>
      </c>
      <c r="AE253" s="76">
        <v>910</v>
      </c>
      <c r="AF253" s="77">
        <f t="shared" si="1233"/>
        <v>819</v>
      </c>
      <c r="AG253" s="77">
        <v>138</v>
      </c>
      <c r="AH253" s="78">
        <f t="shared" si="985"/>
        <v>673</v>
      </c>
      <c r="AI253" s="17">
        <f t="shared" si="1234"/>
        <v>0.17826617826617827</v>
      </c>
      <c r="AJ253" s="79">
        <v>910</v>
      </c>
      <c r="AK253" s="80">
        <f t="shared" si="1235"/>
        <v>819</v>
      </c>
      <c r="AL253" s="80">
        <v>138</v>
      </c>
      <c r="AM253" s="81">
        <f t="shared" si="988"/>
        <v>673</v>
      </c>
      <c r="AN253" s="19">
        <f t="shared" si="1236"/>
        <v>0.17826617826617827</v>
      </c>
      <c r="AO253" s="76">
        <v>910</v>
      </c>
      <c r="AP253" s="77">
        <f t="shared" si="1237"/>
        <v>819</v>
      </c>
      <c r="AQ253" s="77">
        <v>138</v>
      </c>
      <c r="AR253" s="78">
        <f t="shared" si="991"/>
        <v>673</v>
      </c>
      <c r="AS253" s="17">
        <f t="shared" si="1238"/>
        <v>0.17826617826617827</v>
      </c>
      <c r="AT253" s="79">
        <v>0</v>
      </c>
      <c r="AU253" s="80" t="str">
        <f t="shared" si="1239"/>
        <v/>
      </c>
      <c r="AV253" s="80">
        <v>0</v>
      </c>
      <c r="AW253" s="81" t="str">
        <f t="shared" si="994"/>
        <v/>
      </c>
      <c r="AX253" s="19" t="str">
        <f t="shared" si="1193"/>
        <v/>
      </c>
      <c r="AY253" s="76">
        <v>0</v>
      </c>
      <c r="AZ253" s="77" t="str">
        <f t="shared" si="1240"/>
        <v/>
      </c>
      <c r="BA253" s="77">
        <v>0</v>
      </c>
      <c r="BB253" s="78" t="str">
        <f t="shared" si="997"/>
        <v/>
      </c>
      <c r="BC253" s="17" t="str">
        <f t="shared" si="1241"/>
        <v/>
      </c>
      <c r="BD253" s="79">
        <v>0</v>
      </c>
      <c r="BE253" s="80" t="str">
        <f t="shared" si="1242"/>
        <v/>
      </c>
      <c r="BF253" s="80">
        <v>0</v>
      </c>
      <c r="BG253" s="81" t="str">
        <f t="shared" si="1000"/>
        <v/>
      </c>
      <c r="BH253" s="19" t="str">
        <f t="shared" si="1243"/>
        <v/>
      </c>
      <c r="BI253" s="76">
        <v>0</v>
      </c>
      <c r="BJ253" s="77" t="str">
        <f t="shared" si="1244"/>
        <v/>
      </c>
      <c r="BK253" s="77">
        <v>0</v>
      </c>
      <c r="BL253" s="78" t="str">
        <f t="shared" si="1003"/>
        <v/>
      </c>
      <c r="BM253" s="17" t="str">
        <f t="shared" si="1245"/>
        <v/>
      </c>
      <c r="BN253" s="79">
        <v>0</v>
      </c>
      <c r="BO253" s="80" t="str">
        <f t="shared" si="1246"/>
        <v/>
      </c>
      <c r="BP253" s="80">
        <v>0</v>
      </c>
      <c r="BQ253" s="81" t="str">
        <f t="shared" si="1006"/>
        <v/>
      </c>
      <c r="BR253" s="19" t="str">
        <f t="shared" si="1247"/>
        <v/>
      </c>
    </row>
    <row r="254" spans="1:70" s="5" customFormat="1" ht="12.75" customHeight="1">
      <c r="A254" s="44" t="s">
        <v>264</v>
      </c>
      <c r="B254" s="36" t="s">
        <v>160</v>
      </c>
      <c r="C254" s="6"/>
      <c r="D254" s="51">
        <v>0.22</v>
      </c>
      <c r="E254" s="7" t="s">
        <v>196</v>
      </c>
      <c r="F254" s="84">
        <v>1429</v>
      </c>
      <c r="G254" s="84">
        <v>1299</v>
      </c>
      <c r="H254" s="143">
        <v>957</v>
      </c>
      <c r="I254" s="143">
        <v>4</v>
      </c>
      <c r="J254" s="93">
        <f t="shared" si="1177"/>
        <v>953</v>
      </c>
      <c r="K254" s="106">
        <v>0</v>
      </c>
      <c r="L254" s="107" t="str">
        <f>IFERROR(IF(K254&gt;1,K254*0.9,""),"")</f>
        <v/>
      </c>
      <c r="M254" s="107">
        <v>0</v>
      </c>
      <c r="N254" s="110" t="str">
        <f t="shared" si="973"/>
        <v/>
      </c>
      <c r="O254" s="15" t="str">
        <f t="shared" si="1226"/>
        <v/>
      </c>
      <c r="P254" s="108">
        <v>0</v>
      </c>
      <c r="Q254" s="109" t="str">
        <f>IFERROR(IF(P254&gt;1,P254*0.9,""),"")</f>
        <v/>
      </c>
      <c r="R254" s="109">
        <v>0</v>
      </c>
      <c r="S254" s="111" t="str">
        <f t="shared" si="976"/>
        <v/>
      </c>
      <c r="T254" s="20" t="str">
        <f t="shared" si="1228"/>
        <v/>
      </c>
      <c r="U254" s="106">
        <v>0</v>
      </c>
      <c r="V254" s="107" t="str">
        <f>IFERROR(IF(U254&gt;1,U254*0.9,""),"")</f>
        <v/>
      </c>
      <c r="W254" s="107">
        <v>0</v>
      </c>
      <c r="X254" s="110" t="str">
        <f t="shared" si="979"/>
        <v/>
      </c>
      <c r="Y254" s="15" t="str">
        <f t="shared" si="1230"/>
        <v/>
      </c>
      <c r="Z254" s="108">
        <v>999</v>
      </c>
      <c r="AA254" s="109">
        <f>IFERROR(IF(Z254&gt;1,Z254*0.9,""),"")</f>
        <v>899.1</v>
      </c>
      <c r="AB254" s="109">
        <v>217</v>
      </c>
      <c r="AC254" s="111">
        <f t="shared" si="982"/>
        <v>736</v>
      </c>
      <c r="AD254" s="20">
        <f t="shared" si="1232"/>
        <v>0.18140362584807032</v>
      </c>
      <c r="AE254" s="106">
        <v>999</v>
      </c>
      <c r="AF254" s="107">
        <f>IFERROR(IF(AE254&gt;1,AE254*0.9,""),"")</f>
        <v>899.1</v>
      </c>
      <c r="AG254" s="107">
        <v>218</v>
      </c>
      <c r="AH254" s="110">
        <f t="shared" si="985"/>
        <v>735</v>
      </c>
      <c r="AI254" s="15">
        <f t="shared" si="1234"/>
        <v>0.18251584918251587</v>
      </c>
      <c r="AJ254" s="108">
        <v>999</v>
      </c>
      <c r="AK254" s="109">
        <f>IFERROR(IF(AJ254&gt;1,AJ254*0.9,""),"")</f>
        <v>899.1</v>
      </c>
      <c r="AL254" s="109">
        <v>218</v>
      </c>
      <c r="AM254" s="111">
        <f t="shared" si="988"/>
        <v>735</v>
      </c>
      <c r="AN254" s="20">
        <f t="shared" si="1236"/>
        <v>0.18251584918251587</v>
      </c>
      <c r="AO254" s="106">
        <v>999</v>
      </c>
      <c r="AP254" s="107">
        <f>IFERROR(IF(AO254&gt;1,AO254*0.9,""),"")</f>
        <v>899.1</v>
      </c>
      <c r="AQ254" s="107">
        <v>218</v>
      </c>
      <c r="AR254" s="110">
        <f t="shared" si="991"/>
        <v>735</v>
      </c>
      <c r="AS254" s="15">
        <f t="shared" si="1238"/>
        <v>0.18251584918251587</v>
      </c>
      <c r="AT254" s="108">
        <v>0</v>
      </c>
      <c r="AU254" s="109" t="str">
        <f>IFERROR(IF(AT254&gt;1,AT254*0.9,""),"")</f>
        <v/>
      </c>
      <c r="AV254" s="109">
        <v>0</v>
      </c>
      <c r="AW254" s="111" t="str">
        <f t="shared" si="994"/>
        <v/>
      </c>
      <c r="AX254" s="20" t="str">
        <f t="shared" si="1193"/>
        <v/>
      </c>
      <c r="AY254" s="106">
        <v>0</v>
      </c>
      <c r="AZ254" s="107" t="str">
        <f>IFERROR(IF(AY254&gt;1,AY254*0.9,""),"")</f>
        <v/>
      </c>
      <c r="BA254" s="107">
        <v>0</v>
      </c>
      <c r="BB254" s="110" t="str">
        <f t="shared" si="997"/>
        <v/>
      </c>
      <c r="BC254" s="15" t="str">
        <f t="shared" si="1241"/>
        <v/>
      </c>
      <c r="BD254" s="108">
        <v>0</v>
      </c>
      <c r="BE254" s="109" t="str">
        <f>IFERROR(IF(BD254&gt;1,BD254*0.9,""),"")</f>
        <v/>
      </c>
      <c r="BF254" s="109">
        <v>0</v>
      </c>
      <c r="BG254" s="111" t="str">
        <f t="shared" si="1000"/>
        <v/>
      </c>
      <c r="BH254" s="20" t="str">
        <f t="shared" si="1243"/>
        <v/>
      </c>
      <c r="BI254" s="106">
        <v>0</v>
      </c>
      <c r="BJ254" s="107" t="str">
        <f>IFERROR(IF(BI254&gt;1,BI254*0.9,""),"")</f>
        <v/>
      </c>
      <c r="BK254" s="107">
        <v>0</v>
      </c>
      <c r="BL254" s="110" t="str">
        <f t="shared" si="1003"/>
        <v/>
      </c>
      <c r="BM254" s="15" t="str">
        <f t="shared" si="1245"/>
        <v/>
      </c>
      <c r="BN254" s="108">
        <v>0</v>
      </c>
      <c r="BO254" s="109" t="str">
        <f>IFERROR(IF(BN254&gt;1,BN254*0.9,""),"")</f>
        <v/>
      </c>
      <c r="BP254" s="109">
        <v>0</v>
      </c>
      <c r="BQ254" s="111" t="str">
        <f t="shared" si="1006"/>
        <v/>
      </c>
      <c r="BR254" s="20" t="str">
        <f t="shared" si="1247"/>
        <v/>
      </c>
    </row>
    <row r="255" spans="1:70" s="5" customFormat="1" ht="12.75" customHeight="1">
      <c r="A255" s="42" t="s">
        <v>72</v>
      </c>
      <c r="B255" s="39" t="s">
        <v>160</v>
      </c>
      <c r="C255" s="4"/>
      <c r="D255" s="49">
        <v>0.22</v>
      </c>
      <c r="E255" s="40" t="s">
        <v>196</v>
      </c>
      <c r="F255" s="82">
        <v>1209</v>
      </c>
      <c r="G255" s="82">
        <v>1099</v>
      </c>
      <c r="H255" s="141">
        <v>817</v>
      </c>
      <c r="I255" s="141">
        <v>11</v>
      </c>
      <c r="J255" s="95">
        <f t="shared" si="1177"/>
        <v>806</v>
      </c>
      <c r="K255" s="69">
        <v>0</v>
      </c>
      <c r="L255" s="70" t="str">
        <f t="shared" si="1225"/>
        <v/>
      </c>
      <c r="M255" s="70">
        <v>0</v>
      </c>
      <c r="N255" s="71" t="str">
        <f t="shared" si="973"/>
        <v/>
      </c>
      <c r="O255" s="16" t="str">
        <f t="shared" si="1226"/>
        <v/>
      </c>
      <c r="P255" s="72">
        <v>0</v>
      </c>
      <c r="Q255" s="73" t="str">
        <f t="shared" si="1227"/>
        <v/>
      </c>
      <c r="R255" s="73">
        <v>0</v>
      </c>
      <c r="S255" s="74" t="str">
        <f t="shared" si="976"/>
        <v/>
      </c>
      <c r="T255" s="18" t="str">
        <f t="shared" si="1228"/>
        <v/>
      </c>
      <c r="U255" s="69">
        <v>0</v>
      </c>
      <c r="V255" s="70" t="str">
        <f t="shared" si="1229"/>
        <v/>
      </c>
      <c r="W255" s="70">
        <v>0</v>
      </c>
      <c r="X255" s="71" t="str">
        <f t="shared" si="979"/>
        <v/>
      </c>
      <c r="Y255" s="16" t="str">
        <f t="shared" si="1230"/>
        <v/>
      </c>
      <c r="Z255" s="72">
        <v>888</v>
      </c>
      <c r="AA255" s="73">
        <f t="shared" si="1231"/>
        <v>799.2</v>
      </c>
      <c r="AB255" s="73">
        <v>153</v>
      </c>
      <c r="AC255" s="74">
        <f t="shared" si="982"/>
        <v>653</v>
      </c>
      <c r="AD255" s="18">
        <f t="shared" si="1232"/>
        <v>0.18293293293293297</v>
      </c>
      <c r="AE255" s="69">
        <v>910</v>
      </c>
      <c r="AF255" s="70">
        <f t="shared" si="1233"/>
        <v>819</v>
      </c>
      <c r="AG255" s="70">
        <v>137</v>
      </c>
      <c r="AH255" s="71">
        <f t="shared" si="985"/>
        <v>669</v>
      </c>
      <c r="AI255" s="16">
        <f t="shared" si="1234"/>
        <v>0.18315018315018314</v>
      </c>
      <c r="AJ255" s="72">
        <v>910</v>
      </c>
      <c r="AK255" s="73">
        <f t="shared" si="1235"/>
        <v>819</v>
      </c>
      <c r="AL255" s="73">
        <v>137</v>
      </c>
      <c r="AM255" s="74">
        <f t="shared" si="988"/>
        <v>669</v>
      </c>
      <c r="AN255" s="18">
        <f t="shared" si="1236"/>
        <v>0.18315018315018314</v>
      </c>
      <c r="AO255" s="69">
        <v>910</v>
      </c>
      <c r="AP255" s="70">
        <f t="shared" si="1237"/>
        <v>819</v>
      </c>
      <c r="AQ255" s="70">
        <v>137</v>
      </c>
      <c r="AR255" s="71">
        <f t="shared" si="991"/>
        <v>669</v>
      </c>
      <c r="AS255" s="16">
        <f t="shared" si="1238"/>
        <v>0.18315018315018314</v>
      </c>
      <c r="AT255" s="72">
        <v>0</v>
      </c>
      <c r="AU255" s="73" t="str">
        <f t="shared" si="1239"/>
        <v/>
      </c>
      <c r="AV255" s="73">
        <v>0</v>
      </c>
      <c r="AW255" s="74" t="str">
        <f t="shared" si="994"/>
        <v/>
      </c>
      <c r="AX255" s="18" t="str">
        <f t="shared" si="1193"/>
        <v/>
      </c>
      <c r="AY255" s="69">
        <v>0</v>
      </c>
      <c r="AZ255" s="70" t="str">
        <f t="shared" si="1240"/>
        <v/>
      </c>
      <c r="BA255" s="70">
        <v>0</v>
      </c>
      <c r="BB255" s="71" t="str">
        <f t="shared" si="997"/>
        <v/>
      </c>
      <c r="BC255" s="16" t="str">
        <f t="shared" si="1241"/>
        <v/>
      </c>
      <c r="BD255" s="72">
        <v>0</v>
      </c>
      <c r="BE255" s="73" t="str">
        <f t="shared" si="1242"/>
        <v/>
      </c>
      <c r="BF255" s="73">
        <v>0</v>
      </c>
      <c r="BG255" s="74" t="str">
        <f t="shared" si="1000"/>
        <v/>
      </c>
      <c r="BH255" s="18" t="str">
        <f t="shared" si="1243"/>
        <v/>
      </c>
      <c r="BI255" s="69">
        <v>0</v>
      </c>
      <c r="BJ255" s="70" t="str">
        <f t="shared" si="1244"/>
        <v/>
      </c>
      <c r="BK255" s="70">
        <v>0</v>
      </c>
      <c r="BL255" s="71" t="str">
        <f t="shared" si="1003"/>
        <v/>
      </c>
      <c r="BM255" s="16" t="str">
        <f t="shared" si="1245"/>
        <v/>
      </c>
      <c r="BN255" s="72">
        <v>0</v>
      </c>
      <c r="BO255" s="73" t="str">
        <f t="shared" si="1246"/>
        <v/>
      </c>
      <c r="BP255" s="73">
        <v>0</v>
      </c>
      <c r="BQ255" s="74" t="str">
        <f t="shared" si="1006"/>
        <v/>
      </c>
      <c r="BR255" s="18" t="str">
        <f t="shared" si="1247"/>
        <v/>
      </c>
    </row>
    <row r="256" spans="1:70" s="5" customFormat="1" ht="12.75" customHeight="1">
      <c r="A256" s="42" t="s">
        <v>265</v>
      </c>
      <c r="B256" s="39" t="s">
        <v>160</v>
      </c>
      <c r="C256" s="4"/>
      <c r="D256" s="49">
        <v>0.27</v>
      </c>
      <c r="E256" s="40" t="s">
        <v>197</v>
      </c>
      <c r="F256" s="82">
        <v>1539</v>
      </c>
      <c r="G256" s="82">
        <v>1399</v>
      </c>
      <c r="H256" s="141">
        <v>1050</v>
      </c>
      <c r="I256" s="141">
        <v>24</v>
      </c>
      <c r="J256" s="95">
        <f t="shared" si="1177"/>
        <v>1026</v>
      </c>
      <c r="K256" s="69">
        <v>0</v>
      </c>
      <c r="L256" s="70" t="str">
        <f>IFERROR(IF(K256&gt;1,K256*0.9,""),"")</f>
        <v/>
      </c>
      <c r="M256" s="70">
        <v>0</v>
      </c>
      <c r="N256" s="71" t="str">
        <f t="shared" si="973"/>
        <v/>
      </c>
      <c r="O256" s="16" t="str">
        <f t="shared" si="1226"/>
        <v/>
      </c>
      <c r="P256" s="72">
        <v>0</v>
      </c>
      <c r="Q256" s="73" t="str">
        <f>IFERROR(IF(P256&gt;1,P256*0.9,""),"")</f>
        <v/>
      </c>
      <c r="R256" s="73">
        <v>0</v>
      </c>
      <c r="S256" s="74" t="str">
        <f t="shared" si="976"/>
        <v/>
      </c>
      <c r="T256" s="18" t="str">
        <f t="shared" si="1228"/>
        <v/>
      </c>
      <c r="U256" s="69">
        <v>0</v>
      </c>
      <c r="V256" s="70" t="str">
        <f>IFERROR(IF(U256&gt;1,U256*0.9,""),"")</f>
        <v/>
      </c>
      <c r="W256" s="70">
        <v>0</v>
      </c>
      <c r="X256" s="71" t="str">
        <f t="shared" si="979"/>
        <v/>
      </c>
      <c r="Y256" s="16" t="str">
        <f t="shared" si="1230"/>
        <v/>
      </c>
      <c r="Z256" s="72">
        <v>1110</v>
      </c>
      <c r="AA256" s="73">
        <f>IFERROR(IF(Z256&gt;1,Z256*0.9,""),"")</f>
        <v>999</v>
      </c>
      <c r="AB256" s="73">
        <v>209</v>
      </c>
      <c r="AC256" s="74">
        <f t="shared" si="982"/>
        <v>817</v>
      </c>
      <c r="AD256" s="18">
        <f t="shared" si="1232"/>
        <v>0.18218218218218218</v>
      </c>
      <c r="AE256" s="69">
        <v>1077</v>
      </c>
      <c r="AF256" s="70">
        <f>IFERROR(IF(AE256&gt;1,AE256*0.9,""),"")</f>
        <v>969.30000000000007</v>
      </c>
      <c r="AG256" s="70">
        <v>234</v>
      </c>
      <c r="AH256" s="71">
        <f t="shared" si="985"/>
        <v>792</v>
      </c>
      <c r="AI256" s="16">
        <f t="shared" si="1234"/>
        <v>0.18291550603528325</v>
      </c>
      <c r="AJ256" s="72">
        <v>1077</v>
      </c>
      <c r="AK256" s="73">
        <f>IFERROR(IF(AJ256&gt;1,AJ256*0.9,""),"")</f>
        <v>969.30000000000007</v>
      </c>
      <c r="AL256" s="73">
        <v>234</v>
      </c>
      <c r="AM256" s="74">
        <f t="shared" si="988"/>
        <v>792</v>
      </c>
      <c r="AN256" s="18">
        <f t="shared" si="1236"/>
        <v>0.18291550603528325</v>
      </c>
      <c r="AO256" s="69">
        <v>1077</v>
      </c>
      <c r="AP256" s="70">
        <f>IFERROR(IF(AO256&gt;1,AO256*0.9,""),"")</f>
        <v>969.30000000000007</v>
      </c>
      <c r="AQ256" s="70">
        <v>234</v>
      </c>
      <c r="AR256" s="71">
        <f t="shared" si="991"/>
        <v>792</v>
      </c>
      <c r="AS256" s="16">
        <f t="shared" si="1238"/>
        <v>0.18291550603528325</v>
      </c>
      <c r="AT256" s="72">
        <v>0</v>
      </c>
      <c r="AU256" s="73" t="str">
        <f>IFERROR(IF(AT256&gt;1,AT256*0.9,""),"")</f>
        <v/>
      </c>
      <c r="AV256" s="73">
        <v>0</v>
      </c>
      <c r="AW256" s="74" t="str">
        <f t="shared" si="994"/>
        <v/>
      </c>
      <c r="AX256" s="18" t="str">
        <f t="shared" si="1193"/>
        <v/>
      </c>
      <c r="AY256" s="69">
        <v>0</v>
      </c>
      <c r="AZ256" s="70" t="str">
        <f>IFERROR(IF(AY256&gt;1,AY256*0.9,""),"")</f>
        <v/>
      </c>
      <c r="BA256" s="70">
        <v>0</v>
      </c>
      <c r="BB256" s="71" t="str">
        <f t="shared" si="997"/>
        <v/>
      </c>
      <c r="BC256" s="16" t="str">
        <f t="shared" si="1241"/>
        <v/>
      </c>
      <c r="BD256" s="72">
        <v>0</v>
      </c>
      <c r="BE256" s="73" t="str">
        <f>IFERROR(IF(BD256&gt;1,BD256*0.9,""),"")</f>
        <v/>
      </c>
      <c r="BF256" s="73">
        <v>0</v>
      </c>
      <c r="BG256" s="74" t="str">
        <f t="shared" si="1000"/>
        <v/>
      </c>
      <c r="BH256" s="18" t="str">
        <f t="shared" si="1243"/>
        <v/>
      </c>
      <c r="BI256" s="69">
        <v>0</v>
      </c>
      <c r="BJ256" s="70" t="str">
        <f>IFERROR(IF(BI256&gt;1,BI256*0.9,""),"")</f>
        <v/>
      </c>
      <c r="BK256" s="70">
        <v>0</v>
      </c>
      <c r="BL256" s="71" t="str">
        <f t="shared" si="1003"/>
        <v/>
      </c>
      <c r="BM256" s="16" t="str">
        <f t="shared" si="1245"/>
        <v/>
      </c>
      <c r="BN256" s="72">
        <v>0</v>
      </c>
      <c r="BO256" s="73" t="str">
        <f>IFERROR(IF(BN256&gt;1,BN256*0.9,""),"")</f>
        <v/>
      </c>
      <c r="BP256" s="73">
        <v>0</v>
      </c>
      <c r="BQ256" s="74" t="str">
        <f t="shared" si="1006"/>
        <v/>
      </c>
      <c r="BR256" s="18" t="str">
        <f t="shared" si="1247"/>
        <v/>
      </c>
    </row>
    <row r="257" spans="1:70" s="5" customFormat="1" ht="12.75" customHeight="1" thickBot="1">
      <c r="A257" s="43" t="s">
        <v>73</v>
      </c>
      <c r="B257" s="38" t="s">
        <v>160</v>
      </c>
      <c r="C257" s="41"/>
      <c r="D257" s="50">
        <v>0.27</v>
      </c>
      <c r="E257" s="2" t="s">
        <v>197</v>
      </c>
      <c r="F257" s="83">
        <v>1319</v>
      </c>
      <c r="G257" s="83">
        <v>1199</v>
      </c>
      <c r="H257" s="142">
        <v>890</v>
      </c>
      <c r="I257" s="142">
        <v>10</v>
      </c>
      <c r="J257" s="97">
        <f t="shared" si="1177"/>
        <v>880</v>
      </c>
      <c r="K257" s="76">
        <v>0</v>
      </c>
      <c r="L257" s="77" t="str">
        <f>IFERROR(IF(K257&gt;1,K257*0.9,""),"")</f>
        <v/>
      </c>
      <c r="M257" s="77">
        <v>0</v>
      </c>
      <c r="N257" s="78" t="str">
        <f t="shared" si="973"/>
        <v/>
      </c>
      <c r="O257" s="17" t="str">
        <f t="shared" si="1226"/>
        <v/>
      </c>
      <c r="P257" s="79">
        <v>0</v>
      </c>
      <c r="Q257" s="80" t="str">
        <f>IFERROR(IF(P257&gt;1,P257*0.9,""),"")</f>
        <v/>
      </c>
      <c r="R257" s="80">
        <v>0</v>
      </c>
      <c r="S257" s="81" t="str">
        <f t="shared" si="976"/>
        <v/>
      </c>
      <c r="T257" s="19" t="str">
        <f t="shared" si="1228"/>
        <v/>
      </c>
      <c r="U257" s="76">
        <v>0</v>
      </c>
      <c r="V257" s="77" t="str">
        <f>IFERROR(IF(U257&gt;1,U257*0.9,""),"")</f>
        <v/>
      </c>
      <c r="W257" s="77">
        <v>0</v>
      </c>
      <c r="X257" s="78" t="str">
        <f t="shared" si="979"/>
        <v/>
      </c>
      <c r="Y257" s="17" t="str">
        <f t="shared" si="1230"/>
        <v/>
      </c>
      <c r="Z257" s="79">
        <v>999</v>
      </c>
      <c r="AA257" s="80">
        <f>IFERROR(IF(Z257&gt;1,Z257*0.9,""),"")</f>
        <v>899.1</v>
      </c>
      <c r="AB257" s="80">
        <v>145</v>
      </c>
      <c r="AC257" s="81">
        <f t="shared" si="982"/>
        <v>735</v>
      </c>
      <c r="AD257" s="19">
        <f t="shared" si="1232"/>
        <v>0.18251584918251587</v>
      </c>
      <c r="AE257" s="76">
        <v>999</v>
      </c>
      <c r="AF257" s="77">
        <f>IFERROR(IF(AE257&gt;1,AE257*0.9,""),"")</f>
        <v>899.1</v>
      </c>
      <c r="AG257" s="77">
        <v>145</v>
      </c>
      <c r="AH257" s="78">
        <f t="shared" si="985"/>
        <v>735</v>
      </c>
      <c r="AI257" s="17">
        <f t="shared" si="1234"/>
        <v>0.18251584918251587</v>
      </c>
      <c r="AJ257" s="79">
        <v>999</v>
      </c>
      <c r="AK257" s="80">
        <f>IFERROR(IF(AJ257&gt;1,AJ257*0.9,""),"")</f>
        <v>899.1</v>
      </c>
      <c r="AL257" s="80">
        <v>145</v>
      </c>
      <c r="AM257" s="81">
        <f t="shared" si="988"/>
        <v>735</v>
      </c>
      <c r="AN257" s="19">
        <f t="shared" si="1236"/>
        <v>0.18251584918251587</v>
      </c>
      <c r="AO257" s="76">
        <v>999</v>
      </c>
      <c r="AP257" s="77">
        <f>IFERROR(IF(AO257&gt;1,AO257*0.9,""),"")</f>
        <v>899.1</v>
      </c>
      <c r="AQ257" s="77">
        <v>145</v>
      </c>
      <c r="AR257" s="78">
        <f t="shared" si="991"/>
        <v>735</v>
      </c>
      <c r="AS257" s="17">
        <f t="shared" si="1238"/>
        <v>0.18251584918251587</v>
      </c>
      <c r="AT257" s="79">
        <v>0</v>
      </c>
      <c r="AU257" s="80" t="str">
        <f>IFERROR(IF(AT257&gt;1,AT257*0.9,""),"")</f>
        <v/>
      </c>
      <c r="AV257" s="80">
        <v>0</v>
      </c>
      <c r="AW257" s="81" t="str">
        <f t="shared" si="994"/>
        <v/>
      </c>
      <c r="AX257" s="19" t="str">
        <f t="shared" si="1193"/>
        <v/>
      </c>
      <c r="AY257" s="76">
        <v>0</v>
      </c>
      <c r="AZ257" s="77" t="str">
        <f>IFERROR(IF(AY257&gt;1,AY257*0.9,""),"")</f>
        <v/>
      </c>
      <c r="BA257" s="77">
        <v>0</v>
      </c>
      <c r="BB257" s="78" t="str">
        <f t="shared" si="997"/>
        <v/>
      </c>
      <c r="BC257" s="17" t="str">
        <f t="shared" si="1241"/>
        <v/>
      </c>
      <c r="BD257" s="79">
        <v>0</v>
      </c>
      <c r="BE257" s="80" t="str">
        <f>IFERROR(IF(BD257&gt;1,BD257*0.9,""),"")</f>
        <v/>
      </c>
      <c r="BF257" s="80">
        <v>0</v>
      </c>
      <c r="BG257" s="81" t="str">
        <f t="shared" si="1000"/>
        <v/>
      </c>
      <c r="BH257" s="19" t="str">
        <f t="shared" si="1243"/>
        <v/>
      </c>
      <c r="BI257" s="76">
        <v>0</v>
      </c>
      <c r="BJ257" s="77" t="str">
        <f>IFERROR(IF(BI257&gt;1,BI257*0.9,""),"")</f>
        <v/>
      </c>
      <c r="BK257" s="77">
        <v>0</v>
      </c>
      <c r="BL257" s="78" t="str">
        <f t="shared" si="1003"/>
        <v/>
      </c>
      <c r="BM257" s="17" t="str">
        <f t="shared" si="1245"/>
        <v/>
      </c>
      <c r="BN257" s="79">
        <v>0</v>
      </c>
      <c r="BO257" s="80" t="str">
        <f>IFERROR(IF(BN257&gt;1,BN257*0.9,""),"")</f>
        <v/>
      </c>
      <c r="BP257" s="80">
        <v>0</v>
      </c>
      <c r="BQ257" s="81" t="str">
        <f t="shared" si="1006"/>
        <v/>
      </c>
      <c r="BR257" s="19" t="str">
        <f t="shared" si="1247"/>
        <v/>
      </c>
    </row>
    <row r="258" spans="1:70" s="5" customFormat="1" ht="13.5" customHeight="1">
      <c r="A258" s="44" t="s">
        <v>75</v>
      </c>
      <c r="B258" s="36" t="s">
        <v>160</v>
      </c>
      <c r="C258" s="6"/>
      <c r="D258" s="51">
        <v>0.79</v>
      </c>
      <c r="E258" s="7" t="s">
        <v>223</v>
      </c>
      <c r="F258" s="84">
        <v>2199</v>
      </c>
      <c r="G258" s="84">
        <v>1999</v>
      </c>
      <c r="H258" s="143">
        <v>1485</v>
      </c>
      <c r="I258" s="143">
        <v>19</v>
      </c>
      <c r="J258" s="93">
        <f t="shared" si="1177"/>
        <v>1466</v>
      </c>
      <c r="K258" s="106">
        <v>0</v>
      </c>
      <c r="L258" s="107" t="str">
        <f t="shared" si="1225"/>
        <v/>
      </c>
      <c r="M258" s="107">
        <v>0</v>
      </c>
      <c r="N258" s="110" t="str">
        <f t="shared" si="973"/>
        <v/>
      </c>
      <c r="O258" s="15" t="str">
        <f t="shared" si="1226"/>
        <v/>
      </c>
      <c r="P258" s="108">
        <v>0</v>
      </c>
      <c r="Q258" s="109" t="str">
        <f t="shared" si="1227"/>
        <v/>
      </c>
      <c r="R258" s="109">
        <v>0</v>
      </c>
      <c r="S258" s="111" t="str">
        <f t="shared" si="976"/>
        <v/>
      </c>
      <c r="T258" s="20" t="str">
        <f t="shared" si="1228"/>
        <v/>
      </c>
      <c r="U258" s="106">
        <v>0</v>
      </c>
      <c r="V258" s="107" t="str">
        <f t="shared" si="1229"/>
        <v/>
      </c>
      <c r="W258" s="107">
        <v>0</v>
      </c>
      <c r="X258" s="110" t="str">
        <f t="shared" si="979"/>
        <v/>
      </c>
      <c r="Y258" s="15" t="str">
        <f t="shared" si="1230"/>
        <v/>
      </c>
      <c r="Z258" s="108">
        <v>1666</v>
      </c>
      <c r="AA258" s="109">
        <f t="shared" si="1231"/>
        <v>1499.4</v>
      </c>
      <c r="AB258" s="109">
        <v>242</v>
      </c>
      <c r="AC258" s="111">
        <f t="shared" si="982"/>
        <v>1224</v>
      </c>
      <c r="AD258" s="20">
        <f t="shared" si="1232"/>
        <v>0.18367346938775514</v>
      </c>
      <c r="AE258" s="106">
        <v>1666</v>
      </c>
      <c r="AF258" s="107">
        <f t="shared" si="1233"/>
        <v>1499.4</v>
      </c>
      <c r="AG258" s="107">
        <v>242</v>
      </c>
      <c r="AH258" s="110">
        <f t="shared" si="985"/>
        <v>1224</v>
      </c>
      <c r="AI258" s="15">
        <f t="shared" si="1234"/>
        <v>0.18367346938775514</v>
      </c>
      <c r="AJ258" s="108">
        <v>1666</v>
      </c>
      <c r="AK258" s="109">
        <f t="shared" si="1235"/>
        <v>1499.4</v>
      </c>
      <c r="AL258" s="109">
        <v>242</v>
      </c>
      <c r="AM258" s="111">
        <f t="shared" si="988"/>
        <v>1224</v>
      </c>
      <c r="AN258" s="20">
        <f t="shared" si="1236"/>
        <v>0.18367346938775514</v>
      </c>
      <c r="AO258" s="106">
        <v>1666</v>
      </c>
      <c r="AP258" s="107">
        <f t="shared" si="1237"/>
        <v>1499.4</v>
      </c>
      <c r="AQ258" s="107">
        <v>242</v>
      </c>
      <c r="AR258" s="110">
        <f t="shared" si="991"/>
        <v>1224</v>
      </c>
      <c r="AS258" s="15">
        <f t="shared" si="1238"/>
        <v>0.18367346938775514</v>
      </c>
      <c r="AT258" s="108">
        <v>0</v>
      </c>
      <c r="AU258" s="109" t="str">
        <f t="shared" si="1239"/>
        <v/>
      </c>
      <c r="AV258" s="109">
        <v>0</v>
      </c>
      <c r="AW258" s="111" t="str">
        <f t="shared" si="994"/>
        <v/>
      </c>
      <c r="AX258" s="20" t="str">
        <f t="shared" si="1193"/>
        <v/>
      </c>
      <c r="AY258" s="106">
        <v>0</v>
      </c>
      <c r="AZ258" s="107" t="str">
        <f t="shared" si="1240"/>
        <v/>
      </c>
      <c r="BA258" s="107">
        <v>0</v>
      </c>
      <c r="BB258" s="110" t="str">
        <f t="shared" si="997"/>
        <v/>
      </c>
      <c r="BC258" s="15" t="str">
        <f t="shared" si="1241"/>
        <v/>
      </c>
      <c r="BD258" s="108">
        <v>0</v>
      </c>
      <c r="BE258" s="109" t="str">
        <f t="shared" si="1242"/>
        <v/>
      </c>
      <c r="BF258" s="109">
        <v>0</v>
      </c>
      <c r="BG258" s="111" t="str">
        <f t="shared" si="1000"/>
        <v/>
      </c>
      <c r="BH258" s="20" t="str">
        <f t="shared" si="1243"/>
        <v/>
      </c>
      <c r="BI258" s="106">
        <v>0</v>
      </c>
      <c r="BJ258" s="107" t="str">
        <f t="shared" si="1244"/>
        <v/>
      </c>
      <c r="BK258" s="107">
        <v>0</v>
      </c>
      <c r="BL258" s="110" t="str">
        <f t="shared" si="1003"/>
        <v/>
      </c>
      <c r="BM258" s="15" t="str">
        <f t="shared" si="1245"/>
        <v/>
      </c>
      <c r="BN258" s="108">
        <v>0</v>
      </c>
      <c r="BO258" s="109" t="str">
        <f t="shared" si="1246"/>
        <v/>
      </c>
      <c r="BP258" s="109">
        <v>0</v>
      </c>
      <c r="BQ258" s="111" t="str">
        <f t="shared" si="1006"/>
        <v/>
      </c>
      <c r="BR258" s="20" t="str">
        <f t="shared" si="1247"/>
        <v/>
      </c>
    </row>
    <row r="259" spans="1:70" s="5" customFormat="1" ht="12.75" customHeight="1" thickBot="1">
      <c r="A259" s="43" t="s">
        <v>74</v>
      </c>
      <c r="B259" s="38" t="s">
        <v>160</v>
      </c>
      <c r="C259" s="9"/>
      <c r="D259" s="50">
        <v>0.79</v>
      </c>
      <c r="E259" s="2" t="s">
        <v>223</v>
      </c>
      <c r="F259" s="83">
        <v>1979</v>
      </c>
      <c r="G259" s="83">
        <v>1799</v>
      </c>
      <c r="H259" s="142">
        <v>1336</v>
      </c>
      <c r="I259" s="142">
        <v>16</v>
      </c>
      <c r="J259" s="97">
        <f t="shared" si="1177"/>
        <v>1320</v>
      </c>
      <c r="K259" s="76">
        <v>0</v>
      </c>
      <c r="L259" s="77" t="str">
        <f t="shared" si="1225"/>
        <v/>
      </c>
      <c r="M259" s="77">
        <v>0</v>
      </c>
      <c r="N259" s="78" t="str">
        <f t="shared" si="973"/>
        <v/>
      </c>
      <c r="O259" s="17" t="str">
        <f t="shared" si="1226"/>
        <v/>
      </c>
      <c r="P259" s="79">
        <v>0</v>
      </c>
      <c r="Q259" s="80" t="str">
        <f t="shared" si="1227"/>
        <v/>
      </c>
      <c r="R259" s="80">
        <v>0</v>
      </c>
      <c r="S259" s="81" t="str">
        <f t="shared" si="976"/>
        <v/>
      </c>
      <c r="T259" s="19" t="str">
        <f t="shared" si="1228"/>
        <v/>
      </c>
      <c r="U259" s="76">
        <v>0</v>
      </c>
      <c r="V259" s="77" t="str">
        <f t="shared" si="1229"/>
        <v/>
      </c>
      <c r="W259" s="77">
        <v>0</v>
      </c>
      <c r="X259" s="78" t="str">
        <f t="shared" si="979"/>
        <v/>
      </c>
      <c r="Y259" s="17" t="str">
        <f t="shared" si="1230"/>
        <v/>
      </c>
      <c r="Z259" s="79">
        <v>1554</v>
      </c>
      <c r="AA259" s="80">
        <f t="shared" si="1231"/>
        <v>1398.6000000000001</v>
      </c>
      <c r="AB259" s="80">
        <v>177</v>
      </c>
      <c r="AC259" s="81">
        <f t="shared" si="982"/>
        <v>1143</v>
      </c>
      <c r="AD259" s="19">
        <f t="shared" si="1232"/>
        <v>0.18275418275418284</v>
      </c>
      <c r="AE259" s="76">
        <v>1499</v>
      </c>
      <c r="AF259" s="77">
        <f t="shared" si="1233"/>
        <v>1349.1000000000001</v>
      </c>
      <c r="AG259" s="77">
        <v>218</v>
      </c>
      <c r="AH259" s="78">
        <f t="shared" si="985"/>
        <v>1102</v>
      </c>
      <c r="AI259" s="17">
        <f t="shared" si="1234"/>
        <v>0.18315914313245876</v>
      </c>
      <c r="AJ259" s="79">
        <v>1499</v>
      </c>
      <c r="AK259" s="80">
        <f t="shared" si="1235"/>
        <v>1349.1000000000001</v>
      </c>
      <c r="AL259" s="80">
        <v>218</v>
      </c>
      <c r="AM259" s="81">
        <f t="shared" si="988"/>
        <v>1102</v>
      </c>
      <c r="AN259" s="19">
        <f t="shared" si="1236"/>
        <v>0.18315914313245876</v>
      </c>
      <c r="AO259" s="76">
        <v>1499</v>
      </c>
      <c r="AP259" s="77">
        <f t="shared" si="1237"/>
        <v>1349.1000000000001</v>
      </c>
      <c r="AQ259" s="77">
        <v>218</v>
      </c>
      <c r="AR259" s="78">
        <f t="shared" si="991"/>
        <v>1102</v>
      </c>
      <c r="AS259" s="17">
        <f t="shared" si="1238"/>
        <v>0.18315914313245876</v>
      </c>
      <c r="AT259" s="79">
        <v>0</v>
      </c>
      <c r="AU259" s="80" t="str">
        <f t="shared" si="1239"/>
        <v/>
      </c>
      <c r="AV259" s="80">
        <v>0</v>
      </c>
      <c r="AW259" s="81" t="str">
        <f t="shared" si="994"/>
        <v/>
      </c>
      <c r="AX259" s="19" t="str">
        <f t="shared" si="1193"/>
        <v/>
      </c>
      <c r="AY259" s="76">
        <v>0</v>
      </c>
      <c r="AZ259" s="77" t="str">
        <f t="shared" si="1240"/>
        <v/>
      </c>
      <c r="BA259" s="77">
        <v>0</v>
      </c>
      <c r="BB259" s="78" t="str">
        <f t="shared" si="997"/>
        <v/>
      </c>
      <c r="BC259" s="17" t="str">
        <f t="shared" si="1241"/>
        <v/>
      </c>
      <c r="BD259" s="79">
        <v>0</v>
      </c>
      <c r="BE259" s="80" t="str">
        <f t="shared" si="1242"/>
        <v/>
      </c>
      <c r="BF259" s="80">
        <v>0</v>
      </c>
      <c r="BG259" s="81" t="str">
        <f t="shared" si="1000"/>
        <v/>
      </c>
      <c r="BH259" s="19" t="str">
        <f t="shared" si="1243"/>
        <v/>
      </c>
      <c r="BI259" s="76">
        <v>0</v>
      </c>
      <c r="BJ259" s="77" t="str">
        <f t="shared" si="1244"/>
        <v/>
      </c>
      <c r="BK259" s="77">
        <v>0</v>
      </c>
      <c r="BL259" s="78" t="str">
        <f t="shared" si="1003"/>
        <v/>
      </c>
      <c r="BM259" s="17" t="str">
        <f t="shared" si="1245"/>
        <v/>
      </c>
      <c r="BN259" s="79">
        <v>0</v>
      </c>
      <c r="BO259" s="80" t="str">
        <f t="shared" si="1246"/>
        <v/>
      </c>
      <c r="BP259" s="80">
        <v>0</v>
      </c>
      <c r="BQ259" s="81" t="str">
        <f t="shared" si="1006"/>
        <v/>
      </c>
      <c r="BR259" s="19" t="str">
        <f t="shared" si="1247"/>
        <v/>
      </c>
    </row>
    <row r="260" spans="1:70" s="5" customFormat="1" ht="12.75" customHeight="1">
      <c r="A260" s="44" t="s">
        <v>77</v>
      </c>
      <c r="B260" s="36" t="s">
        <v>160</v>
      </c>
      <c r="C260" s="6"/>
      <c r="D260" s="51">
        <v>1.56</v>
      </c>
      <c r="E260" s="7" t="s">
        <v>224</v>
      </c>
      <c r="F260" s="84">
        <v>3299</v>
      </c>
      <c r="G260" s="84">
        <v>2999</v>
      </c>
      <c r="H260" s="143">
        <v>2227</v>
      </c>
      <c r="I260" s="143">
        <v>27</v>
      </c>
      <c r="J260" s="93">
        <f t="shared" si="1177"/>
        <v>2200</v>
      </c>
      <c r="K260" s="106">
        <v>0</v>
      </c>
      <c r="L260" s="107" t="str">
        <f t="shared" si="1225"/>
        <v/>
      </c>
      <c r="M260" s="107">
        <v>0</v>
      </c>
      <c r="N260" s="110" t="str">
        <f t="shared" si="973"/>
        <v/>
      </c>
      <c r="O260" s="15" t="str">
        <f t="shared" si="1226"/>
        <v/>
      </c>
      <c r="P260" s="108">
        <v>0</v>
      </c>
      <c r="Q260" s="109" t="str">
        <f t="shared" si="1227"/>
        <v/>
      </c>
      <c r="R260" s="109">
        <v>0</v>
      </c>
      <c r="S260" s="111" t="str">
        <f t="shared" si="976"/>
        <v/>
      </c>
      <c r="T260" s="20" t="str">
        <f t="shared" si="1228"/>
        <v/>
      </c>
      <c r="U260" s="106">
        <v>0</v>
      </c>
      <c r="V260" s="107" t="str">
        <f t="shared" si="1229"/>
        <v/>
      </c>
      <c r="W260" s="107">
        <v>0</v>
      </c>
      <c r="X260" s="110" t="str">
        <f t="shared" si="979"/>
        <v/>
      </c>
      <c r="Y260" s="15" t="str">
        <f t="shared" si="1230"/>
        <v/>
      </c>
      <c r="Z260" s="108">
        <v>2443</v>
      </c>
      <c r="AA260" s="109">
        <f t="shared" si="1231"/>
        <v>2198.7000000000003</v>
      </c>
      <c r="AB260" s="109">
        <v>404</v>
      </c>
      <c r="AC260" s="111">
        <f t="shared" si="982"/>
        <v>1796</v>
      </c>
      <c r="AD260" s="20">
        <f t="shared" si="1232"/>
        <v>0.18315368172101706</v>
      </c>
      <c r="AE260" s="106">
        <v>2499</v>
      </c>
      <c r="AF260" s="107">
        <f t="shared" si="1233"/>
        <v>2249.1</v>
      </c>
      <c r="AG260" s="107">
        <v>363</v>
      </c>
      <c r="AH260" s="110">
        <f t="shared" si="985"/>
        <v>1837</v>
      </c>
      <c r="AI260" s="15">
        <f t="shared" si="1234"/>
        <v>0.18322884709439327</v>
      </c>
      <c r="AJ260" s="108">
        <v>2499</v>
      </c>
      <c r="AK260" s="109">
        <f t="shared" si="1235"/>
        <v>2249.1</v>
      </c>
      <c r="AL260" s="109">
        <v>363</v>
      </c>
      <c r="AM260" s="111">
        <f t="shared" si="988"/>
        <v>1837</v>
      </c>
      <c r="AN260" s="20">
        <f t="shared" si="1236"/>
        <v>0.18322884709439327</v>
      </c>
      <c r="AO260" s="106">
        <v>2499</v>
      </c>
      <c r="AP260" s="107">
        <f t="shared" si="1237"/>
        <v>2249.1</v>
      </c>
      <c r="AQ260" s="107">
        <v>363</v>
      </c>
      <c r="AR260" s="110">
        <f t="shared" si="991"/>
        <v>1837</v>
      </c>
      <c r="AS260" s="15">
        <f t="shared" si="1238"/>
        <v>0.18322884709439327</v>
      </c>
      <c r="AT260" s="108">
        <v>0</v>
      </c>
      <c r="AU260" s="109" t="str">
        <f t="shared" si="1239"/>
        <v/>
      </c>
      <c r="AV260" s="109">
        <v>0</v>
      </c>
      <c r="AW260" s="111" t="str">
        <f t="shared" si="994"/>
        <v/>
      </c>
      <c r="AX260" s="20" t="str">
        <f t="shared" si="1193"/>
        <v/>
      </c>
      <c r="AY260" s="106">
        <v>0</v>
      </c>
      <c r="AZ260" s="107" t="str">
        <f t="shared" si="1240"/>
        <v/>
      </c>
      <c r="BA260" s="107">
        <v>0</v>
      </c>
      <c r="BB260" s="110" t="str">
        <f t="shared" si="997"/>
        <v/>
      </c>
      <c r="BC260" s="15" t="str">
        <f t="shared" si="1241"/>
        <v/>
      </c>
      <c r="BD260" s="108">
        <v>0</v>
      </c>
      <c r="BE260" s="109" t="str">
        <f t="shared" si="1242"/>
        <v/>
      </c>
      <c r="BF260" s="109">
        <v>0</v>
      </c>
      <c r="BG260" s="111" t="str">
        <f t="shared" si="1000"/>
        <v/>
      </c>
      <c r="BH260" s="20" t="str">
        <f t="shared" si="1243"/>
        <v/>
      </c>
      <c r="BI260" s="106">
        <v>0</v>
      </c>
      <c r="BJ260" s="107" t="str">
        <f t="shared" si="1244"/>
        <v/>
      </c>
      <c r="BK260" s="107">
        <v>0</v>
      </c>
      <c r="BL260" s="110" t="str">
        <f t="shared" si="1003"/>
        <v/>
      </c>
      <c r="BM260" s="15" t="str">
        <f t="shared" si="1245"/>
        <v/>
      </c>
      <c r="BN260" s="108">
        <v>0</v>
      </c>
      <c r="BO260" s="109" t="str">
        <f t="shared" si="1246"/>
        <v/>
      </c>
      <c r="BP260" s="109">
        <v>0</v>
      </c>
      <c r="BQ260" s="111" t="str">
        <f t="shared" si="1006"/>
        <v/>
      </c>
      <c r="BR260" s="20" t="str">
        <f t="shared" si="1247"/>
        <v/>
      </c>
    </row>
    <row r="261" spans="1:70" s="5" customFormat="1" ht="12.75" customHeight="1" thickBot="1">
      <c r="A261" s="43" t="s">
        <v>76</v>
      </c>
      <c r="B261" s="38" t="s">
        <v>160</v>
      </c>
      <c r="C261" s="9"/>
      <c r="D261" s="50">
        <v>1.56</v>
      </c>
      <c r="E261" s="2" t="s">
        <v>224</v>
      </c>
      <c r="F261" s="83">
        <v>3079</v>
      </c>
      <c r="G261" s="83">
        <v>2799</v>
      </c>
      <c r="H261" s="142">
        <v>2079</v>
      </c>
      <c r="I261" s="142">
        <v>26</v>
      </c>
      <c r="J261" s="97">
        <f t="shared" si="1177"/>
        <v>2053</v>
      </c>
      <c r="K261" s="76">
        <v>0</v>
      </c>
      <c r="L261" s="77" t="str">
        <f t="shared" si="1225"/>
        <v/>
      </c>
      <c r="M261" s="77">
        <v>0</v>
      </c>
      <c r="N261" s="78" t="str">
        <f t="shared" si="973"/>
        <v/>
      </c>
      <c r="O261" s="17" t="str">
        <f t="shared" si="1226"/>
        <v/>
      </c>
      <c r="P261" s="79">
        <v>0</v>
      </c>
      <c r="Q261" s="80" t="str">
        <f t="shared" si="1227"/>
        <v/>
      </c>
      <c r="R261" s="80">
        <v>0</v>
      </c>
      <c r="S261" s="81" t="str">
        <f t="shared" si="976"/>
        <v/>
      </c>
      <c r="T261" s="19" t="str">
        <f t="shared" si="1228"/>
        <v/>
      </c>
      <c r="U261" s="76">
        <v>0</v>
      </c>
      <c r="V261" s="77" t="str">
        <f t="shared" si="1229"/>
        <v/>
      </c>
      <c r="W261" s="77">
        <v>0</v>
      </c>
      <c r="X261" s="78" t="str">
        <f t="shared" si="979"/>
        <v/>
      </c>
      <c r="Y261" s="17" t="str">
        <f t="shared" si="1230"/>
        <v/>
      </c>
      <c r="Z261" s="79">
        <v>2332</v>
      </c>
      <c r="AA261" s="80">
        <f t="shared" si="1231"/>
        <v>2098.8000000000002</v>
      </c>
      <c r="AB261" s="80">
        <v>339</v>
      </c>
      <c r="AC261" s="81">
        <f t="shared" si="982"/>
        <v>1714</v>
      </c>
      <c r="AD261" s="19">
        <f t="shared" si="1232"/>
        <v>0.18334286258814567</v>
      </c>
      <c r="AE261" s="76">
        <v>2332</v>
      </c>
      <c r="AF261" s="77">
        <f t="shared" si="1233"/>
        <v>2098.8000000000002</v>
      </c>
      <c r="AG261" s="77">
        <v>339</v>
      </c>
      <c r="AH261" s="78">
        <f t="shared" si="985"/>
        <v>1714</v>
      </c>
      <c r="AI261" s="17">
        <f t="shared" si="1234"/>
        <v>0.18334286258814567</v>
      </c>
      <c r="AJ261" s="79">
        <v>2332</v>
      </c>
      <c r="AK261" s="80">
        <f t="shared" si="1235"/>
        <v>2098.8000000000002</v>
      </c>
      <c r="AL261" s="80">
        <v>339</v>
      </c>
      <c r="AM261" s="81">
        <f t="shared" si="988"/>
        <v>1714</v>
      </c>
      <c r="AN261" s="19">
        <f t="shared" si="1236"/>
        <v>0.18334286258814567</v>
      </c>
      <c r="AO261" s="76">
        <v>2332</v>
      </c>
      <c r="AP261" s="77">
        <f t="shared" si="1237"/>
        <v>2098.8000000000002</v>
      </c>
      <c r="AQ261" s="77">
        <v>339</v>
      </c>
      <c r="AR261" s="78">
        <f t="shared" si="991"/>
        <v>1714</v>
      </c>
      <c r="AS261" s="17">
        <f t="shared" si="1238"/>
        <v>0.18334286258814567</v>
      </c>
      <c r="AT261" s="79">
        <v>0</v>
      </c>
      <c r="AU261" s="80" t="str">
        <f t="shared" si="1239"/>
        <v/>
      </c>
      <c r="AV261" s="80">
        <v>0</v>
      </c>
      <c r="AW261" s="81" t="str">
        <f t="shared" si="994"/>
        <v/>
      </c>
      <c r="AX261" s="19" t="str">
        <f t="shared" si="1193"/>
        <v/>
      </c>
      <c r="AY261" s="76">
        <v>0</v>
      </c>
      <c r="AZ261" s="77" t="str">
        <f t="shared" si="1240"/>
        <v/>
      </c>
      <c r="BA261" s="77">
        <v>0</v>
      </c>
      <c r="BB261" s="78" t="str">
        <f t="shared" si="997"/>
        <v/>
      </c>
      <c r="BC261" s="17" t="str">
        <f t="shared" si="1241"/>
        <v/>
      </c>
      <c r="BD261" s="79">
        <v>0</v>
      </c>
      <c r="BE261" s="80" t="str">
        <f t="shared" si="1242"/>
        <v/>
      </c>
      <c r="BF261" s="80">
        <v>0</v>
      </c>
      <c r="BG261" s="81" t="str">
        <f t="shared" si="1000"/>
        <v/>
      </c>
      <c r="BH261" s="19" t="str">
        <f t="shared" si="1243"/>
        <v/>
      </c>
      <c r="BI261" s="76">
        <v>0</v>
      </c>
      <c r="BJ261" s="77" t="str">
        <f t="shared" si="1244"/>
        <v/>
      </c>
      <c r="BK261" s="77">
        <v>0</v>
      </c>
      <c r="BL261" s="78" t="str">
        <f t="shared" si="1003"/>
        <v/>
      </c>
      <c r="BM261" s="17" t="str">
        <f t="shared" si="1245"/>
        <v/>
      </c>
      <c r="BN261" s="79">
        <v>0</v>
      </c>
      <c r="BO261" s="80" t="str">
        <f t="shared" si="1246"/>
        <v/>
      </c>
      <c r="BP261" s="80">
        <v>0</v>
      </c>
      <c r="BQ261" s="81" t="str">
        <f t="shared" si="1006"/>
        <v/>
      </c>
      <c r="BR261" s="19" t="str">
        <f t="shared" si="1247"/>
        <v/>
      </c>
    </row>
    <row r="262" spans="1:70" s="5" customFormat="1" ht="12.75" customHeight="1">
      <c r="A262" s="44" t="s">
        <v>267</v>
      </c>
      <c r="B262" s="36" t="s">
        <v>160</v>
      </c>
      <c r="C262" s="6"/>
      <c r="D262" s="51">
        <v>1.19</v>
      </c>
      <c r="E262" s="7" t="s">
        <v>268</v>
      </c>
      <c r="F262" s="84">
        <v>4069</v>
      </c>
      <c r="G262" s="84">
        <v>3699</v>
      </c>
      <c r="H262" s="143">
        <v>2775</v>
      </c>
      <c r="I262" s="143">
        <v>45</v>
      </c>
      <c r="J262" s="93">
        <f t="shared" si="1177"/>
        <v>2730</v>
      </c>
      <c r="K262" s="106">
        <v>0</v>
      </c>
      <c r="L262" s="107" t="str">
        <f>IFERROR(IF(K262&gt;1,K262*0.9,""),"")</f>
        <v/>
      </c>
      <c r="M262" s="107">
        <v>0</v>
      </c>
      <c r="N262" s="110" t="str">
        <f t="shared" si="973"/>
        <v/>
      </c>
      <c r="O262" s="15" t="str">
        <f t="shared" si="1226"/>
        <v/>
      </c>
      <c r="P262" s="108">
        <v>0</v>
      </c>
      <c r="Q262" s="109" t="str">
        <f>IFERROR(IF(P262&gt;1,P262*0.9,""),"")</f>
        <v/>
      </c>
      <c r="R262" s="109">
        <v>0</v>
      </c>
      <c r="S262" s="111" t="str">
        <f t="shared" si="976"/>
        <v/>
      </c>
      <c r="T262" s="20" t="str">
        <f t="shared" si="1228"/>
        <v/>
      </c>
      <c r="U262" s="106">
        <v>0</v>
      </c>
      <c r="V262" s="107" t="str">
        <f>IFERROR(IF(U262&gt;1,U262*0.9,""),"")</f>
        <v/>
      </c>
      <c r="W262" s="107">
        <v>0</v>
      </c>
      <c r="X262" s="110" t="str">
        <f t="shared" si="979"/>
        <v/>
      </c>
      <c r="Y262" s="15" t="str">
        <f t="shared" si="1230"/>
        <v/>
      </c>
      <c r="Z262" s="108">
        <v>3110</v>
      </c>
      <c r="AA262" s="109">
        <f>IFERROR(IF(Z262&gt;1,Z262*0.9,""),"")</f>
        <v>2799</v>
      </c>
      <c r="AB262" s="109">
        <v>430</v>
      </c>
      <c r="AC262" s="111">
        <f t="shared" si="982"/>
        <v>2300</v>
      </c>
      <c r="AD262" s="20">
        <f t="shared" si="1232"/>
        <v>0.17827795641300465</v>
      </c>
      <c r="AE262" s="106">
        <v>3077</v>
      </c>
      <c r="AF262" s="107">
        <f>IFERROR(IF(AE262&gt;1,AE262*0.9,""),"")</f>
        <v>2769.3</v>
      </c>
      <c r="AG262" s="107">
        <v>454</v>
      </c>
      <c r="AH262" s="110">
        <f t="shared" si="985"/>
        <v>2276</v>
      </c>
      <c r="AI262" s="15">
        <f t="shared" si="1234"/>
        <v>0.17813165781966567</v>
      </c>
      <c r="AJ262" s="108">
        <v>3077</v>
      </c>
      <c r="AK262" s="109">
        <f>IFERROR(IF(AJ262&gt;1,AJ262*0.9,""),"")</f>
        <v>2769.3</v>
      </c>
      <c r="AL262" s="109">
        <v>454</v>
      </c>
      <c r="AM262" s="111">
        <f t="shared" si="988"/>
        <v>2276</v>
      </c>
      <c r="AN262" s="20">
        <f t="shared" si="1236"/>
        <v>0.17813165781966567</v>
      </c>
      <c r="AO262" s="106">
        <v>3077</v>
      </c>
      <c r="AP262" s="107">
        <f>IFERROR(IF(AO262&gt;1,AO262*0.9,""),"")</f>
        <v>2769.3</v>
      </c>
      <c r="AQ262" s="107">
        <v>454</v>
      </c>
      <c r="AR262" s="110">
        <f t="shared" si="991"/>
        <v>2276</v>
      </c>
      <c r="AS262" s="15">
        <f t="shared" si="1238"/>
        <v>0.17813165781966567</v>
      </c>
      <c r="AT262" s="108">
        <v>0</v>
      </c>
      <c r="AU262" s="109" t="str">
        <f>IFERROR(IF(AT262&gt;1,AT262*0.9,""),"")</f>
        <v/>
      </c>
      <c r="AV262" s="109">
        <v>0</v>
      </c>
      <c r="AW262" s="111" t="str">
        <f t="shared" si="994"/>
        <v/>
      </c>
      <c r="AX262" s="20" t="str">
        <f t="shared" si="1193"/>
        <v/>
      </c>
      <c r="AY262" s="106">
        <v>0</v>
      </c>
      <c r="AZ262" s="107" t="str">
        <f>IFERROR(IF(AY262&gt;1,AY262*0.9,""),"")</f>
        <v/>
      </c>
      <c r="BA262" s="107">
        <v>0</v>
      </c>
      <c r="BB262" s="110" t="str">
        <f t="shared" si="997"/>
        <v/>
      </c>
      <c r="BC262" s="15" t="str">
        <f t="shared" si="1241"/>
        <v/>
      </c>
      <c r="BD262" s="108">
        <v>0</v>
      </c>
      <c r="BE262" s="109" t="str">
        <f>IFERROR(IF(BD262&gt;1,BD262*0.9,""),"")</f>
        <v/>
      </c>
      <c r="BF262" s="109">
        <v>0</v>
      </c>
      <c r="BG262" s="111" t="str">
        <f t="shared" si="1000"/>
        <v/>
      </c>
      <c r="BH262" s="20" t="str">
        <f t="shared" si="1243"/>
        <v/>
      </c>
      <c r="BI262" s="106">
        <v>0</v>
      </c>
      <c r="BJ262" s="107" t="str">
        <f>IFERROR(IF(BI262&gt;1,BI262*0.9,""),"")</f>
        <v/>
      </c>
      <c r="BK262" s="107">
        <v>0</v>
      </c>
      <c r="BL262" s="110" t="str">
        <f t="shared" si="1003"/>
        <v/>
      </c>
      <c r="BM262" s="15" t="str">
        <f t="shared" si="1245"/>
        <v/>
      </c>
      <c r="BN262" s="108">
        <v>0</v>
      </c>
      <c r="BO262" s="109" t="str">
        <f>IFERROR(IF(BN262&gt;1,BN262*0.9,""),"")</f>
        <v/>
      </c>
      <c r="BP262" s="109">
        <v>0</v>
      </c>
      <c r="BQ262" s="111" t="str">
        <f t="shared" si="1006"/>
        <v/>
      </c>
      <c r="BR262" s="20" t="str">
        <f t="shared" si="1247"/>
        <v/>
      </c>
    </row>
    <row r="263" spans="1:70" s="5" customFormat="1" ht="12.75" customHeight="1" thickBot="1">
      <c r="A263" s="43" t="s">
        <v>266</v>
      </c>
      <c r="B263" s="38" t="s">
        <v>160</v>
      </c>
      <c r="C263" s="41"/>
      <c r="D263" s="50">
        <v>1.19</v>
      </c>
      <c r="E263" s="2" t="s">
        <v>268</v>
      </c>
      <c r="F263" s="83">
        <v>3849</v>
      </c>
      <c r="G263" s="83">
        <v>3499</v>
      </c>
      <c r="H263" s="142">
        <v>2625</v>
      </c>
      <c r="I263" s="142">
        <v>43</v>
      </c>
      <c r="J263" s="75">
        <f t="shared" si="1177"/>
        <v>2582</v>
      </c>
      <c r="K263" s="76">
        <v>0</v>
      </c>
      <c r="L263" s="77" t="str">
        <f>IFERROR(IF(K263&gt;1,K263*0.9,""),"")</f>
        <v/>
      </c>
      <c r="M263" s="77">
        <v>0</v>
      </c>
      <c r="N263" s="78" t="str">
        <f t="shared" si="973"/>
        <v/>
      </c>
      <c r="O263" s="17" t="str">
        <f t="shared" si="1226"/>
        <v/>
      </c>
      <c r="P263" s="79">
        <v>0</v>
      </c>
      <c r="Q263" s="80" t="str">
        <f>IFERROR(IF(P263&gt;1,P263*0.9,""),"")</f>
        <v/>
      </c>
      <c r="R263" s="80">
        <v>0</v>
      </c>
      <c r="S263" s="81" t="str">
        <f t="shared" si="976"/>
        <v/>
      </c>
      <c r="T263" s="19" t="str">
        <f t="shared" si="1228"/>
        <v/>
      </c>
      <c r="U263" s="76">
        <v>0</v>
      </c>
      <c r="V263" s="77" t="str">
        <f>IFERROR(IF(U263&gt;1,U263*0.9,""),"")</f>
        <v/>
      </c>
      <c r="W263" s="77">
        <v>0</v>
      </c>
      <c r="X263" s="78" t="str">
        <f t="shared" si="979"/>
        <v/>
      </c>
      <c r="Y263" s="17" t="str">
        <f t="shared" si="1230"/>
        <v/>
      </c>
      <c r="Z263" s="79">
        <v>2999</v>
      </c>
      <c r="AA263" s="80">
        <f>IFERROR(IF(Z263&gt;1,Z263*0.9,""),"")</f>
        <v>2699.1</v>
      </c>
      <c r="AB263" s="80">
        <v>364</v>
      </c>
      <c r="AC263" s="81">
        <f t="shared" si="982"/>
        <v>2218</v>
      </c>
      <c r="AD263" s="19">
        <f t="shared" si="1232"/>
        <v>0.17824460005186912</v>
      </c>
      <c r="AE263" s="76">
        <v>2910</v>
      </c>
      <c r="AF263" s="77">
        <f>IFERROR(IF(AE263&gt;1,AE263*0.9,""),"")</f>
        <v>2619</v>
      </c>
      <c r="AG263" s="77">
        <v>430</v>
      </c>
      <c r="AH263" s="78">
        <f t="shared" si="985"/>
        <v>2152</v>
      </c>
      <c r="AI263" s="17">
        <f t="shared" si="1234"/>
        <v>0.1783123329515082</v>
      </c>
      <c r="AJ263" s="79">
        <v>2910</v>
      </c>
      <c r="AK263" s="80">
        <f>IFERROR(IF(AJ263&gt;1,AJ263*0.9,""),"")</f>
        <v>2619</v>
      </c>
      <c r="AL263" s="80">
        <v>430</v>
      </c>
      <c r="AM263" s="81">
        <f t="shared" si="988"/>
        <v>2152</v>
      </c>
      <c r="AN263" s="19">
        <f t="shared" si="1236"/>
        <v>0.1783123329515082</v>
      </c>
      <c r="AO263" s="76">
        <v>2910</v>
      </c>
      <c r="AP263" s="77">
        <f>IFERROR(IF(AO263&gt;1,AO263*0.9,""),"")</f>
        <v>2619</v>
      </c>
      <c r="AQ263" s="77">
        <v>430</v>
      </c>
      <c r="AR263" s="78">
        <f t="shared" si="991"/>
        <v>2152</v>
      </c>
      <c r="AS263" s="17">
        <f t="shared" si="1238"/>
        <v>0.1783123329515082</v>
      </c>
      <c r="AT263" s="79">
        <v>0</v>
      </c>
      <c r="AU263" s="80" t="str">
        <f>IFERROR(IF(AT263&gt;1,AT263*0.9,""),"")</f>
        <v/>
      </c>
      <c r="AV263" s="80">
        <v>0</v>
      </c>
      <c r="AW263" s="81" t="str">
        <f t="shared" si="994"/>
        <v/>
      </c>
      <c r="AX263" s="19" t="str">
        <f t="shared" si="1193"/>
        <v/>
      </c>
      <c r="AY263" s="76">
        <v>0</v>
      </c>
      <c r="AZ263" s="77" t="str">
        <f>IFERROR(IF(AY263&gt;1,AY263*0.9,""),"")</f>
        <v/>
      </c>
      <c r="BA263" s="77">
        <v>0</v>
      </c>
      <c r="BB263" s="78" t="str">
        <f t="shared" si="997"/>
        <v/>
      </c>
      <c r="BC263" s="17" t="str">
        <f t="shared" si="1241"/>
        <v/>
      </c>
      <c r="BD263" s="79">
        <v>0</v>
      </c>
      <c r="BE263" s="80" t="str">
        <f>IFERROR(IF(BD263&gt;1,BD263*0.9,""),"")</f>
        <v/>
      </c>
      <c r="BF263" s="80">
        <v>0</v>
      </c>
      <c r="BG263" s="81" t="str">
        <f t="shared" si="1000"/>
        <v/>
      </c>
      <c r="BH263" s="19" t="str">
        <f t="shared" si="1243"/>
        <v/>
      </c>
      <c r="BI263" s="76">
        <v>0</v>
      </c>
      <c r="BJ263" s="77" t="str">
        <f>IFERROR(IF(BI263&gt;1,BI263*0.9,""),"")</f>
        <v/>
      </c>
      <c r="BK263" s="77">
        <v>0</v>
      </c>
      <c r="BL263" s="78" t="str">
        <f t="shared" si="1003"/>
        <v/>
      </c>
      <c r="BM263" s="17" t="str">
        <f t="shared" si="1245"/>
        <v/>
      </c>
      <c r="BN263" s="79">
        <v>0</v>
      </c>
      <c r="BO263" s="80" t="str">
        <f>IFERROR(IF(BN263&gt;1,BN263*0.9,""),"")</f>
        <v/>
      </c>
      <c r="BP263" s="80">
        <v>0</v>
      </c>
      <c r="BQ263" s="81" t="str">
        <f t="shared" si="1006"/>
        <v/>
      </c>
      <c r="BR263" s="19" t="str">
        <f t="shared" si="1247"/>
        <v/>
      </c>
    </row>
    <row r="264" spans="1:70" s="5" customFormat="1" ht="12.75" customHeight="1">
      <c r="A264" s="44" t="s">
        <v>495</v>
      </c>
      <c r="B264" s="36" t="s">
        <v>160</v>
      </c>
      <c r="C264" s="6" t="s">
        <v>521</v>
      </c>
      <c r="D264" s="51" t="s">
        <v>550</v>
      </c>
      <c r="E264" s="7" t="s">
        <v>516</v>
      </c>
      <c r="F264" s="84">
        <v>1209</v>
      </c>
      <c r="G264" s="84">
        <v>1099</v>
      </c>
      <c r="H264" s="143">
        <v>785</v>
      </c>
      <c r="I264" s="143">
        <v>0</v>
      </c>
      <c r="J264" s="93">
        <f t="shared" ref="J264:J265" si="1248">IFERROR(H264-I264,H264)</f>
        <v>785</v>
      </c>
      <c r="K264" s="106">
        <v>0</v>
      </c>
      <c r="L264" s="107" t="str">
        <f t="shared" ref="L264:L265" si="1249">IFERROR(IF(K264&gt;1,K264*0.9,""),"")</f>
        <v/>
      </c>
      <c r="M264" s="107">
        <v>0</v>
      </c>
      <c r="N264" s="110" t="str">
        <f t="shared" ref="N264:N327" si="1250">IFERROR(IF(M264&gt;1,($J264-M264),""),"")</f>
        <v/>
      </c>
      <c r="O264" s="15" t="str">
        <f t="shared" ref="O264:O265" si="1251">IFERROR(IF((IFERROR(IF(M264&gt;1,(L264-N264)/L264,""),(($G264*0.9)-N264)/($G264*0.9)))&gt;1%,IFERROR(IF(M264&gt;1,(L264-N264)/L264,""),(($G264*0.9)-N264)/($G264*0.9)),""),"")</f>
        <v/>
      </c>
      <c r="P264" s="108">
        <v>0</v>
      </c>
      <c r="Q264" s="109" t="str">
        <f t="shared" ref="Q264:Q265" si="1252">IFERROR(IF(P264&gt;1,P264*0.9,""),"")</f>
        <v/>
      </c>
      <c r="R264" s="109">
        <v>0</v>
      </c>
      <c r="S264" s="111" t="str">
        <f t="shared" ref="S264:S327" si="1253">IFERROR(IF(R264&gt;1,($J264-R264),""),"")</f>
        <v/>
      </c>
      <c r="T264" s="20" t="str">
        <f t="shared" ref="T264:T265" si="1254">IFERROR(IF((IFERROR(IF(R264&gt;1,(Q264-S264)/Q264,""),(($G264*0.9)-S264)/($G264*0.9)))&gt;1%,IFERROR(IF(R264&gt;1,(Q264-S264)/Q264,""),(($G264*0.9)-S264)/($G264*0.9)),""),"")</f>
        <v/>
      </c>
      <c r="U264" s="106">
        <v>0</v>
      </c>
      <c r="V264" s="107" t="str">
        <f t="shared" ref="V264:V265" si="1255">IFERROR(IF(U264&gt;1,U264*0.9,""),"")</f>
        <v/>
      </c>
      <c r="W264" s="107">
        <v>0</v>
      </c>
      <c r="X264" s="110" t="str">
        <f t="shared" ref="X264:X327" si="1256">IFERROR(IF(W264&gt;1,($J264-W264),""),"")</f>
        <v/>
      </c>
      <c r="Y264" s="15" t="str">
        <f t="shared" ref="Y264:Y265" si="1257">IFERROR(IF((IFERROR(IF(W264&gt;1,(V264-X264)/V264,""),(($G264*0.9)-X264)/($G264*0.9)))&gt;1%,IFERROR(IF(W264&gt;1,(V264-X264)/V264,""),(($G264*0.9)-X264)/($G264*0.9)),""),"")</f>
        <v/>
      </c>
      <c r="Z264" s="108">
        <v>0</v>
      </c>
      <c r="AA264" s="109" t="str">
        <f t="shared" ref="AA264:AA265" si="1258">IFERROR(IF(Z264&gt;1,Z264*0.9,""),"")</f>
        <v/>
      </c>
      <c r="AB264" s="109">
        <v>0</v>
      </c>
      <c r="AC264" s="111" t="str">
        <f t="shared" ref="AC264:AC327" si="1259">IFERROR(IF(AB264&gt;1,($J264-AB264),""),"")</f>
        <v/>
      </c>
      <c r="AD264" s="20" t="str">
        <f t="shared" ref="AD264:AD265" si="1260">IFERROR(IF((IFERROR(IF(AB264&gt;1,(AA264-AC264)/AA264,""),(($G264*0.9)-AC264)/($G264*0.9)))&gt;1%,IFERROR(IF(AB264&gt;1,(AA264-AC264)/AA264,""),(($G264*0.9)-AC264)/($G264*0.9)),""),"")</f>
        <v/>
      </c>
      <c r="AE264" s="106">
        <v>0</v>
      </c>
      <c r="AF264" s="107" t="str">
        <f t="shared" ref="AF264:AF265" si="1261">IFERROR(IF(AE264&gt;1,AE264*0.9,""),"")</f>
        <v/>
      </c>
      <c r="AG264" s="107">
        <v>0</v>
      </c>
      <c r="AH264" s="110" t="str">
        <f t="shared" ref="AH264:AH327" si="1262">IFERROR(IF(AG264&gt;1,($J264-AG264),""),"")</f>
        <v/>
      </c>
      <c r="AI264" s="15" t="str">
        <f t="shared" ref="AI264:AI265" si="1263">IFERROR(IF((IFERROR(IF(AG264&gt;1,(AF264-AH264)/AF264,""),(($G264*0.9)-AH264)/($G264*0.9)))&gt;1%,IFERROR(IF(AG264&gt;1,(AF264-AH264)/AF264,""),(($G264*0.9)-AH264)/($G264*0.9)),""),"")</f>
        <v/>
      </c>
      <c r="AJ264" s="108">
        <v>0</v>
      </c>
      <c r="AK264" s="109" t="str">
        <f t="shared" ref="AK264:AK265" si="1264">IFERROR(IF(AJ264&gt;1,AJ264*0.9,""),"")</f>
        <v/>
      </c>
      <c r="AL264" s="109">
        <v>0</v>
      </c>
      <c r="AM264" s="111" t="str">
        <f t="shared" ref="AM264:AM327" si="1265">IFERROR(IF(AL264&gt;1,($J264-AL264),""),"")</f>
        <v/>
      </c>
      <c r="AN264" s="20" t="str">
        <f t="shared" ref="AN264:AN265" si="1266">IFERROR(IF((IFERROR(IF(AL264&gt;1,(AK264-AM264)/AK264,""),(($G264*0.9)-AM264)/($G264*0.9)))&gt;1%,IFERROR(IF(AL264&gt;1,(AK264-AM264)/AK264,""),(($G264*0.9)-AM264)/($G264*0.9)),""),"")</f>
        <v/>
      </c>
      <c r="AO264" s="106">
        <v>0</v>
      </c>
      <c r="AP264" s="107" t="str">
        <f t="shared" ref="AP264:AP265" si="1267">IFERROR(IF(AO264&gt;1,AO264*0.9,""),"")</f>
        <v/>
      </c>
      <c r="AQ264" s="107">
        <v>0</v>
      </c>
      <c r="AR264" s="110" t="str">
        <f t="shared" ref="AR264:AR327" si="1268">IFERROR(IF(AQ264&gt;1,($J264-AQ264),""),"")</f>
        <v/>
      </c>
      <c r="AS264" s="15" t="str">
        <f t="shared" ref="AS264:AS265" si="1269">IFERROR(IF((IFERROR(IF(AQ264&gt;1,(AP264-AR264)/AP264,""),(($G264*0.9)-AR264)/($G264*0.9)))&gt;1%,IFERROR(IF(AQ264&gt;1,(AP264-AR264)/AP264,""),(($G264*0.9)-AR264)/($G264*0.9)),""),"")</f>
        <v/>
      </c>
      <c r="AT264" s="108">
        <v>0</v>
      </c>
      <c r="AU264" s="109" t="str">
        <f t="shared" ref="AU264:AU265" si="1270">IFERROR(IF(AT264&gt;1,AT264*0.9,""),"")</f>
        <v/>
      </c>
      <c r="AV264" s="109">
        <v>0</v>
      </c>
      <c r="AW264" s="111" t="str">
        <f t="shared" ref="AW264:AW327" si="1271">IFERROR(IF(AV264&gt;1,($J264-AV264),""),"")</f>
        <v/>
      </c>
      <c r="AX264" s="20" t="str">
        <f t="shared" ref="AX264:AX265" si="1272">IFERROR(IF((IFERROR(IF(AV264&gt;1,(AU264-AW264)/AU264,""),(($G264*0.9)-AW264)/($G264*0.9)))&gt;1%,IFERROR(IF(AV264&gt;1,(AU264-AW264)/AU264,""),(($G264*0.9)-AW264)/($G264*0.9)),""),"")</f>
        <v/>
      </c>
      <c r="AY264" s="106">
        <v>0</v>
      </c>
      <c r="AZ264" s="107" t="str">
        <f t="shared" ref="AZ264:AZ265" si="1273">IFERROR(IF(AY264&gt;1,AY264*0.9,""),"")</f>
        <v/>
      </c>
      <c r="BA264" s="107">
        <v>0</v>
      </c>
      <c r="BB264" s="110" t="str">
        <f t="shared" ref="BB264:BB327" si="1274">IFERROR(IF(BA264&gt;1,($J264-BA264),""),"")</f>
        <v/>
      </c>
      <c r="BC264" s="15" t="str">
        <f t="shared" ref="BC264:BC265" si="1275">IFERROR(IF((IFERROR(IF(BA264&gt;1,(AZ264-BB264)/AZ264,""),(($G264*0.9)-BB264)/($G264*0.9)))&gt;1%,IFERROR(IF(BA264&gt;1,(AZ264-BB264)/AZ264,""),(($G264*0.9)-BB264)/($G264*0.9)),""),"")</f>
        <v/>
      </c>
      <c r="BD264" s="108">
        <v>0</v>
      </c>
      <c r="BE264" s="109" t="str">
        <f t="shared" ref="BE264:BE265" si="1276">IFERROR(IF(BD264&gt;1,BD264*0.9,""),"")</f>
        <v/>
      </c>
      <c r="BF264" s="109">
        <v>0</v>
      </c>
      <c r="BG264" s="111" t="str">
        <f t="shared" ref="BG264:BG327" si="1277">IFERROR(IF(BF264&gt;1,($J264-BF264),""),"")</f>
        <v/>
      </c>
      <c r="BH264" s="20" t="str">
        <f t="shared" ref="BH264:BH265" si="1278">IFERROR(IF((IFERROR(IF(BF264&gt;1,(BE264-BG264)/BE264,""),(($G264*0.9)-BG264)/($G264*0.9)))&gt;1%,IFERROR(IF(BF264&gt;1,(BE264-BG264)/BE264,""),(($G264*0.9)-BG264)/($G264*0.9)),""),"")</f>
        <v/>
      </c>
      <c r="BI264" s="106">
        <v>0</v>
      </c>
      <c r="BJ264" s="107" t="str">
        <f t="shared" ref="BJ264:BJ265" si="1279">IFERROR(IF(BI264&gt;1,BI264*0.9,""),"")</f>
        <v/>
      </c>
      <c r="BK264" s="107">
        <v>0</v>
      </c>
      <c r="BL264" s="110" t="str">
        <f t="shared" ref="BL264:BL327" si="1280">IFERROR(IF(BK264&gt;1,($J264-BK264),""),"")</f>
        <v/>
      </c>
      <c r="BM264" s="15" t="str">
        <f t="shared" ref="BM264:BM265" si="1281">IFERROR(IF((IFERROR(IF(BK264&gt;1,(BJ264-BL264)/BJ264,""),(($G264*0.9)-BL264)/($G264*0.9)))&gt;1%,IFERROR(IF(BK264&gt;1,(BJ264-BL264)/BJ264,""),(($G264*0.9)-BL264)/($G264*0.9)),""),"")</f>
        <v/>
      </c>
      <c r="BN264" s="108">
        <v>0</v>
      </c>
      <c r="BO264" s="109" t="str">
        <f t="shared" ref="BO264:BO265" si="1282">IFERROR(IF(BN264&gt;1,BN264*0.9,""),"")</f>
        <v/>
      </c>
      <c r="BP264" s="109">
        <v>0</v>
      </c>
      <c r="BQ264" s="111" t="str">
        <f t="shared" ref="BQ264:BQ327" si="1283">IFERROR(IF(BP264&gt;1,($J264-BP264),""),"")</f>
        <v/>
      </c>
      <c r="BR264" s="20" t="str">
        <f t="shared" ref="BR264:BR265" si="1284">IFERROR(IF((IFERROR(IF(BP264&gt;1,(BO264-BQ264)/BO264,""),(($G264*0.9)-BQ264)/($G264*0.9)))&gt;1%,IFERROR(IF(BP264&gt;1,(BO264-BQ264)/BO264,""),(($G264*0.9)-BQ264)/($G264*0.9)),""),"")</f>
        <v/>
      </c>
    </row>
    <row r="265" spans="1:70" s="5" customFormat="1" ht="12.75" customHeight="1" thickBot="1">
      <c r="A265" s="43" t="s">
        <v>496</v>
      </c>
      <c r="B265" s="38" t="s">
        <v>160</v>
      </c>
      <c r="C265" s="41" t="s">
        <v>521</v>
      </c>
      <c r="D265" s="50" t="s">
        <v>550</v>
      </c>
      <c r="E265" s="2" t="s">
        <v>517</v>
      </c>
      <c r="F265" s="83">
        <v>1319</v>
      </c>
      <c r="G265" s="83">
        <v>1199</v>
      </c>
      <c r="H265" s="142">
        <v>856</v>
      </c>
      <c r="I265" s="142">
        <v>0</v>
      </c>
      <c r="J265" s="75">
        <f t="shared" si="1248"/>
        <v>856</v>
      </c>
      <c r="K265" s="76">
        <v>0</v>
      </c>
      <c r="L265" s="77" t="str">
        <f t="shared" si="1249"/>
        <v/>
      </c>
      <c r="M265" s="77">
        <v>0</v>
      </c>
      <c r="N265" s="78" t="str">
        <f t="shared" si="1250"/>
        <v/>
      </c>
      <c r="O265" s="17" t="str">
        <f t="shared" si="1251"/>
        <v/>
      </c>
      <c r="P265" s="79">
        <v>0</v>
      </c>
      <c r="Q265" s="80" t="str">
        <f t="shared" si="1252"/>
        <v/>
      </c>
      <c r="R265" s="80">
        <v>0</v>
      </c>
      <c r="S265" s="81" t="str">
        <f t="shared" si="1253"/>
        <v/>
      </c>
      <c r="T265" s="19" t="str">
        <f t="shared" si="1254"/>
        <v/>
      </c>
      <c r="U265" s="76">
        <v>0</v>
      </c>
      <c r="V265" s="77" t="str">
        <f t="shared" si="1255"/>
        <v/>
      </c>
      <c r="W265" s="77">
        <v>0</v>
      </c>
      <c r="X265" s="78" t="str">
        <f t="shared" si="1256"/>
        <v/>
      </c>
      <c r="Y265" s="17" t="str">
        <f t="shared" si="1257"/>
        <v/>
      </c>
      <c r="Z265" s="79">
        <v>0</v>
      </c>
      <c r="AA265" s="80" t="str">
        <f t="shared" si="1258"/>
        <v/>
      </c>
      <c r="AB265" s="80">
        <v>0</v>
      </c>
      <c r="AC265" s="81" t="str">
        <f t="shared" si="1259"/>
        <v/>
      </c>
      <c r="AD265" s="19" t="str">
        <f t="shared" si="1260"/>
        <v/>
      </c>
      <c r="AE265" s="76">
        <v>0</v>
      </c>
      <c r="AF265" s="77" t="str">
        <f t="shared" si="1261"/>
        <v/>
      </c>
      <c r="AG265" s="77">
        <v>0</v>
      </c>
      <c r="AH265" s="78" t="str">
        <f t="shared" si="1262"/>
        <v/>
      </c>
      <c r="AI265" s="17" t="str">
        <f t="shared" si="1263"/>
        <v/>
      </c>
      <c r="AJ265" s="79">
        <v>0</v>
      </c>
      <c r="AK265" s="80" t="str">
        <f t="shared" si="1264"/>
        <v/>
      </c>
      <c r="AL265" s="80">
        <v>0</v>
      </c>
      <c r="AM265" s="81" t="str">
        <f t="shared" si="1265"/>
        <v/>
      </c>
      <c r="AN265" s="19" t="str">
        <f t="shared" si="1266"/>
        <v/>
      </c>
      <c r="AO265" s="76">
        <v>0</v>
      </c>
      <c r="AP265" s="77" t="str">
        <f t="shared" si="1267"/>
        <v/>
      </c>
      <c r="AQ265" s="77">
        <v>0</v>
      </c>
      <c r="AR265" s="78" t="str">
        <f t="shared" si="1268"/>
        <v/>
      </c>
      <c r="AS265" s="17" t="str">
        <f t="shared" si="1269"/>
        <v/>
      </c>
      <c r="AT265" s="79">
        <v>0</v>
      </c>
      <c r="AU265" s="80" t="str">
        <f t="shared" si="1270"/>
        <v/>
      </c>
      <c r="AV265" s="80">
        <v>0</v>
      </c>
      <c r="AW265" s="81" t="str">
        <f t="shared" si="1271"/>
        <v/>
      </c>
      <c r="AX265" s="19" t="str">
        <f t="shared" si="1272"/>
        <v/>
      </c>
      <c r="AY265" s="76">
        <v>0</v>
      </c>
      <c r="AZ265" s="77" t="str">
        <f t="shared" si="1273"/>
        <v/>
      </c>
      <c r="BA265" s="77">
        <v>0</v>
      </c>
      <c r="BB265" s="78" t="str">
        <f t="shared" si="1274"/>
        <v/>
      </c>
      <c r="BC265" s="17" t="str">
        <f t="shared" si="1275"/>
        <v/>
      </c>
      <c r="BD265" s="79">
        <v>0</v>
      </c>
      <c r="BE265" s="80" t="str">
        <f t="shared" si="1276"/>
        <v/>
      </c>
      <c r="BF265" s="80">
        <v>0</v>
      </c>
      <c r="BG265" s="81" t="str">
        <f t="shared" si="1277"/>
        <v/>
      </c>
      <c r="BH265" s="19" t="str">
        <f t="shared" si="1278"/>
        <v/>
      </c>
      <c r="BI265" s="76">
        <v>0</v>
      </c>
      <c r="BJ265" s="77" t="str">
        <f t="shared" si="1279"/>
        <v/>
      </c>
      <c r="BK265" s="77">
        <v>0</v>
      </c>
      <c r="BL265" s="78" t="str">
        <f t="shared" si="1280"/>
        <v/>
      </c>
      <c r="BM265" s="17" t="str">
        <f t="shared" si="1281"/>
        <v/>
      </c>
      <c r="BN265" s="79">
        <v>0</v>
      </c>
      <c r="BO265" s="80" t="str">
        <f t="shared" si="1282"/>
        <v/>
      </c>
      <c r="BP265" s="80">
        <v>0</v>
      </c>
      <c r="BQ265" s="81" t="str">
        <f t="shared" si="1283"/>
        <v/>
      </c>
      <c r="BR265" s="19" t="str">
        <f t="shared" si="1284"/>
        <v/>
      </c>
    </row>
    <row r="266" spans="1:70" s="5" customFormat="1" ht="12.75" customHeight="1">
      <c r="A266" s="144" t="s">
        <v>85</v>
      </c>
      <c r="B266" s="145" t="s">
        <v>159</v>
      </c>
      <c r="C266" s="146" t="s">
        <v>519</v>
      </c>
      <c r="D266" s="147">
        <v>0.35</v>
      </c>
      <c r="E266" s="148" t="s">
        <v>198</v>
      </c>
      <c r="F266" s="149">
        <v>516</v>
      </c>
      <c r="G266" s="149">
        <v>469</v>
      </c>
      <c r="H266" s="159">
        <v>352</v>
      </c>
      <c r="I266" s="159">
        <v>0</v>
      </c>
      <c r="J266" s="160">
        <f t="shared" ref="J266:J281" si="1285">IFERROR(H266-I266,H266)</f>
        <v>352</v>
      </c>
      <c r="K266" s="113">
        <v>0</v>
      </c>
      <c r="L266" s="114" t="str">
        <f t="shared" ref="L266:L279" si="1286">IFERROR(IF(K266&gt;1,K266*0.9,""),"")</f>
        <v/>
      </c>
      <c r="M266" s="114">
        <v>0</v>
      </c>
      <c r="N266" s="115" t="str">
        <f t="shared" si="1250"/>
        <v/>
      </c>
      <c r="O266" s="116" t="str">
        <f t="shared" ref="O266:O279" si="1287">IFERROR(IF((IFERROR(IF(M266&gt;1,(L266-N266)/L266,""),(($G266*0.9)-N266)/($G266*0.9)))&gt;1%,IFERROR(IF(M266&gt;1,(L266-N266)/L266,""),(($G266*0.9)-N266)/($G266*0.9)),""),"")</f>
        <v/>
      </c>
      <c r="P266" s="117">
        <v>0</v>
      </c>
      <c r="Q266" s="118" t="str">
        <f t="shared" ref="Q266:Q279" si="1288">IFERROR(IF(P266&gt;1,P266*0.9,""),"")</f>
        <v/>
      </c>
      <c r="R266" s="118">
        <v>0</v>
      </c>
      <c r="S266" s="119" t="str">
        <f t="shared" si="1253"/>
        <v/>
      </c>
      <c r="T266" s="120" t="str">
        <f t="shared" ref="T266:T279" si="1289">IFERROR(IF((IFERROR(IF(R266&gt;1,(Q266-S266)/Q266,""),(($G266*0.9)-S266)/($G266*0.9)))&gt;1%,IFERROR(IF(R266&gt;1,(Q266-S266)/Q266,""),(($G266*0.9)-S266)/($G266*0.9)),""),"")</f>
        <v/>
      </c>
      <c r="U266" s="113">
        <v>410</v>
      </c>
      <c r="V266" s="114">
        <f t="shared" ref="V266:V279" si="1290">IFERROR(IF(U266&gt;1,U266*0.9,""),"")</f>
        <v>369</v>
      </c>
      <c r="W266" s="114">
        <v>44</v>
      </c>
      <c r="X266" s="115">
        <f t="shared" si="1256"/>
        <v>308</v>
      </c>
      <c r="Y266" s="116">
        <f t="shared" ref="Y266:Y279" si="1291">IFERROR(IF((IFERROR(IF(W266&gt;1,(V266-X266)/V266,""),(($G266*0.9)-X266)/($G266*0.9)))&gt;1%,IFERROR(IF(W266&gt;1,(V266-X266)/V266,""),(($G266*0.9)-X266)/($G266*0.9)),""),"")</f>
        <v>0.16531165311653118</v>
      </c>
      <c r="Z266" s="117">
        <v>0</v>
      </c>
      <c r="AA266" s="118" t="str">
        <f t="shared" ref="AA266:AA279" si="1292">IFERROR(IF(Z266&gt;1,Z266*0.9,""),"")</f>
        <v/>
      </c>
      <c r="AB266" s="118">
        <v>0</v>
      </c>
      <c r="AC266" s="119" t="str">
        <f t="shared" si="1259"/>
        <v/>
      </c>
      <c r="AD266" s="120" t="str">
        <f t="shared" ref="AD266:AD279" si="1293">IFERROR(IF((IFERROR(IF(AB266&gt;1,(AA266-AC266)/AA266,""),(($G266*0.9)-AC266)/($G266*0.9)))&gt;1%,IFERROR(IF(AB266&gt;1,(AA266-AC266)/AA266,""),(($G266*0.9)-AC266)/($G266*0.9)),""),"")</f>
        <v/>
      </c>
      <c r="AE266" s="113">
        <v>0</v>
      </c>
      <c r="AF266" s="114" t="str">
        <f t="shared" ref="AF266:AF279" si="1294">IFERROR(IF(AE266&gt;1,AE266*0.9,""),"")</f>
        <v/>
      </c>
      <c r="AG266" s="114">
        <v>0</v>
      </c>
      <c r="AH266" s="115" t="str">
        <f t="shared" si="1262"/>
        <v/>
      </c>
      <c r="AI266" s="116" t="str">
        <f t="shared" ref="AI266:AI279" si="1295">IFERROR(IF((IFERROR(IF(AG266&gt;1,(AF266-AH266)/AF266,""),(($G266*0.9)-AH266)/($G266*0.9)))&gt;1%,IFERROR(IF(AG266&gt;1,(AF266-AH266)/AF266,""),(($G266*0.9)-AH266)/($G266*0.9)),""),"")</f>
        <v/>
      </c>
      <c r="AJ266" s="117">
        <v>410</v>
      </c>
      <c r="AK266" s="118">
        <f t="shared" ref="AK266:AK279" si="1296">IFERROR(IF(AJ266&gt;1,AJ266*0.9,""),"")</f>
        <v>369</v>
      </c>
      <c r="AL266" s="118">
        <v>62</v>
      </c>
      <c r="AM266" s="119">
        <f t="shared" si="1265"/>
        <v>290</v>
      </c>
      <c r="AN266" s="120">
        <f t="shared" ref="AN266:AN279" si="1297">IFERROR(IF((IFERROR(IF(AL266&gt;1,(AK266-AM266)/AK266,""),(($G266*0.9)-AM266)/($G266*0.9)))&gt;1%,IFERROR(IF(AL266&gt;1,(AK266-AM266)/AK266,""),(($G266*0.9)-AM266)/($G266*0.9)),""),"")</f>
        <v>0.21409214092140921</v>
      </c>
      <c r="AO266" s="113">
        <v>0</v>
      </c>
      <c r="AP266" s="114" t="str">
        <f t="shared" ref="AP266:AP279" si="1298">IFERROR(IF(AO266&gt;1,AO266*0.9,""),"")</f>
        <v/>
      </c>
      <c r="AQ266" s="114">
        <v>0</v>
      </c>
      <c r="AR266" s="115" t="str">
        <f t="shared" si="1268"/>
        <v/>
      </c>
      <c r="AS266" s="116" t="str">
        <f t="shared" ref="AS266:AS279" si="1299">IFERROR(IF((IFERROR(IF(AQ266&gt;1,(AP266-AR266)/AP266,""),(($G266*0.9)-AR266)/($G266*0.9)))&gt;1%,IFERROR(IF(AQ266&gt;1,(AP266-AR266)/AP266,""),(($G266*0.9)-AR266)/($G266*0.9)),""),"")</f>
        <v/>
      </c>
      <c r="AT266" s="117">
        <v>0</v>
      </c>
      <c r="AU266" s="118" t="str">
        <f t="shared" ref="AU266:AU279" si="1300">IFERROR(IF(AT266&gt;1,AT266*0.9,""),"")</f>
        <v/>
      </c>
      <c r="AV266" s="118">
        <v>0</v>
      </c>
      <c r="AW266" s="119" t="str">
        <f t="shared" si="1271"/>
        <v/>
      </c>
      <c r="AX266" s="120" t="str">
        <f t="shared" ref="AX266:AX281" si="1301">IFERROR(IF((IFERROR(IF(AV266&gt;1,(AU266-AW266)/AU266,""),(($G266*0.9)-AW266)/($G266*0.9)))&gt;1%,IFERROR(IF(AV266&gt;1,(AU266-AW266)/AU266,""),(($G266*0.9)-AW266)/($G266*0.9)),""),"")</f>
        <v/>
      </c>
      <c r="AY266" s="113">
        <v>410</v>
      </c>
      <c r="AZ266" s="114">
        <f t="shared" ref="AZ266:AZ279" si="1302">IFERROR(IF(AY266&gt;1,AY266*0.9,""),"")</f>
        <v>369</v>
      </c>
      <c r="BA266" s="114">
        <v>63</v>
      </c>
      <c r="BB266" s="115">
        <f t="shared" si="1274"/>
        <v>289</v>
      </c>
      <c r="BC266" s="116">
        <f t="shared" ref="BC266:BC279" si="1303">IFERROR(IF((IFERROR(IF(BA266&gt;1,(AZ266-BB266)/AZ266,""),(($G266*0.9)-BB266)/($G266*0.9)))&gt;1%,IFERROR(IF(BA266&gt;1,(AZ266-BB266)/AZ266,""),(($G266*0.9)-BB266)/($G266*0.9)),""),"")</f>
        <v>0.21680216802168023</v>
      </c>
      <c r="BD266" s="117">
        <v>0</v>
      </c>
      <c r="BE266" s="118" t="str">
        <f t="shared" ref="BE266:BE279" si="1304">IFERROR(IF(BD266&gt;1,BD266*0.9,""),"")</f>
        <v/>
      </c>
      <c r="BF266" s="118">
        <v>0</v>
      </c>
      <c r="BG266" s="119" t="str">
        <f t="shared" si="1277"/>
        <v/>
      </c>
      <c r="BH266" s="120" t="str">
        <f t="shared" ref="BH266:BH279" si="1305">IFERROR(IF((IFERROR(IF(BF266&gt;1,(BE266-BG266)/BE266,""),(($G266*0.9)-BG266)/($G266*0.9)))&gt;1%,IFERROR(IF(BF266&gt;1,(BE266-BG266)/BE266,""),(($G266*0.9)-BG266)/($G266*0.9)),""),"")</f>
        <v/>
      </c>
      <c r="BI266" s="113">
        <v>0</v>
      </c>
      <c r="BJ266" s="114" t="str">
        <f t="shared" ref="BJ266:BJ279" si="1306">IFERROR(IF(BI266&gt;1,BI266*0.9,""),"")</f>
        <v/>
      </c>
      <c r="BK266" s="114">
        <v>0</v>
      </c>
      <c r="BL266" s="115" t="str">
        <f t="shared" si="1280"/>
        <v/>
      </c>
      <c r="BM266" s="116" t="str">
        <f t="shared" ref="BM266:BM279" si="1307">IFERROR(IF((IFERROR(IF(BK266&gt;1,(BJ266-BL266)/BJ266,""),(($G266*0.9)-BL266)/($G266*0.9)))&gt;1%,IFERROR(IF(BK266&gt;1,(BJ266-BL266)/BJ266,""),(($G266*0.9)-BL266)/($G266*0.9)),""),"")</f>
        <v/>
      </c>
      <c r="BN266" s="117">
        <v>410</v>
      </c>
      <c r="BO266" s="118">
        <f t="shared" ref="BO266:BO279" si="1308">IFERROR(IF(BN266&gt;1,BN266*0.9,""),"")</f>
        <v>369</v>
      </c>
      <c r="BP266" s="118">
        <v>62</v>
      </c>
      <c r="BQ266" s="119">
        <f t="shared" si="1283"/>
        <v>290</v>
      </c>
      <c r="BR266" s="120">
        <f t="shared" ref="BR266:BR279" si="1309">IFERROR(IF((IFERROR(IF(BP266&gt;1,(BO266-BQ266)/BO266,""),(($G266*0.9)-BQ266)/($G266*0.9)))&gt;1%,IFERROR(IF(BP266&gt;1,(BO266-BQ266)/BO266,""),(($G266*0.9)-BQ266)/($G266*0.9)),""),"")</f>
        <v>0.21409214092140921</v>
      </c>
    </row>
    <row r="267" spans="1:70" s="5" customFormat="1" ht="12.75" customHeight="1">
      <c r="A267" s="157" t="s">
        <v>87</v>
      </c>
      <c r="B267" s="39" t="s">
        <v>159</v>
      </c>
      <c r="C267" s="4" t="s">
        <v>519</v>
      </c>
      <c r="D267" s="49">
        <v>0.35</v>
      </c>
      <c r="E267" s="40" t="s">
        <v>199</v>
      </c>
      <c r="F267" s="82">
        <v>604</v>
      </c>
      <c r="G267" s="82">
        <v>549</v>
      </c>
      <c r="H267" s="141">
        <v>407</v>
      </c>
      <c r="I267" s="141">
        <v>0</v>
      </c>
      <c r="J267" s="95">
        <f t="shared" si="1285"/>
        <v>407</v>
      </c>
      <c r="K267" s="69">
        <v>0</v>
      </c>
      <c r="L267" s="70" t="str">
        <f t="shared" si="1286"/>
        <v/>
      </c>
      <c r="M267" s="70">
        <v>0</v>
      </c>
      <c r="N267" s="71" t="str">
        <f t="shared" si="1250"/>
        <v/>
      </c>
      <c r="O267" s="16" t="str">
        <f t="shared" si="1287"/>
        <v/>
      </c>
      <c r="P267" s="72">
        <v>0</v>
      </c>
      <c r="Q267" s="73" t="str">
        <f t="shared" si="1288"/>
        <v/>
      </c>
      <c r="R267" s="73">
        <v>0</v>
      </c>
      <c r="S267" s="74" t="str">
        <f t="shared" si="1253"/>
        <v/>
      </c>
      <c r="T267" s="18" t="str">
        <f t="shared" si="1289"/>
        <v/>
      </c>
      <c r="U267" s="69">
        <v>499</v>
      </c>
      <c r="V267" s="70">
        <f t="shared" si="1290"/>
        <v>449.1</v>
      </c>
      <c r="W267" s="70">
        <v>36</v>
      </c>
      <c r="X267" s="71">
        <f t="shared" si="1256"/>
        <v>371</v>
      </c>
      <c r="Y267" s="16">
        <f t="shared" si="1291"/>
        <v>0.17390336228011583</v>
      </c>
      <c r="Z267" s="72">
        <v>499</v>
      </c>
      <c r="AA267" s="73">
        <f t="shared" si="1292"/>
        <v>449.1</v>
      </c>
      <c r="AB267" s="73">
        <v>36</v>
      </c>
      <c r="AC267" s="74">
        <f t="shared" si="1259"/>
        <v>371</v>
      </c>
      <c r="AD267" s="18">
        <f t="shared" si="1293"/>
        <v>0.17390336228011583</v>
      </c>
      <c r="AE267" s="69">
        <v>499</v>
      </c>
      <c r="AF267" s="70">
        <f t="shared" si="1294"/>
        <v>449.1</v>
      </c>
      <c r="AG267" s="70">
        <v>36</v>
      </c>
      <c r="AH267" s="71">
        <f t="shared" si="1262"/>
        <v>371</v>
      </c>
      <c r="AI267" s="16">
        <f t="shared" si="1295"/>
        <v>0.17390336228011583</v>
      </c>
      <c r="AJ267" s="72">
        <v>0</v>
      </c>
      <c r="AK267" s="73" t="str">
        <f t="shared" si="1296"/>
        <v/>
      </c>
      <c r="AL267" s="73">
        <v>0</v>
      </c>
      <c r="AM267" s="74" t="str">
        <f t="shared" si="1265"/>
        <v/>
      </c>
      <c r="AN267" s="18" t="str">
        <f t="shared" si="1297"/>
        <v/>
      </c>
      <c r="AO267" s="69">
        <v>499</v>
      </c>
      <c r="AP267" s="70">
        <f t="shared" si="1298"/>
        <v>449.1</v>
      </c>
      <c r="AQ267" s="70">
        <v>67</v>
      </c>
      <c r="AR267" s="71">
        <f t="shared" si="1268"/>
        <v>340</v>
      </c>
      <c r="AS267" s="16">
        <f t="shared" si="1299"/>
        <v>0.2429303050545536</v>
      </c>
      <c r="AT267" s="72">
        <v>0</v>
      </c>
      <c r="AU267" s="73" t="str">
        <f t="shared" si="1300"/>
        <v/>
      </c>
      <c r="AV267" s="73">
        <v>0</v>
      </c>
      <c r="AW267" s="74" t="str">
        <f t="shared" si="1271"/>
        <v/>
      </c>
      <c r="AX267" s="18" t="str">
        <f t="shared" si="1301"/>
        <v/>
      </c>
      <c r="AY267" s="69">
        <v>0</v>
      </c>
      <c r="AZ267" s="70" t="str">
        <f t="shared" si="1302"/>
        <v/>
      </c>
      <c r="BA267" s="70">
        <v>0</v>
      </c>
      <c r="BB267" s="71" t="str">
        <f t="shared" si="1274"/>
        <v/>
      </c>
      <c r="BC267" s="16" t="str">
        <f t="shared" si="1303"/>
        <v/>
      </c>
      <c r="BD267" s="72">
        <v>499</v>
      </c>
      <c r="BE267" s="73">
        <f t="shared" si="1304"/>
        <v>449.1</v>
      </c>
      <c r="BF267" s="73">
        <v>67</v>
      </c>
      <c r="BG267" s="74">
        <f t="shared" si="1277"/>
        <v>340</v>
      </c>
      <c r="BH267" s="18">
        <f t="shared" si="1305"/>
        <v>0.2429303050545536</v>
      </c>
      <c r="BI267" s="69">
        <v>0</v>
      </c>
      <c r="BJ267" s="70" t="str">
        <f t="shared" si="1306"/>
        <v/>
      </c>
      <c r="BK267" s="70">
        <v>0</v>
      </c>
      <c r="BL267" s="71" t="str">
        <f t="shared" si="1280"/>
        <v/>
      </c>
      <c r="BM267" s="16" t="str">
        <f t="shared" si="1307"/>
        <v/>
      </c>
      <c r="BN267" s="72">
        <v>0</v>
      </c>
      <c r="BO267" s="73" t="str">
        <f t="shared" si="1308"/>
        <v/>
      </c>
      <c r="BP267" s="73">
        <v>0</v>
      </c>
      <c r="BQ267" s="74" t="str">
        <f t="shared" si="1283"/>
        <v/>
      </c>
      <c r="BR267" s="18" t="str">
        <f t="shared" si="1309"/>
        <v/>
      </c>
    </row>
    <row r="268" spans="1:70" s="5" customFormat="1" ht="12.75" customHeight="1">
      <c r="A268" s="42" t="s">
        <v>86</v>
      </c>
      <c r="B268" s="39" t="s">
        <v>159</v>
      </c>
      <c r="C268" s="4" t="s">
        <v>519</v>
      </c>
      <c r="D268" s="49">
        <v>0.35</v>
      </c>
      <c r="E268" s="40" t="s">
        <v>199</v>
      </c>
      <c r="F268" s="82">
        <v>549</v>
      </c>
      <c r="G268" s="82">
        <v>499</v>
      </c>
      <c r="H268" s="141">
        <v>371</v>
      </c>
      <c r="I268" s="141">
        <v>0</v>
      </c>
      <c r="J268" s="95">
        <f t="shared" si="1285"/>
        <v>371</v>
      </c>
      <c r="K268" s="69">
        <v>0</v>
      </c>
      <c r="L268" s="70" t="str">
        <f t="shared" si="1286"/>
        <v/>
      </c>
      <c r="M268" s="70">
        <v>0</v>
      </c>
      <c r="N268" s="71" t="str">
        <f t="shared" si="1250"/>
        <v/>
      </c>
      <c r="O268" s="16" t="str">
        <f t="shared" si="1287"/>
        <v/>
      </c>
      <c r="P268" s="72">
        <v>0</v>
      </c>
      <c r="Q268" s="73" t="str">
        <f t="shared" si="1288"/>
        <v/>
      </c>
      <c r="R268" s="73">
        <v>0</v>
      </c>
      <c r="S268" s="74" t="str">
        <f t="shared" si="1253"/>
        <v/>
      </c>
      <c r="T268" s="18" t="str">
        <f t="shared" si="1289"/>
        <v/>
      </c>
      <c r="U268" s="69">
        <v>443</v>
      </c>
      <c r="V268" s="70">
        <f t="shared" si="1290"/>
        <v>398.7</v>
      </c>
      <c r="W268" s="70">
        <v>41</v>
      </c>
      <c r="X268" s="71">
        <f t="shared" si="1256"/>
        <v>330</v>
      </c>
      <c r="Y268" s="16">
        <f t="shared" si="1291"/>
        <v>0.17231000752445447</v>
      </c>
      <c r="Z268" s="72">
        <v>443</v>
      </c>
      <c r="AA268" s="73">
        <f t="shared" si="1292"/>
        <v>398.7</v>
      </c>
      <c r="AB268" s="73">
        <v>41</v>
      </c>
      <c r="AC268" s="74">
        <f t="shared" si="1259"/>
        <v>330</v>
      </c>
      <c r="AD268" s="18">
        <f t="shared" si="1293"/>
        <v>0.17231000752445447</v>
      </c>
      <c r="AE268" s="69">
        <v>443</v>
      </c>
      <c r="AF268" s="70">
        <f t="shared" si="1294"/>
        <v>398.7</v>
      </c>
      <c r="AG268" s="70">
        <v>41</v>
      </c>
      <c r="AH268" s="71">
        <f t="shared" si="1262"/>
        <v>330</v>
      </c>
      <c r="AI268" s="16">
        <f t="shared" si="1295"/>
        <v>0.17231000752445447</v>
      </c>
      <c r="AJ268" s="72">
        <v>0</v>
      </c>
      <c r="AK268" s="73" t="str">
        <f t="shared" si="1296"/>
        <v/>
      </c>
      <c r="AL268" s="73">
        <v>0</v>
      </c>
      <c r="AM268" s="74" t="str">
        <f t="shared" si="1265"/>
        <v/>
      </c>
      <c r="AN268" s="18" t="str">
        <f t="shared" si="1297"/>
        <v/>
      </c>
      <c r="AO268" s="69">
        <v>443</v>
      </c>
      <c r="AP268" s="70">
        <f t="shared" si="1298"/>
        <v>398.7</v>
      </c>
      <c r="AQ268" s="70">
        <v>70</v>
      </c>
      <c r="AR268" s="71">
        <f t="shared" si="1268"/>
        <v>301</v>
      </c>
      <c r="AS268" s="16">
        <f t="shared" si="1299"/>
        <v>0.24504640080260845</v>
      </c>
      <c r="AT268" s="72">
        <v>0</v>
      </c>
      <c r="AU268" s="73" t="str">
        <f t="shared" si="1300"/>
        <v/>
      </c>
      <c r="AV268" s="73">
        <v>0</v>
      </c>
      <c r="AW268" s="74" t="str">
        <f t="shared" si="1271"/>
        <v/>
      </c>
      <c r="AX268" s="18" t="str">
        <f t="shared" si="1301"/>
        <v/>
      </c>
      <c r="AY268" s="69">
        <v>0</v>
      </c>
      <c r="AZ268" s="70" t="str">
        <f t="shared" si="1302"/>
        <v/>
      </c>
      <c r="BA268" s="70">
        <v>0</v>
      </c>
      <c r="BB268" s="71" t="str">
        <f t="shared" si="1274"/>
        <v/>
      </c>
      <c r="BC268" s="16" t="str">
        <f t="shared" si="1303"/>
        <v/>
      </c>
      <c r="BD268" s="72">
        <v>443</v>
      </c>
      <c r="BE268" s="73">
        <f t="shared" si="1304"/>
        <v>398.7</v>
      </c>
      <c r="BF268" s="73">
        <v>70</v>
      </c>
      <c r="BG268" s="74">
        <f t="shared" si="1277"/>
        <v>301</v>
      </c>
      <c r="BH268" s="18">
        <f t="shared" si="1305"/>
        <v>0.24504640080260845</v>
      </c>
      <c r="BI268" s="69">
        <v>0</v>
      </c>
      <c r="BJ268" s="70" t="str">
        <f t="shared" si="1306"/>
        <v/>
      </c>
      <c r="BK268" s="70">
        <v>0</v>
      </c>
      <c r="BL268" s="71" t="str">
        <f t="shared" si="1280"/>
        <v/>
      </c>
      <c r="BM268" s="16" t="str">
        <f t="shared" si="1307"/>
        <v/>
      </c>
      <c r="BN268" s="72">
        <v>0</v>
      </c>
      <c r="BO268" s="73" t="str">
        <f t="shared" si="1308"/>
        <v/>
      </c>
      <c r="BP268" s="73">
        <v>0</v>
      </c>
      <c r="BQ268" s="74" t="str">
        <f t="shared" si="1283"/>
        <v/>
      </c>
      <c r="BR268" s="18" t="str">
        <f t="shared" si="1309"/>
        <v/>
      </c>
    </row>
    <row r="269" spans="1:70" s="5" customFormat="1" ht="12.75" customHeight="1">
      <c r="A269" s="42" t="s">
        <v>78</v>
      </c>
      <c r="B269" s="39" t="s">
        <v>159</v>
      </c>
      <c r="C269" s="4" t="s">
        <v>519</v>
      </c>
      <c r="D269" s="49">
        <v>0.3</v>
      </c>
      <c r="E269" s="40" t="s">
        <v>200</v>
      </c>
      <c r="F269" s="82">
        <v>274</v>
      </c>
      <c r="G269" s="82">
        <v>249</v>
      </c>
      <c r="H269" s="141">
        <v>194</v>
      </c>
      <c r="I269" s="141">
        <v>3</v>
      </c>
      <c r="J269" s="95">
        <f t="shared" si="1285"/>
        <v>191</v>
      </c>
      <c r="K269" s="69">
        <v>0</v>
      </c>
      <c r="L269" s="70" t="str">
        <f t="shared" si="1286"/>
        <v/>
      </c>
      <c r="M269" s="70">
        <v>0</v>
      </c>
      <c r="N269" s="71" t="str">
        <f t="shared" si="1250"/>
        <v/>
      </c>
      <c r="O269" s="16" t="str">
        <f t="shared" si="1287"/>
        <v/>
      </c>
      <c r="P269" s="72">
        <v>188</v>
      </c>
      <c r="Q269" s="73">
        <f t="shared" si="1288"/>
        <v>169.20000000000002</v>
      </c>
      <c r="R269" s="73">
        <v>47</v>
      </c>
      <c r="S269" s="74">
        <f t="shared" si="1253"/>
        <v>144</v>
      </c>
      <c r="T269" s="18">
        <f t="shared" si="1289"/>
        <v>0.14893617021276603</v>
      </c>
      <c r="U269" s="69">
        <v>188</v>
      </c>
      <c r="V269" s="70">
        <f t="shared" si="1290"/>
        <v>169.20000000000002</v>
      </c>
      <c r="W269" s="70">
        <v>47</v>
      </c>
      <c r="X269" s="71">
        <f t="shared" si="1256"/>
        <v>144</v>
      </c>
      <c r="Y269" s="16">
        <f t="shared" si="1291"/>
        <v>0.14893617021276603</v>
      </c>
      <c r="Z269" s="72">
        <v>188</v>
      </c>
      <c r="AA269" s="73">
        <f t="shared" si="1292"/>
        <v>169.20000000000002</v>
      </c>
      <c r="AB269" s="73">
        <v>47</v>
      </c>
      <c r="AC269" s="74">
        <f t="shared" si="1259"/>
        <v>144</v>
      </c>
      <c r="AD269" s="18">
        <f t="shared" si="1293"/>
        <v>0.14893617021276603</v>
      </c>
      <c r="AE269" s="69">
        <v>221</v>
      </c>
      <c r="AF269" s="70">
        <f t="shared" si="1294"/>
        <v>198.9</v>
      </c>
      <c r="AG269" s="70">
        <v>21</v>
      </c>
      <c r="AH269" s="71">
        <f t="shared" si="1262"/>
        <v>170</v>
      </c>
      <c r="AI269" s="16">
        <f t="shared" si="1295"/>
        <v>0.14529914529914531</v>
      </c>
      <c r="AJ269" s="72">
        <v>0</v>
      </c>
      <c r="AK269" s="73" t="str">
        <f t="shared" si="1296"/>
        <v/>
      </c>
      <c r="AL269" s="73">
        <v>0</v>
      </c>
      <c r="AM269" s="74" t="str">
        <f t="shared" si="1265"/>
        <v/>
      </c>
      <c r="AN269" s="18" t="str">
        <f t="shared" si="1297"/>
        <v/>
      </c>
      <c r="AO269" s="69">
        <v>221</v>
      </c>
      <c r="AP269" s="70">
        <f t="shared" si="1298"/>
        <v>198.9</v>
      </c>
      <c r="AQ269" s="70">
        <v>34</v>
      </c>
      <c r="AR269" s="71">
        <f t="shared" si="1268"/>
        <v>157</v>
      </c>
      <c r="AS269" s="16">
        <f t="shared" si="1299"/>
        <v>0.21065862242332833</v>
      </c>
      <c r="AT269" s="72">
        <v>0</v>
      </c>
      <c r="AU269" s="73" t="str">
        <f t="shared" si="1300"/>
        <v/>
      </c>
      <c r="AV269" s="73">
        <v>0</v>
      </c>
      <c r="AW269" s="74" t="str">
        <f t="shared" si="1271"/>
        <v/>
      </c>
      <c r="AX269" s="18" t="str">
        <f t="shared" si="1301"/>
        <v/>
      </c>
      <c r="AY269" s="69">
        <v>221</v>
      </c>
      <c r="AZ269" s="70">
        <f t="shared" si="1302"/>
        <v>198.9</v>
      </c>
      <c r="BA269" s="70">
        <v>34</v>
      </c>
      <c r="BB269" s="71">
        <f t="shared" si="1274"/>
        <v>157</v>
      </c>
      <c r="BC269" s="16">
        <f t="shared" si="1303"/>
        <v>0.21065862242332833</v>
      </c>
      <c r="BD269" s="72">
        <v>221</v>
      </c>
      <c r="BE269" s="73">
        <f t="shared" si="1304"/>
        <v>198.9</v>
      </c>
      <c r="BF269" s="73">
        <v>34</v>
      </c>
      <c r="BG269" s="74">
        <f t="shared" si="1277"/>
        <v>157</v>
      </c>
      <c r="BH269" s="18">
        <f t="shared" si="1305"/>
        <v>0.21065862242332833</v>
      </c>
      <c r="BI269" s="69">
        <v>0</v>
      </c>
      <c r="BJ269" s="70" t="str">
        <f t="shared" si="1306"/>
        <v/>
      </c>
      <c r="BK269" s="70">
        <v>0</v>
      </c>
      <c r="BL269" s="71" t="str">
        <f t="shared" si="1280"/>
        <v/>
      </c>
      <c r="BM269" s="16" t="str">
        <f t="shared" si="1307"/>
        <v/>
      </c>
      <c r="BN269" s="72">
        <v>0</v>
      </c>
      <c r="BO269" s="73" t="str">
        <f t="shared" si="1308"/>
        <v/>
      </c>
      <c r="BP269" s="73">
        <v>0</v>
      </c>
      <c r="BQ269" s="74" t="str">
        <f t="shared" si="1283"/>
        <v/>
      </c>
      <c r="BR269" s="18" t="str">
        <f t="shared" si="1309"/>
        <v/>
      </c>
    </row>
    <row r="270" spans="1:70" s="5" customFormat="1" ht="12.75" customHeight="1">
      <c r="A270" s="42" t="s">
        <v>372</v>
      </c>
      <c r="B270" s="39" t="s">
        <v>159</v>
      </c>
      <c r="C270" s="4" t="s">
        <v>519</v>
      </c>
      <c r="D270" s="49">
        <v>0.3</v>
      </c>
      <c r="E270" s="40" t="s">
        <v>200</v>
      </c>
      <c r="F270" s="82">
        <v>252</v>
      </c>
      <c r="G270" s="82">
        <v>229</v>
      </c>
      <c r="H270" s="141">
        <v>184</v>
      </c>
      <c r="I270" s="141">
        <v>0</v>
      </c>
      <c r="J270" s="95">
        <f t="shared" si="1285"/>
        <v>184</v>
      </c>
      <c r="K270" s="69">
        <v>0</v>
      </c>
      <c r="L270" s="70" t="str">
        <f>IFERROR(IF(K270&gt;1,K270*0.9,""),"")</f>
        <v/>
      </c>
      <c r="M270" s="70">
        <v>0</v>
      </c>
      <c r="N270" s="71" t="str">
        <f t="shared" si="1250"/>
        <v/>
      </c>
      <c r="O270" s="16" t="str">
        <f>IFERROR(IF((IFERROR(IF(M270&gt;1,(L270-N270)/L270,""),(($G270*0.9)-N270)/($G270*0.9)))&gt;1%,IFERROR(IF(M270&gt;1,(L270-N270)/L270,""),(($G270*0.9)-N270)/($G270*0.9)),""),"")</f>
        <v/>
      </c>
      <c r="P270" s="72">
        <v>166</v>
      </c>
      <c r="Q270" s="73">
        <f>IFERROR(IF(P270&gt;1,P270*0.9,""),"")</f>
        <v>149.4</v>
      </c>
      <c r="R270" s="73">
        <v>50</v>
      </c>
      <c r="S270" s="74">
        <f t="shared" si="1253"/>
        <v>134</v>
      </c>
      <c r="T270" s="18">
        <f>IFERROR(IF((IFERROR(IF(R270&gt;1,(Q270-S270)/Q270,""),(($G270*0.9)-S270)/($G270*0.9)))&gt;1%,IFERROR(IF(R270&gt;1,(Q270-S270)/Q270,""),(($G270*0.9)-S270)/($G270*0.9)),""),"")</f>
        <v>0.10307898259705492</v>
      </c>
      <c r="U270" s="69">
        <v>166</v>
      </c>
      <c r="V270" s="70">
        <f>IFERROR(IF(U270&gt;1,U270*0.9,""),"")</f>
        <v>149.4</v>
      </c>
      <c r="W270" s="70">
        <v>50</v>
      </c>
      <c r="X270" s="71">
        <f t="shared" si="1256"/>
        <v>134</v>
      </c>
      <c r="Y270" s="16">
        <f>IFERROR(IF((IFERROR(IF(W270&gt;1,(V270-X270)/V270,""),(($G270*0.9)-X270)/($G270*0.9)))&gt;1%,IFERROR(IF(W270&gt;1,(V270-X270)/V270,""),(($G270*0.9)-X270)/($G270*0.9)),""),"")</f>
        <v>0.10307898259705492</v>
      </c>
      <c r="Z270" s="72" t="s">
        <v>148</v>
      </c>
      <c r="AA270" s="73" t="str">
        <f>IFERROR(IF(Z270&gt;1,Z270*0.9,""),"")</f>
        <v/>
      </c>
      <c r="AB270" s="73">
        <v>0</v>
      </c>
      <c r="AC270" s="74" t="str">
        <f t="shared" si="1259"/>
        <v/>
      </c>
      <c r="AD270" s="18" t="str">
        <f>IFERROR(IF((IFERROR(IF(AB270&gt;1,(AA270-AC270)/AA270,""),(($G270*0.9)-AC270)/($G270*0.9)))&gt;1%,IFERROR(IF(AB270&gt;1,(AA270-AC270)/AA270,""),(($G270*0.9)-AC270)/($G270*0.9)),""),"")</f>
        <v/>
      </c>
      <c r="AE270" s="69">
        <v>0</v>
      </c>
      <c r="AF270" s="70" t="str">
        <f>IFERROR(IF(AE270&gt;1,AE270*0.9,""),"")</f>
        <v/>
      </c>
      <c r="AG270" s="70">
        <v>0</v>
      </c>
      <c r="AH270" s="71" t="str">
        <f t="shared" si="1262"/>
        <v/>
      </c>
      <c r="AI270" s="16" t="str">
        <f>IFERROR(IF((IFERROR(IF(AG270&gt;1,(AF270-AH270)/AF270,""),(($G270*0.9)-AH270)/($G270*0.9)))&gt;1%,IFERROR(IF(AG270&gt;1,(AF270-AH270)/AF270,""),(($G270*0.9)-AH270)/($G270*0.9)),""),"")</f>
        <v/>
      </c>
      <c r="AJ270" s="72">
        <v>0</v>
      </c>
      <c r="AK270" s="73" t="str">
        <f>IFERROR(IF(AJ270&gt;1,AJ270*0.9,""),"")</f>
        <v/>
      </c>
      <c r="AL270" s="73">
        <v>0</v>
      </c>
      <c r="AM270" s="74" t="str">
        <f t="shared" si="1265"/>
        <v/>
      </c>
      <c r="AN270" s="18" t="str">
        <f>IFERROR(IF((IFERROR(IF(AL270&gt;1,(AK270-AM270)/AK270,""),(($G270*0.9)-AM270)/($G270*0.9)))&gt;1%,IFERROR(IF(AL270&gt;1,(AK270-AM270)/AK270,""),(($G270*0.9)-AM270)/($G270*0.9)),""),"")</f>
        <v/>
      </c>
      <c r="AO270" s="69">
        <v>0</v>
      </c>
      <c r="AP270" s="70" t="str">
        <f>IFERROR(IF(AO270&gt;1,AO270*0.9,""),"")</f>
        <v/>
      </c>
      <c r="AQ270" s="70">
        <v>0</v>
      </c>
      <c r="AR270" s="71" t="str">
        <f t="shared" si="1268"/>
        <v/>
      </c>
      <c r="AS270" s="16" t="str">
        <f>IFERROR(IF((IFERROR(IF(AQ270&gt;1,(AP270-AR270)/AP270,""),(($G270*0.9)-AR270)/($G270*0.9)))&gt;1%,IFERROR(IF(AQ270&gt;1,(AP270-AR270)/AP270,""),(($G270*0.9)-AR270)/($G270*0.9)),""),"")</f>
        <v/>
      </c>
      <c r="AT270" s="72">
        <v>0</v>
      </c>
      <c r="AU270" s="73" t="str">
        <f>IFERROR(IF(AT270&gt;1,AT270*0.9,""),"")</f>
        <v/>
      </c>
      <c r="AV270" s="73">
        <v>0</v>
      </c>
      <c r="AW270" s="74" t="str">
        <f t="shared" si="1271"/>
        <v/>
      </c>
      <c r="AX270" s="18" t="str">
        <f t="shared" si="1301"/>
        <v/>
      </c>
      <c r="AY270" s="69">
        <v>0</v>
      </c>
      <c r="AZ270" s="70" t="str">
        <f>IFERROR(IF(AY270&gt;1,AY270*0.9,""),"")</f>
        <v/>
      </c>
      <c r="BA270" s="70">
        <v>0</v>
      </c>
      <c r="BB270" s="71" t="str">
        <f t="shared" si="1274"/>
        <v/>
      </c>
      <c r="BC270" s="16" t="str">
        <f>IFERROR(IF((IFERROR(IF(BA270&gt;1,(AZ270-BB270)/AZ270,""),(($G270*0.9)-BB270)/($G270*0.9)))&gt;1%,IFERROR(IF(BA270&gt;1,(AZ270-BB270)/AZ270,""),(($G270*0.9)-BB270)/($G270*0.9)),""),"")</f>
        <v/>
      </c>
      <c r="BD270" s="72">
        <v>0</v>
      </c>
      <c r="BE270" s="73" t="str">
        <f>IFERROR(IF(BD270&gt;1,BD270*0.9,""),"")</f>
        <v/>
      </c>
      <c r="BF270" s="73">
        <v>0</v>
      </c>
      <c r="BG270" s="74" t="str">
        <f t="shared" si="1277"/>
        <v/>
      </c>
      <c r="BH270" s="18" t="str">
        <f>IFERROR(IF((IFERROR(IF(BF270&gt;1,(BE270-BG270)/BE270,""),(($G270*0.9)-BG270)/($G270*0.9)))&gt;1%,IFERROR(IF(BF270&gt;1,(BE270-BG270)/BE270,""),(($G270*0.9)-BG270)/($G270*0.9)),""),"")</f>
        <v/>
      </c>
      <c r="BI270" s="69">
        <v>0</v>
      </c>
      <c r="BJ270" s="70" t="str">
        <f>IFERROR(IF(BI270&gt;1,BI270*0.9,""),"")</f>
        <v/>
      </c>
      <c r="BK270" s="70">
        <v>0</v>
      </c>
      <c r="BL270" s="71" t="str">
        <f t="shared" si="1280"/>
        <v/>
      </c>
      <c r="BM270" s="16" t="str">
        <f>IFERROR(IF((IFERROR(IF(BK270&gt;1,(BJ270-BL270)/BJ270,""),(($G270*0.9)-BL270)/($G270*0.9)))&gt;1%,IFERROR(IF(BK270&gt;1,(BJ270-BL270)/BJ270,""),(($G270*0.9)-BL270)/($G270*0.9)),""),"")</f>
        <v/>
      </c>
      <c r="BN270" s="72">
        <v>0</v>
      </c>
      <c r="BO270" s="73" t="str">
        <f>IFERROR(IF(BN270&gt;1,BN270*0.9,""),"")</f>
        <v/>
      </c>
      <c r="BP270" s="73">
        <v>0</v>
      </c>
      <c r="BQ270" s="74" t="str">
        <f t="shared" si="1283"/>
        <v/>
      </c>
      <c r="BR270" s="18" t="str">
        <f>IFERROR(IF((IFERROR(IF(BP270&gt;1,(BO270-BQ270)/BO270,""),(($G270*0.9)-BQ270)/($G270*0.9)))&gt;1%,IFERROR(IF(BP270&gt;1,(BO270-BQ270)/BO270,""),(($G270*0.9)-BQ270)/($G270*0.9)),""),"")</f>
        <v/>
      </c>
    </row>
    <row r="271" spans="1:70" s="5" customFormat="1" ht="12.75" customHeight="1">
      <c r="A271" s="42" t="s">
        <v>127</v>
      </c>
      <c r="B271" s="39" t="s">
        <v>159</v>
      </c>
      <c r="C271" s="4" t="s">
        <v>519</v>
      </c>
      <c r="D271" s="49">
        <v>0.3</v>
      </c>
      <c r="E271" s="40" t="s">
        <v>201</v>
      </c>
      <c r="F271" s="82">
        <v>406</v>
      </c>
      <c r="G271" s="82">
        <v>369</v>
      </c>
      <c r="H271" s="141">
        <v>287</v>
      </c>
      <c r="I271" s="141">
        <v>8</v>
      </c>
      <c r="J271" s="95">
        <f t="shared" si="1285"/>
        <v>279</v>
      </c>
      <c r="K271" s="69">
        <v>0</v>
      </c>
      <c r="L271" s="70" t="str">
        <f t="shared" si="1286"/>
        <v/>
      </c>
      <c r="M271" s="70">
        <v>0</v>
      </c>
      <c r="N271" s="71" t="str">
        <f t="shared" si="1250"/>
        <v/>
      </c>
      <c r="O271" s="16" t="str">
        <f t="shared" si="1287"/>
        <v/>
      </c>
      <c r="P271" s="72">
        <v>0</v>
      </c>
      <c r="Q271" s="73" t="str">
        <f t="shared" si="1288"/>
        <v/>
      </c>
      <c r="R271" s="73">
        <v>0</v>
      </c>
      <c r="S271" s="74" t="str">
        <f t="shared" si="1253"/>
        <v/>
      </c>
      <c r="T271" s="18" t="str">
        <f t="shared" si="1289"/>
        <v/>
      </c>
      <c r="U271" s="69">
        <v>0</v>
      </c>
      <c r="V271" s="70" t="str">
        <f t="shared" si="1290"/>
        <v/>
      </c>
      <c r="W271" s="70">
        <v>0</v>
      </c>
      <c r="X271" s="71" t="str">
        <f t="shared" si="1256"/>
        <v/>
      </c>
      <c r="Y271" s="16" t="str">
        <f t="shared" si="1291"/>
        <v/>
      </c>
      <c r="Z271" s="72">
        <v>332</v>
      </c>
      <c r="AA271" s="73">
        <f t="shared" si="1292"/>
        <v>298.8</v>
      </c>
      <c r="AB271" s="73">
        <v>27</v>
      </c>
      <c r="AC271" s="74">
        <f t="shared" si="1259"/>
        <v>252</v>
      </c>
      <c r="AD271" s="18">
        <f t="shared" si="1293"/>
        <v>0.15662650602409642</v>
      </c>
      <c r="AE271" s="69">
        <v>332</v>
      </c>
      <c r="AF271" s="70">
        <f t="shared" si="1294"/>
        <v>298.8</v>
      </c>
      <c r="AG271" s="70">
        <v>27</v>
      </c>
      <c r="AH271" s="71">
        <f t="shared" si="1262"/>
        <v>252</v>
      </c>
      <c r="AI271" s="16">
        <f t="shared" si="1295"/>
        <v>0.15662650602409642</v>
      </c>
      <c r="AJ271" s="72">
        <v>332</v>
      </c>
      <c r="AK271" s="73">
        <f t="shared" si="1296"/>
        <v>298.8</v>
      </c>
      <c r="AL271" s="73">
        <v>46</v>
      </c>
      <c r="AM271" s="74">
        <f t="shared" si="1265"/>
        <v>233</v>
      </c>
      <c r="AN271" s="18">
        <f t="shared" si="1297"/>
        <v>0.22021419009370818</v>
      </c>
      <c r="AO271" s="69">
        <v>332</v>
      </c>
      <c r="AP271" s="70">
        <f t="shared" si="1298"/>
        <v>298.8</v>
      </c>
      <c r="AQ271" s="70">
        <v>46</v>
      </c>
      <c r="AR271" s="71">
        <f t="shared" si="1268"/>
        <v>233</v>
      </c>
      <c r="AS271" s="16">
        <f t="shared" si="1299"/>
        <v>0.22021419009370818</v>
      </c>
      <c r="AT271" s="72">
        <v>0</v>
      </c>
      <c r="AU271" s="73" t="str">
        <f t="shared" si="1300"/>
        <v/>
      </c>
      <c r="AV271" s="73">
        <v>0</v>
      </c>
      <c r="AW271" s="74" t="str">
        <f t="shared" si="1271"/>
        <v/>
      </c>
      <c r="AX271" s="18" t="str">
        <f t="shared" si="1301"/>
        <v/>
      </c>
      <c r="AY271" s="69">
        <v>0</v>
      </c>
      <c r="AZ271" s="70" t="str">
        <f t="shared" si="1302"/>
        <v/>
      </c>
      <c r="BA271" s="70">
        <v>0</v>
      </c>
      <c r="BB271" s="71" t="str">
        <f t="shared" si="1274"/>
        <v/>
      </c>
      <c r="BC271" s="16" t="str">
        <f t="shared" si="1303"/>
        <v/>
      </c>
      <c r="BD271" s="72">
        <v>332</v>
      </c>
      <c r="BE271" s="73">
        <f t="shared" si="1304"/>
        <v>298.8</v>
      </c>
      <c r="BF271" s="73">
        <v>46</v>
      </c>
      <c r="BG271" s="74">
        <f t="shared" si="1277"/>
        <v>233</v>
      </c>
      <c r="BH271" s="18">
        <f t="shared" si="1305"/>
        <v>0.22021419009370818</v>
      </c>
      <c r="BI271" s="69">
        <v>0</v>
      </c>
      <c r="BJ271" s="70" t="str">
        <f t="shared" si="1306"/>
        <v/>
      </c>
      <c r="BK271" s="70">
        <v>0</v>
      </c>
      <c r="BL271" s="71" t="str">
        <f t="shared" si="1280"/>
        <v/>
      </c>
      <c r="BM271" s="16" t="str">
        <f t="shared" si="1307"/>
        <v/>
      </c>
      <c r="BN271" s="72">
        <v>332</v>
      </c>
      <c r="BO271" s="73">
        <f t="shared" si="1308"/>
        <v>298.8</v>
      </c>
      <c r="BP271" s="73">
        <v>46</v>
      </c>
      <c r="BQ271" s="74">
        <f t="shared" si="1283"/>
        <v>233</v>
      </c>
      <c r="BR271" s="18">
        <f t="shared" si="1309"/>
        <v>0.22021419009370818</v>
      </c>
    </row>
    <row r="272" spans="1:70" s="5" customFormat="1" ht="12.75" customHeight="1">
      <c r="A272" s="42" t="s">
        <v>79</v>
      </c>
      <c r="B272" s="39" t="s">
        <v>159</v>
      </c>
      <c r="C272" s="4" t="s">
        <v>519</v>
      </c>
      <c r="D272" s="49">
        <v>0.3</v>
      </c>
      <c r="E272" s="40" t="s">
        <v>201</v>
      </c>
      <c r="F272" s="82">
        <v>351</v>
      </c>
      <c r="G272" s="82">
        <v>319</v>
      </c>
      <c r="H272" s="141">
        <v>245</v>
      </c>
      <c r="I272" s="141">
        <v>4</v>
      </c>
      <c r="J272" s="95">
        <f t="shared" si="1285"/>
        <v>241</v>
      </c>
      <c r="K272" s="69">
        <v>0</v>
      </c>
      <c r="L272" s="70" t="str">
        <f t="shared" si="1286"/>
        <v/>
      </c>
      <c r="M272" s="70">
        <v>0</v>
      </c>
      <c r="N272" s="71" t="str">
        <f t="shared" si="1250"/>
        <v/>
      </c>
      <c r="O272" s="16" t="str">
        <f t="shared" si="1287"/>
        <v/>
      </c>
      <c r="P272" s="72">
        <v>0</v>
      </c>
      <c r="Q272" s="73" t="str">
        <f t="shared" si="1288"/>
        <v/>
      </c>
      <c r="R272" s="73">
        <v>0</v>
      </c>
      <c r="S272" s="74" t="str">
        <f t="shared" si="1253"/>
        <v/>
      </c>
      <c r="T272" s="18" t="str">
        <f t="shared" si="1289"/>
        <v/>
      </c>
      <c r="U272" s="69">
        <v>0</v>
      </c>
      <c r="V272" s="70" t="str">
        <f t="shared" si="1290"/>
        <v/>
      </c>
      <c r="W272" s="70">
        <v>0</v>
      </c>
      <c r="X272" s="71" t="str">
        <f t="shared" si="1256"/>
        <v/>
      </c>
      <c r="Y272" s="16" t="str">
        <f t="shared" si="1291"/>
        <v/>
      </c>
      <c r="Z272" s="72">
        <v>277</v>
      </c>
      <c r="AA272" s="73">
        <f t="shared" si="1292"/>
        <v>249.3</v>
      </c>
      <c r="AB272" s="73">
        <v>31</v>
      </c>
      <c r="AC272" s="74">
        <f t="shared" si="1259"/>
        <v>210</v>
      </c>
      <c r="AD272" s="18">
        <f t="shared" si="1293"/>
        <v>0.15764139590854395</v>
      </c>
      <c r="AE272" s="69">
        <v>277</v>
      </c>
      <c r="AF272" s="70">
        <f t="shared" si="1294"/>
        <v>249.3</v>
      </c>
      <c r="AG272" s="70">
        <v>31</v>
      </c>
      <c r="AH272" s="71">
        <f t="shared" si="1262"/>
        <v>210</v>
      </c>
      <c r="AI272" s="16">
        <f t="shared" si="1295"/>
        <v>0.15764139590854395</v>
      </c>
      <c r="AJ272" s="72">
        <v>277</v>
      </c>
      <c r="AK272" s="73">
        <f t="shared" si="1296"/>
        <v>249.3</v>
      </c>
      <c r="AL272" s="73">
        <v>49</v>
      </c>
      <c r="AM272" s="74">
        <f t="shared" si="1265"/>
        <v>192</v>
      </c>
      <c r="AN272" s="18">
        <f t="shared" si="1297"/>
        <v>0.2298435619735259</v>
      </c>
      <c r="AO272" s="69">
        <v>277</v>
      </c>
      <c r="AP272" s="70">
        <f t="shared" si="1298"/>
        <v>249.3</v>
      </c>
      <c r="AQ272" s="70">
        <v>49</v>
      </c>
      <c r="AR272" s="71">
        <f t="shared" si="1268"/>
        <v>192</v>
      </c>
      <c r="AS272" s="16">
        <f t="shared" si="1299"/>
        <v>0.2298435619735259</v>
      </c>
      <c r="AT272" s="72">
        <v>0</v>
      </c>
      <c r="AU272" s="73" t="str">
        <f t="shared" si="1300"/>
        <v/>
      </c>
      <c r="AV272" s="73">
        <v>0</v>
      </c>
      <c r="AW272" s="74" t="str">
        <f t="shared" si="1271"/>
        <v/>
      </c>
      <c r="AX272" s="18" t="str">
        <f t="shared" si="1301"/>
        <v/>
      </c>
      <c r="AY272" s="69">
        <v>0</v>
      </c>
      <c r="AZ272" s="70" t="str">
        <f t="shared" si="1302"/>
        <v/>
      </c>
      <c r="BA272" s="70">
        <v>0</v>
      </c>
      <c r="BB272" s="71" t="str">
        <f t="shared" si="1274"/>
        <v/>
      </c>
      <c r="BC272" s="16" t="str">
        <f t="shared" si="1303"/>
        <v/>
      </c>
      <c r="BD272" s="72">
        <v>277</v>
      </c>
      <c r="BE272" s="73">
        <f t="shared" si="1304"/>
        <v>249.3</v>
      </c>
      <c r="BF272" s="73">
        <v>49</v>
      </c>
      <c r="BG272" s="74">
        <f t="shared" si="1277"/>
        <v>192</v>
      </c>
      <c r="BH272" s="18">
        <f t="shared" si="1305"/>
        <v>0.2298435619735259</v>
      </c>
      <c r="BI272" s="69">
        <v>0</v>
      </c>
      <c r="BJ272" s="70" t="str">
        <f t="shared" si="1306"/>
        <v/>
      </c>
      <c r="BK272" s="70">
        <v>0</v>
      </c>
      <c r="BL272" s="71" t="str">
        <f t="shared" si="1280"/>
        <v/>
      </c>
      <c r="BM272" s="16" t="str">
        <f t="shared" si="1307"/>
        <v/>
      </c>
      <c r="BN272" s="72">
        <v>277</v>
      </c>
      <c r="BO272" s="73">
        <f t="shared" si="1308"/>
        <v>249.3</v>
      </c>
      <c r="BP272" s="73">
        <v>49</v>
      </c>
      <c r="BQ272" s="74">
        <f t="shared" si="1283"/>
        <v>192</v>
      </c>
      <c r="BR272" s="18">
        <f t="shared" si="1309"/>
        <v>0.2298435619735259</v>
      </c>
    </row>
    <row r="273" spans="1:70" s="5" customFormat="1" ht="12.75" customHeight="1">
      <c r="A273" s="42" t="s">
        <v>84</v>
      </c>
      <c r="B273" s="39" t="s">
        <v>159</v>
      </c>
      <c r="C273" s="4" t="s">
        <v>519</v>
      </c>
      <c r="D273" s="49">
        <v>0.3</v>
      </c>
      <c r="E273" s="40" t="s">
        <v>202</v>
      </c>
      <c r="F273" s="82">
        <v>494</v>
      </c>
      <c r="G273" s="82">
        <v>449</v>
      </c>
      <c r="H273" s="141">
        <v>350</v>
      </c>
      <c r="I273" s="141">
        <v>10</v>
      </c>
      <c r="J273" s="95">
        <f t="shared" si="1285"/>
        <v>340</v>
      </c>
      <c r="K273" s="69">
        <v>0</v>
      </c>
      <c r="L273" s="70" t="str">
        <f t="shared" si="1286"/>
        <v/>
      </c>
      <c r="M273" s="70">
        <v>0</v>
      </c>
      <c r="N273" s="71" t="str">
        <f t="shared" si="1250"/>
        <v/>
      </c>
      <c r="O273" s="16" t="str">
        <f t="shared" si="1287"/>
        <v/>
      </c>
      <c r="P273" s="72">
        <v>0</v>
      </c>
      <c r="Q273" s="73" t="str">
        <f t="shared" si="1288"/>
        <v/>
      </c>
      <c r="R273" s="73">
        <v>0</v>
      </c>
      <c r="S273" s="74" t="str">
        <f t="shared" si="1253"/>
        <v/>
      </c>
      <c r="T273" s="18" t="str">
        <f t="shared" si="1289"/>
        <v/>
      </c>
      <c r="U273" s="69">
        <v>0</v>
      </c>
      <c r="V273" s="70" t="str">
        <f t="shared" si="1290"/>
        <v/>
      </c>
      <c r="W273" s="70">
        <v>0</v>
      </c>
      <c r="X273" s="71" t="str">
        <f t="shared" si="1256"/>
        <v/>
      </c>
      <c r="Y273" s="16" t="str">
        <f t="shared" si="1291"/>
        <v/>
      </c>
      <c r="Z273" s="72">
        <v>366</v>
      </c>
      <c r="AA273" s="73">
        <f t="shared" si="1292"/>
        <v>329.40000000000003</v>
      </c>
      <c r="AB273" s="73">
        <v>62</v>
      </c>
      <c r="AC273" s="74">
        <f t="shared" si="1259"/>
        <v>278</v>
      </c>
      <c r="AD273" s="18">
        <f t="shared" si="1293"/>
        <v>0.15604128718882826</v>
      </c>
      <c r="AE273" s="69">
        <v>366</v>
      </c>
      <c r="AF273" s="70">
        <f t="shared" si="1294"/>
        <v>329.40000000000003</v>
      </c>
      <c r="AG273" s="70">
        <v>62</v>
      </c>
      <c r="AH273" s="71">
        <f t="shared" si="1262"/>
        <v>278</v>
      </c>
      <c r="AI273" s="16">
        <f t="shared" si="1295"/>
        <v>0.15604128718882826</v>
      </c>
      <c r="AJ273" s="72">
        <v>0</v>
      </c>
      <c r="AK273" s="73" t="str">
        <f t="shared" si="1296"/>
        <v/>
      </c>
      <c r="AL273" s="73">
        <v>0</v>
      </c>
      <c r="AM273" s="74" t="str">
        <f t="shared" si="1265"/>
        <v/>
      </c>
      <c r="AN273" s="18" t="str">
        <f t="shared" si="1297"/>
        <v/>
      </c>
      <c r="AO273" s="69">
        <v>366</v>
      </c>
      <c r="AP273" s="70">
        <f t="shared" si="1298"/>
        <v>329.40000000000003</v>
      </c>
      <c r="AQ273" s="70">
        <v>90</v>
      </c>
      <c r="AR273" s="71">
        <f t="shared" si="1268"/>
        <v>250</v>
      </c>
      <c r="AS273" s="16">
        <f t="shared" si="1299"/>
        <v>0.24104432301153619</v>
      </c>
      <c r="AT273" s="72">
        <v>0</v>
      </c>
      <c r="AU273" s="73" t="str">
        <f t="shared" si="1300"/>
        <v/>
      </c>
      <c r="AV273" s="73">
        <v>0</v>
      </c>
      <c r="AW273" s="74" t="str">
        <f t="shared" si="1271"/>
        <v/>
      </c>
      <c r="AX273" s="18" t="str">
        <f t="shared" si="1301"/>
        <v/>
      </c>
      <c r="AY273" s="69">
        <v>366</v>
      </c>
      <c r="AZ273" s="70">
        <f t="shared" si="1302"/>
        <v>329.40000000000003</v>
      </c>
      <c r="BA273" s="70">
        <v>90</v>
      </c>
      <c r="BB273" s="71">
        <f t="shared" si="1274"/>
        <v>250</v>
      </c>
      <c r="BC273" s="16">
        <f t="shared" si="1303"/>
        <v>0.24104432301153619</v>
      </c>
      <c r="BD273" s="72">
        <v>366</v>
      </c>
      <c r="BE273" s="73">
        <f t="shared" si="1304"/>
        <v>329.40000000000003</v>
      </c>
      <c r="BF273" s="73">
        <v>90</v>
      </c>
      <c r="BG273" s="74">
        <f t="shared" si="1277"/>
        <v>250</v>
      </c>
      <c r="BH273" s="18">
        <f t="shared" si="1305"/>
        <v>0.24104432301153619</v>
      </c>
      <c r="BI273" s="69">
        <v>0</v>
      </c>
      <c r="BJ273" s="70" t="str">
        <f t="shared" si="1306"/>
        <v/>
      </c>
      <c r="BK273" s="70">
        <v>0</v>
      </c>
      <c r="BL273" s="71" t="str">
        <f t="shared" si="1280"/>
        <v/>
      </c>
      <c r="BM273" s="16" t="str">
        <f t="shared" si="1307"/>
        <v/>
      </c>
      <c r="BN273" s="72">
        <v>0</v>
      </c>
      <c r="BO273" s="73" t="str">
        <f t="shared" si="1308"/>
        <v/>
      </c>
      <c r="BP273" s="73">
        <v>0</v>
      </c>
      <c r="BQ273" s="74" t="str">
        <f t="shared" si="1283"/>
        <v/>
      </c>
      <c r="BR273" s="18" t="str">
        <f t="shared" si="1309"/>
        <v/>
      </c>
    </row>
    <row r="274" spans="1:70" s="5" customFormat="1" ht="12.75" customHeight="1">
      <c r="A274" s="42" t="s">
        <v>81</v>
      </c>
      <c r="B274" s="39" t="s">
        <v>159</v>
      </c>
      <c r="C274" s="4" t="s">
        <v>519</v>
      </c>
      <c r="D274" s="49">
        <v>0.3</v>
      </c>
      <c r="E274" s="40" t="s">
        <v>202</v>
      </c>
      <c r="F274" s="82">
        <v>384</v>
      </c>
      <c r="G274" s="82">
        <v>349</v>
      </c>
      <c r="H274" s="141">
        <v>268</v>
      </c>
      <c r="I274" s="141">
        <v>0</v>
      </c>
      <c r="J274" s="95">
        <f t="shared" si="1285"/>
        <v>268</v>
      </c>
      <c r="K274" s="69">
        <v>0</v>
      </c>
      <c r="L274" s="70" t="str">
        <f t="shared" si="1286"/>
        <v/>
      </c>
      <c r="M274" s="70">
        <v>0</v>
      </c>
      <c r="N274" s="71" t="str">
        <f t="shared" si="1250"/>
        <v/>
      </c>
      <c r="O274" s="16" t="str">
        <f t="shared" si="1287"/>
        <v/>
      </c>
      <c r="P274" s="72">
        <v>0</v>
      </c>
      <c r="Q274" s="73" t="str">
        <f t="shared" si="1288"/>
        <v/>
      </c>
      <c r="R274" s="73">
        <v>0</v>
      </c>
      <c r="S274" s="74" t="str">
        <f t="shared" si="1253"/>
        <v/>
      </c>
      <c r="T274" s="18" t="str">
        <f t="shared" si="1289"/>
        <v/>
      </c>
      <c r="U274" s="69">
        <v>0</v>
      </c>
      <c r="V274" s="70" t="str">
        <f t="shared" si="1290"/>
        <v/>
      </c>
      <c r="W274" s="70">
        <v>0</v>
      </c>
      <c r="X274" s="71" t="str">
        <f t="shared" si="1256"/>
        <v/>
      </c>
      <c r="Y274" s="16" t="str">
        <f t="shared" si="1291"/>
        <v/>
      </c>
      <c r="Z274" s="72">
        <v>0</v>
      </c>
      <c r="AA274" s="73" t="str">
        <f t="shared" si="1292"/>
        <v/>
      </c>
      <c r="AB274" s="73">
        <v>0</v>
      </c>
      <c r="AC274" s="74" t="str">
        <f t="shared" si="1259"/>
        <v/>
      </c>
      <c r="AD274" s="18" t="str">
        <f t="shared" si="1293"/>
        <v/>
      </c>
      <c r="AE274" s="69">
        <v>0</v>
      </c>
      <c r="AF274" s="70" t="str">
        <f t="shared" si="1294"/>
        <v/>
      </c>
      <c r="AG274" s="70">
        <v>0</v>
      </c>
      <c r="AH274" s="71" t="str">
        <f t="shared" si="1262"/>
        <v/>
      </c>
      <c r="AI274" s="16" t="str">
        <f t="shared" si="1295"/>
        <v/>
      </c>
      <c r="AJ274" s="72">
        <v>0</v>
      </c>
      <c r="AK274" s="73" t="str">
        <f t="shared" si="1296"/>
        <v/>
      </c>
      <c r="AL274" s="73">
        <v>0</v>
      </c>
      <c r="AM274" s="74" t="str">
        <f t="shared" si="1265"/>
        <v/>
      </c>
      <c r="AN274" s="18" t="str">
        <f t="shared" si="1297"/>
        <v/>
      </c>
      <c r="AO274" s="69">
        <v>0</v>
      </c>
      <c r="AP274" s="70" t="str">
        <f t="shared" si="1298"/>
        <v/>
      </c>
      <c r="AQ274" s="70">
        <v>0</v>
      </c>
      <c r="AR274" s="71" t="str">
        <f t="shared" si="1268"/>
        <v/>
      </c>
      <c r="AS274" s="16" t="str">
        <f t="shared" si="1299"/>
        <v/>
      </c>
      <c r="AT274" s="72">
        <v>0</v>
      </c>
      <c r="AU274" s="73" t="str">
        <f t="shared" si="1300"/>
        <v/>
      </c>
      <c r="AV274" s="73">
        <v>0</v>
      </c>
      <c r="AW274" s="74" t="str">
        <f t="shared" si="1271"/>
        <v/>
      </c>
      <c r="AX274" s="18" t="str">
        <f t="shared" si="1301"/>
        <v/>
      </c>
      <c r="AY274" s="69">
        <v>0</v>
      </c>
      <c r="AZ274" s="70" t="str">
        <f t="shared" si="1302"/>
        <v/>
      </c>
      <c r="BA274" s="70">
        <v>0</v>
      </c>
      <c r="BB274" s="71" t="str">
        <f t="shared" si="1274"/>
        <v/>
      </c>
      <c r="BC274" s="16" t="str">
        <f t="shared" si="1303"/>
        <v/>
      </c>
      <c r="BD274" s="72">
        <v>0</v>
      </c>
      <c r="BE274" s="73" t="str">
        <f t="shared" si="1304"/>
        <v/>
      </c>
      <c r="BF274" s="73">
        <v>0</v>
      </c>
      <c r="BG274" s="74" t="str">
        <f t="shared" si="1277"/>
        <v/>
      </c>
      <c r="BH274" s="18" t="str">
        <f t="shared" si="1305"/>
        <v/>
      </c>
      <c r="BI274" s="69">
        <v>0</v>
      </c>
      <c r="BJ274" s="70" t="str">
        <f t="shared" si="1306"/>
        <v/>
      </c>
      <c r="BK274" s="70">
        <v>0</v>
      </c>
      <c r="BL274" s="71" t="str">
        <f t="shared" si="1280"/>
        <v/>
      </c>
      <c r="BM274" s="16" t="str">
        <f t="shared" si="1307"/>
        <v/>
      </c>
      <c r="BN274" s="72">
        <v>0</v>
      </c>
      <c r="BO274" s="73" t="str">
        <f t="shared" si="1308"/>
        <v/>
      </c>
      <c r="BP274" s="73">
        <v>0</v>
      </c>
      <c r="BQ274" s="74" t="str">
        <f t="shared" si="1283"/>
        <v/>
      </c>
      <c r="BR274" s="18" t="str">
        <f t="shared" si="1309"/>
        <v/>
      </c>
    </row>
    <row r="275" spans="1:70" s="5" customFormat="1" ht="12.75" customHeight="1">
      <c r="A275" s="42" t="s">
        <v>82</v>
      </c>
      <c r="B275" s="39" t="s">
        <v>159</v>
      </c>
      <c r="C275" s="4" t="s">
        <v>519</v>
      </c>
      <c r="D275" s="49">
        <v>0.3</v>
      </c>
      <c r="E275" s="40" t="s">
        <v>202</v>
      </c>
      <c r="F275" s="82">
        <v>439</v>
      </c>
      <c r="G275" s="82">
        <v>399</v>
      </c>
      <c r="H275" s="141">
        <v>307</v>
      </c>
      <c r="I275" s="141">
        <v>6</v>
      </c>
      <c r="J275" s="95">
        <f t="shared" si="1285"/>
        <v>301</v>
      </c>
      <c r="K275" s="69">
        <v>0</v>
      </c>
      <c r="L275" s="70" t="str">
        <f t="shared" si="1286"/>
        <v/>
      </c>
      <c r="M275" s="70">
        <v>0</v>
      </c>
      <c r="N275" s="71" t="str">
        <f t="shared" si="1250"/>
        <v/>
      </c>
      <c r="O275" s="16" t="str">
        <f t="shared" si="1287"/>
        <v/>
      </c>
      <c r="P275" s="72">
        <v>0</v>
      </c>
      <c r="Q275" s="73" t="str">
        <f t="shared" si="1288"/>
        <v/>
      </c>
      <c r="R275" s="73">
        <v>0</v>
      </c>
      <c r="S275" s="74" t="str">
        <f t="shared" si="1253"/>
        <v/>
      </c>
      <c r="T275" s="18" t="str">
        <f t="shared" si="1289"/>
        <v/>
      </c>
      <c r="U275" s="69">
        <v>0</v>
      </c>
      <c r="V275" s="70" t="str">
        <f t="shared" si="1290"/>
        <v/>
      </c>
      <c r="W275" s="70">
        <v>0</v>
      </c>
      <c r="X275" s="71" t="str">
        <f t="shared" si="1256"/>
        <v/>
      </c>
      <c r="Y275" s="16" t="str">
        <f t="shared" si="1291"/>
        <v/>
      </c>
      <c r="Z275" s="72">
        <v>310</v>
      </c>
      <c r="AA275" s="73">
        <f t="shared" si="1292"/>
        <v>279</v>
      </c>
      <c r="AB275" s="73">
        <v>67</v>
      </c>
      <c r="AC275" s="74">
        <f t="shared" si="1259"/>
        <v>234</v>
      </c>
      <c r="AD275" s="18">
        <f t="shared" si="1293"/>
        <v>0.16129032258064516</v>
      </c>
      <c r="AE275" s="69">
        <v>310</v>
      </c>
      <c r="AF275" s="70">
        <f t="shared" si="1294"/>
        <v>279</v>
      </c>
      <c r="AG275" s="70">
        <v>67</v>
      </c>
      <c r="AH275" s="71">
        <f t="shared" si="1262"/>
        <v>234</v>
      </c>
      <c r="AI275" s="16">
        <f t="shared" si="1295"/>
        <v>0.16129032258064516</v>
      </c>
      <c r="AJ275" s="72">
        <v>0</v>
      </c>
      <c r="AK275" s="73" t="str">
        <f t="shared" si="1296"/>
        <v/>
      </c>
      <c r="AL275" s="73">
        <v>0</v>
      </c>
      <c r="AM275" s="74" t="str">
        <f t="shared" si="1265"/>
        <v/>
      </c>
      <c r="AN275" s="18" t="str">
        <f t="shared" si="1297"/>
        <v/>
      </c>
      <c r="AO275" s="69">
        <v>310</v>
      </c>
      <c r="AP275" s="70">
        <f t="shared" si="1298"/>
        <v>279</v>
      </c>
      <c r="AQ275" s="70">
        <v>93</v>
      </c>
      <c r="AR275" s="71">
        <f t="shared" si="1268"/>
        <v>208</v>
      </c>
      <c r="AS275" s="16">
        <f t="shared" si="1299"/>
        <v>0.25448028673835127</v>
      </c>
      <c r="AT275" s="72">
        <v>0</v>
      </c>
      <c r="AU275" s="73" t="str">
        <f t="shared" si="1300"/>
        <v/>
      </c>
      <c r="AV275" s="73">
        <v>0</v>
      </c>
      <c r="AW275" s="74" t="str">
        <f t="shared" si="1271"/>
        <v/>
      </c>
      <c r="AX275" s="18" t="str">
        <f t="shared" si="1301"/>
        <v/>
      </c>
      <c r="AY275" s="69">
        <v>310</v>
      </c>
      <c r="AZ275" s="70">
        <f t="shared" si="1302"/>
        <v>279</v>
      </c>
      <c r="BA275" s="70">
        <v>93</v>
      </c>
      <c r="BB275" s="71">
        <f t="shared" si="1274"/>
        <v>208</v>
      </c>
      <c r="BC275" s="16">
        <f t="shared" si="1303"/>
        <v>0.25448028673835127</v>
      </c>
      <c r="BD275" s="72">
        <v>310</v>
      </c>
      <c r="BE275" s="73">
        <f t="shared" si="1304"/>
        <v>279</v>
      </c>
      <c r="BF275" s="73">
        <v>93</v>
      </c>
      <c r="BG275" s="74">
        <f t="shared" si="1277"/>
        <v>208</v>
      </c>
      <c r="BH275" s="18">
        <f t="shared" si="1305"/>
        <v>0.25448028673835127</v>
      </c>
      <c r="BI275" s="69">
        <v>0</v>
      </c>
      <c r="BJ275" s="70" t="str">
        <f t="shared" si="1306"/>
        <v/>
      </c>
      <c r="BK275" s="70">
        <v>0</v>
      </c>
      <c r="BL275" s="71" t="str">
        <f t="shared" si="1280"/>
        <v/>
      </c>
      <c r="BM275" s="16" t="str">
        <f t="shared" si="1307"/>
        <v/>
      </c>
      <c r="BN275" s="72">
        <v>0</v>
      </c>
      <c r="BO275" s="73" t="str">
        <f t="shared" si="1308"/>
        <v/>
      </c>
      <c r="BP275" s="73">
        <v>0</v>
      </c>
      <c r="BQ275" s="74" t="str">
        <f t="shared" si="1283"/>
        <v/>
      </c>
      <c r="BR275" s="18" t="str">
        <f t="shared" si="1309"/>
        <v/>
      </c>
    </row>
    <row r="276" spans="1:70" s="5" customFormat="1" ht="12.75" customHeight="1">
      <c r="A276" s="42" t="s">
        <v>80</v>
      </c>
      <c r="B276" s="39" t="s">
        <v>159</v>
      </c>
      <c r="C276" s="4" t="s">
        <v>519</v>
      </c>
      <c r="D276" s="49">
        <v>0.3</v>
      </c>
      <c r="E276" s="40" t="s">
        <v>202</v>
      </c>
      <c r="F276" s="82">
        <v>384</v>
      </c>
      <c r="G276" s="82">
        <v>349</v>
      </c>
      <c r="H276" s="141">
        <v>268</v>
      </c>
      <c r="I276" s="141">
        <v>0</v>
      </c>
      <c r="J276" s="95">
        <f t="shared" si="1285"/>
        <v>268</v>
      </c>
      <c r="K276" s="69">
        <v>0</v>
      </c>
      <c r="L276" s="70" t="str">
        <f t="shared" si="1286"/>
        <v/>
      </c>
      <c r="M276" s="70">
        <v>0</v>
      </c>
      <c r="N276" s="71" t="str">
        <f t="shared" si="1250"/>
        <v/>
      </c>
      <c r="O276" s="16" t="str">
        <f t="shared" si="1287"/>
        <v/>
      </c>
      <c r="P276" s="72">
        <v>0</v>
      </c>
      <c r="Q276" s="73" t="str">
        <f t="shared" si="1288"/>
        <v/>
      </c>
      <c r="R276" s="73">
        <v>0</v>
      </c>
      <c r="S276" s="74" t="str">
        <f t="shared" si="1253"/>
        <v/>
      </c>
      <c r="T276" s="18" t="str">
        <f t="shared" si="1289"/>
        <v/>
      </c>
      <c r="U276" s="69">
        <v>0</v>
      </c>
      <c r="V276" s="70" t="str">
        <f t="shared" si="1290"/>
        <v/>
      </c>
      <c r="W276" s="70">
        <v>0</v>
      </c>
      <c r="X276" s="71" t="str">
        <f t="shared" si="1256"/>
        <v/>
      </c>
      <c r="Y276" s="16" t="str">
        <f t="shared" si="1291"/>
        <v/>
      </c>
      <c r="Z276" s="72">
        <v>0</v>
      </c>
      <c r="AA276" s="73" t="str">
        <f t="shared" si="1292"/>
        <v/>
      </c>
      <c r="AB276" s="73">
        <v>0</v>
      </c>
      <c r="AC276" s="74" t="str">
        <f t="shared" si="1259"/>
        <v/>
      </c>
      <c r="AD276" s="18" t="str">
        <f t="shared" si="1293"/>
        <v/>
      </c>
      <c r="AE276" s="69">
        <v>0</v>
      </c>
      <c r="AF276" s="70" t="str">
        <f t="shared" si="1294"/>
        <v/>
      </c>
      <c r="AG276" s="70">
        <v>0</v>
      </c>
      <c r="AH276" s="71" t="str">
        <f t="shared" si="1262"/>
        <v/>
      </c>
      <c r="AI276" s="16" t="str">
        <f t="shared" si="1295"/>
        <v/>
      </c>
      <c r="AJ276" s="72">
        <v>0</v>
      </c>
      <c r="AK276" s="73" t="str">
        <f t="shared" si="1296"/>
        <v/>
      </c>
      <c r="AL276" s="73">
        <v>0</v>
      </c>
      <c r="AM276" s="74" t="str">
        <f t="shared" si="1265"/>
        <v/>
      </c>
      <c r="AN276" s="18" t="str">
        <f t="shared" si="1297"/>
        <v/>
      </c>
      <c r="AO276" s="69">
        <v>0</v>
      </c>
      <c r="AP276" s="70" t="str">
        <f t="shared" si="1298"/>
        <v/>
      </c>
      <c r="AQ276" s="70">
        <v>0</v>
      </c>
      <c r="AR276" s="71" t="str">
        <f t="shared" si="1268"/>
        <v/>
      </c>
      <c r="AS276" s="16" t="str">
        <f t="shared" si="1299"/>
        <v/>
      </c>
      <c r="AT276" s="72">
        <v>0</v>
      </c>
      <c r="AU276" s="73" t="str">
        <f t="shared" si="1300"/>
        <v/>
      </c>
      <c r="AV276" s="73">
        <v>0</v>
      </c>
      <c r="AW276" s="74" t="str">
        <f t="shared" si="1271"/>
        <v/>
      </c>
      <c r="AX276" s="18" t="str">
        <f t="shared" si="1301"/>
        <v/>
      </c>
      <c r="AY276" s="69">
        <v>0</v>
      </c>
      <c r="AZ276" s="70" t="str">
        <f t="shared" si="1302"/>
        <v/>
      </c>
      <c r="BA276" s="70">
        <v>0</v>
      </c>
      <c r="BB276" s="71" t="str">
        <f t="shared" si="1274"/>
        <v/>
      </c>
      <c r="BC276" s="16" t="str">
        <f t="shared" si="1303"/>
        <v/>
      </c>
      <c r="BD276" s="72">
        <v>0</v>
      </c>
      <c r="BE276" s="73" t="str">
        <f t="shared" si="1304"/>
        <v/>
      </c>
      <c r="BF276" s="73">
        <v>0</v>
      </c>
      <c r="BG276" s="74" t="str">
        <f t="shared" si="1277"/>
        <v/>
      </c>
      <c r="BH276" s="18" t="str">
        <f t="shared" si="1305"/>
        <v/>
      </c>
      <c r="BI276" s="69">
        <v>0</v>
      </c>
      <c r="BJ276" s="70" t="str">
        <f t="shared" si="1306"/>
        <v/>
      </c>
      <c r="BK276" s="70">
        <v>0</v>
      </c>
      <c r="BL276" s="71" t="str">
        <f t="shared" si="1280"/>
        <v/>
      </c>
      <c r="BM276" s="16" t="str">
        <f t="shared" si="1307"/>
        <v/>
      </c>
      <c r="BN276" s="72">
        <v>0</v>
      </c>
      <c r="BO276" s="73" t="str">
        <f t="shared" si="1308"/>
        <v/>
      </c>
      <c r="BP276" s="73">
        <v>0</v>
      </c>
      <c r="BQ276" s="74" t="str">
        <f t="shared" si="1283"/>
        <v/>
      </c>
      <c r="BR276" s="18" t="str">
        <f t="shared" si="1309"/>
        <v/>
      </c>
    </row>
    <row r="277" spans="1:70" s="5" customFormat="1" ht="12.75" customHeight="1">
      <c r="A277" s="42" t="s">
        <v>88</v>
      </c>
      <c r="B277" s="39" t="s">
        <v>159</v>
      </c>
      <c r="C277" s="4" t="s">
        <v>519</v>
      </c>
      <c r="D277" s="49">
        <v>0.3</v>
      </c>
      <c r="E277" s="40" t="s">
        <v>203</v>
      </c>
      <c r="F277" s="82">
        <v>659</v>
      </c>
      <c r="G277" s="82">
        <v>599</v>
      </c>
      <c r="H277" s="141">
        <v>450</v>
      </c>
      <c r="I277" s="141">
        <v>0</v>
      </c>
      <c r="J277" s="95">
        <f t="shared" si="1285"/>
        <v>450</v>
      </c>
      <c r="K277" s="69">
        <v>0</v>
      </c>
      <c r="L277" s="70" t="str">
        <f t="shared" si="1286"/>
        <v/>
      </c>
      <c r="M277" s="70">
        <v>0</v>
      </c>
      <c r="N277" s="71" t="str">
        <f t="shared" si="1250"/>
        <v/>
      </c>
      <c r="O277" s="16" t="str">
        <f t="shared" si="1287"/>
        <v/>
      </c>
      <c r="P277" s="72">
        <v>0</v>
      </c>
      <c r="Q277" s="73" t="str">
        <f t="shared" si="1288"/>
        <v/>
      </c>
      <c r="R277" s="73">
        <v>0</v>
      </c>
      <c r="S277" s="74" t="str">
        <f t="shared" si="1253"/>
        <v/>
      </c>
      <c r="T277" s="18" t="str">
        <f t="shared" si="1289"/>
        <v/>
      </c>
      <c r="U277" s="69">
        <v>0</v>
      </c>
      <c r="V277" s="70" t="str">
        <f t="shared" si="1290"/>
        <v/>
      </c>
      <c r="W277" s="70">
        <v>0</v>
      </c>
      <c r="X277" s="71" t="str">
        <f t="shared" si="1256"/>
        <v/>
      </c>
      <c r="Y277" s="16" t="str">
        <f t="shared" si="1291"/>
        <v/>
      </c>
      <c r="Z277" s="72">
        <v>499</v>
      </c>
      <c r="AA277" s="73">
        <f t="shared" si="1292"/>
        <v>449.1</v>
      </c>
      <c r="AB277" s="73">
        <v>74</v>
      </c>
      <c r="AC277" s="74">
        <f t="shared" si="1259"/>
        <v>376</v>
      </c>
      <c r="AD277" s="18">
        <f t="shared" si="1293"/>
        <v>0.16276998441327103</v>
      </c>
      <c r="AE277" s="69">
        <v>499</v>
      </c>
      <c r="AF277" s="70">
        <f t="shared" si="1294"/>
        <v>449.1</v>
      </c>
      <c r="AG277" s="70">
        <v>74</v>
      </c>
      <c r="AH277" s="71">
        <f t="shared" si="1262"/>
        <v>376</v>
      </c>
      <c r="AI277" s="16">
        <f t="shared" si="1295"/>
        <v>0.16276998441327103</v>
      </c>
      <c r="AJ277" s="72">
        <v>0</v>
      </c>
      <c r="AK277" s="73" t="str">
        <f t="shared" si="1296"/>
        <v/>
      </c>
      <c r="AL277" s="73">
        <v>0</v>
      </c>
      <c r="AM277" s="74" t="str">
        <f t="shared" si="1265"/>
        <v/>
      </c>
      <c r="AN277" s="18" t="str">
        <f t="shared" si="1297"/>
        <v/>
      </c>
      <c r="AO277" s="69">
        <v>499</v>
      </c>
      <c r="AP277" s="70">
        <f t="shared" si="1298"/>
        <v>449.1</v>
      </c>
      <c r="AQ277" s="70">
        <v>102</v>
      </c>
      <c r="AR277" s="71">
        <f t="shared" si="1268"/>
        <v>348</v>
      </c>
      <c r="AS277" s="16">
        <f t="shared" si="1299"/>
        <v>0.22511690046760191</v>
      </c>
      <c r="AT277" s="72">
        <v>0</v>
      </c>
      <c r="AU277" s="73" t="str">
        <f t="shared" si="1300"/>
        <v/>
      </c>
      <c r="AV277" s="73">
        <v>0</v>
      </c>
      <c r="AW277" s="74" t="str">
        <f t="shared" si="1271"/>
        <v/>
      </c>
      <c r="AX277" s="18" t="str">
        <f t="shared" si="1301"/>
        <v/>
      </c>
      <c r="AY277" s="69">
        <v>0</v>
      </c>
      <c r="AZ277" s="70" t="str">
        <f t="shared" si="1302"/>
        <v/>
      </c>
      <c r="BA277" s="70">
        <v>0</v>
      </c>
      <c r="BB277" s="71" t="str">
        <f t="shared" si="1274"/>
        <v/>
      </c>
      <c r="BC277" s="16" t="str">
        <f t="shared" si="1303"/>
        <v/>
      </c>
      <c r="BD277" s="72">
        <v>499</v>
      </c>
      <c r="BE277" s="73">
        <f t="shared" si="1304"/>
        <v>449.1</v>
      </c>
      <c r="BF277" s="73">
        <v>102</v>
      </c>
      <c r="BG277" s="74">
        <f t="shared" si="1277"/>
        <v>348</v>
      </c>
      <c r="BH277" s="18">
        <f t="shared" si="1305"/>
        <v>0.22511690046760191</v>
      </c>
      <c r="BI277" s="69">
        <v>0</v>
      </c>
      <c r="BJ277" s="70" t="str">
        <f t="shared" si="1306"/>
        <v/>
      </c>
      <c r="BK277" s="70">
        <v>0</v>
      </c>
      <c r="BL277" s="71" t="str">
        <f t="shared" si="1280"/>
        <v/>
      </c>
      <c r="BM277" s="16" t="str">
        <f t="shared" si="1307"/>
        <v/>
      </c>
      <c r="BN277" s="72">
        <v>0</v>
      </c>
      <c r="BO277" s="73" t="str">
        <f t="shared" si="1308"/>
        <v/>
      </c>
      <c r="BP277" s="73">
        <v>0</v>
      </c>
      <c r="BQ277" s="74" t="str">
        <f t="shared" si="1283"/>
        <v/>
      </c>
      <c r="BR277" s="18" t="str">
        <f t="shared" si="1309"/>
        <v/>
      </c>
    </row>
    <row r="278" spans="1:70" s="5" customFormat="1" ht="12.75" customHeight="1">
      <c r="A278" s="42" t="s">
        <v>173</v>
      </c>
      <c r="B278" s="39" t="s">
        <v>159</v>
      </c>
      <c r="C278" s="4" t="s">
        <v>519</v>
      </c>
      <c r="D278" s="49">
        <v>0.3</v>
      </c>
      <c r="E278" s="40" t="s">
        <v>199</v>
      </c>
      <c r="F278" s="82">
        <v>604</v>
      </c>
      <c r="G278" s="82">
        <v>549</v>
      </c>
      <c r="H278" s="141">
        <v>427</v>
      </c>
      <c r="I278" s="141">
        <v>7</v>
      </c>
      <c r="J278" s="95">
        <f t="shared" si="1285"/>
        <v>420</v>
      </c>
      <c r="K278" s="69">
        <v>0</v>
      </c>
      <c r="L278" s="70" t="str">
        <f t="shared" si="1286"/>
        <v/>
      </c>
      <c r="M278" s="70">
        <v>0</v>
      </c>
      <c r="N278" s="71" t="str">
        <f t="shared" si="1250"/>
        <v/>
      </c>
      <c r="O278" s="16" t="str">
        <f t="shared" si="1287"/>
        <v/>
      </c>
      <c r="P278" s="72">
        <v>0</v>
      </c>
      <c r="Q278" s="73" t="str">
        <f t="shared" si="1288"/>
        <v/>
      </c>
      <c r="R278" s="73">
        <v>0</v>
      </c>
      <c r="S278" s="74" t="str">
        <f t="shared" si="1253"/>
        <v/>
      </c>
      <c r="T278" s="18" t="str">
        <f t="shared" si="1289"/>
        <v/>
      </c>
      <c r="U278" s="69">
        <v>499</v>
      </c>
      <c r="V278" s="70">
        <f t="shared" si="1290"/>
        <v>449.1</v>
      </c>
      <c r="W278" s="70">
        <v>38</v>
      </c>
      <c r="X278" s="71">
        <f t="shared" si="1256"/>
        <v>382</v>
      </c>
      <c r="Y278" s="16">
        <f t="shared" si="1291"/>
        <v>0.14940993097305727</v>
      </c>
      <c r="Z278" s="72">
        <v>0</v>
      </c>
      <c r="AA278" s="73" t="str">
        <f t="shared" si="1292"/>
        <v/>
      </c>
      <c r="AB278" s="73">
        <v>0</v>
      </c>
      <c r="AC278" s="74" t="str">
        <f t="shared" si="1259"/>
        <v/>
      </c>
      <c r="AD278" s="18" t="str">
        <f t="shared" si="1293"/>
        <v/>
      </c>
      <c r="AE278" s="69">
        <v>0</v>
      </c>
      <c r="AF278" s="70" t="str">
        <f t="shared" si="1294"/>
        <v/>
      </c>
      <c r="AG278" s="70">
        <v>0</v>
      </c>
      <c r="AH278" s="71" t="str">
        <f t="shared" si="1262"/>
        <v/>
      </c>
      <c r="AI278" s="16" t="str">
        <f t="shared" si="1295"/>
        <v/>
      </c>
      <c r="AJ278" s="72">
        <v>443</v>
      </c>
      <c r="AK278" s="73">
        <f t="shared" si="1296"/>
        <v>398.7</v>
      </c>
      <c r="AL278" s="73">
        <v>109</v>
      </c>
      <c r="AM278" s="74">
        <f t="shared" si="1265"/>
        <v>311</v>
      </c>
      <c r="AN278" s="18">
        <f t="shared" si="1297"/>
        <v>0.21996488587910706</v>
      </c>
      <c r="AO278" s="69">
        <v>0</v>
      </c>
      <c r="AP278" s="70" t="str">
        <f t="shared" si="1298"/>
        <v/>
      </c>
      <c r="AQ278" s="70">
        <v>0</v>
      </c>
      <c r="AR278" s="71" t="str">
        <f t="shared" si="1268"/>
        <v/>
      </c>
      <c r="AS278" s="16" t="str">
        <f t="shared" si="1299"/>
        <v/>
      </c>
      <c r="AT278" s="72">
        <v>0</v>
      </c>
      <c r="AU278" s="73" t="str">
        <f t="shared" si="1300"/>
        <v/>
      </c>
      <c r="AV278" s="73">
        <v>0</v>
      </c>
      <c r="AW278" s="74" t="str">
        <f t="shared" si="1271"/>
        <v/>
      </c>
      <c r="AX278" s="18" t="str">
        <f t="shared" si="1301"/>
        <v/>
      </c>
      <c r="AY278" s="69">
        <v>443</v>
      </c>
      <c r="AZ278" s="70">
        <f t="shared" si="1302"/>
        <v>398.7</v>
      </c>
      <c r="BA278" s="70">
        <v>109</v>
      </c>
      <c r="BB278" s="71">
        <f t="shared" si="1274"/>
        <v>311</v>
      </c>
      <c r="BC278" s="16">
        <f t="shared" si="1303"/>
        <v>0.21996488587910706</v>
      </c>
      <c r="BD278" s="72">
        <v>0</v>
      </c>
      <c r="BE278" s="73" t="str">
        <f t="shared" si="1304"/>
        <v/>
      </c>
      <c r="BF278" s="73">
        <v>0</v>
      </c>
      <c r="BG278" s="74" t="str">
        <f t="shared" si="1277"/>
        <v/>
      </c>
      <c r="BH278" s="18" t="str">
        <f t="shared" si="1305"/>
        <v/>
      </c>
      <c r="BI278" s="69">
        <v>0</v>
      </c>
      <c r="BJ278" s="70" t="str">
        <f t="shared" si="1306"/>
        <v/>
      </c>
      <c r="BK278" s="70">
        <v>0</v>
      </c>
      <c r="BL278" s="71" t="str">
        <f t="shared" si="1280"/>
        <v/>
      </c>
      <c r="BM278" s="16" t="str">
        <f t="shared" si="1307"/>
        <v/>
      </c>
      <c r="BN278" s="72">
        <v>443</v>
      </c>
      <c r="BO278" s="73">
        <f t="shared" si="1308"/>
        <v>398.7</v>
      </c>
      <c r="BP278" s="73">
        <v>109</v>
      </c>
      <c r="BQ278" s="74">
        <f t="shared" si="1283"/>
        <v>311</v>
      </c>
      <c r="BR278" s="18">
        <f t="shared" si="1309"/>
        <v>0.21996488587910706</v>
      </c>
    </row>
    <row r="279" spans="1:70" s="5" customFormat="1" ht="12.75" customHeight="1" thickBot="1">
      <c r="A279" s="43" t="s">
        <v>83</v>
      </c>
      <c r="B279" s="38" t="s">
        <v>159</v>
      </c>
      <c r="C279" s="9" t="s">
        <v>519</v>
      </c>
      <c r="D279" s="50">
        <v>0.3</v>
      </c>
      <c r="E279" s="2" t="s">
        <v>199</v>
      </c>
      <c r="F279" s="83">
        <v>494</v>
      </c>
      <c r="G279" s="83">
        <v>449</v>
      </c>
      <c r="H279" s="142">
        <v>345</v>
      </c>
      <c r="I279" s="142">
        <v>2</v>
      </c>
      <c r="J279" s="97">
        <f t="shared" si="1285"/>
        <v>343</v>
      </c>
      <c r="K279" s="76">
        <v>0</v>
      </c>
      <c r="L279" s="77" t="str">
        <f t="shared" si="1286"/>
        <v/>
      </c>
      <c r="M279" s="77">
        <v>0</v>
      </c>
      <c r="N279" s="78" t="str">
        <f t="shared" si="1250"/>
        <v/>
      </c>
      <c r="O279" s="17" t="str">
        <f t="shared" si="1287"/>
        <v/>
      </c>
      <c r="P279" s="79">
        <v>0</v>
      </c>
      <c r="Q279" s="80" t="str">
        <f t="shared" si="1288"/>
        <v/>
      </c>
      <c r="R279" s="80">
        <v>0</v>
      </c>
      <c r="S279" s="81" t="str">
        <f t="shared" si="1253"/>
        <v/>
      </c>
      <c r="T279" s="19" t="str">
        <f t="shared" si="1289"/>
        <v/>
      </c>
      <c r="U279" s="76">
        <v>388</v>
      </c>
      <c r="V279" s="77">
        <f t="shared" si="1290"/>
        <v>349.2</v>
      </c>
      <c r="W279" s="77">
        <v>46</v>
      </c>
      <c r="X279" s="78">
        <f t="shared" si="1256"/>
        <v>297</v>
      </c>
      <c r="Y279" s="17">
        <f t="shared" si="1291"/>
        <v>0.1494845360824742</v>
      </c>
      <c r="Z279" s="79">
        <v>0</v>
      </c>
      <c r="AA279" s="80" t="str">
        <f t="shared" si="1292"/>
        <v/>
      </c>
      <c r="AB279" s="80">
        <v>0</v>
      </c>
      <c r="AC279" s="81" t="str">
        <f t="shared" si="1259"/>
        <v/>
      </c>
      <c r="AD279" s="19" t="str">
        <f t="shared" si="1293"/>
        <v/>
      </c>
      <c r="AE279" s="76">
        <v>0</v>
      </c>
      <c r="AF279" s="77" t="str">
        <f t="shared" si="1294"/>
        <v/>
      </c>
      <c r="AG279" s="77">
        <v>0</v>
      </c>
      <c r="AH279" s="78" t="str">
        <f t="shared" si="1262"/>
        <v/>
      </c>
      <c r="AI279" s="17" t="str">
        <f t="shared" si="1295"/>
        <v/>
      </c>
      <c r="AJ279" s="79">
        <v>388</v>
      </c>
      <c r="AK279" s="80">
        <f t="shared" si="1296"/>
        <v>349.2</v>
      </c>
      <c r="AL279" s="80">
        <v>76</v>
      </c>
      <c r="AM279" s="81">
        <f t="shared" si="1265"/>
        <v>267</v>
      </c>
      <c r="AN279" s="19">
        <f t="shared" si="1297"/>
        <v>0.23539518900343639</v>
      </c>
      <c r="AO279" s="76">
        <v>0</v>
      </c>
      <c r="AP279" s="77" t="str">
        <f t="shared" si="1298"/>
        <v/>
      </c>
      <c r="AQ279" s="77">
        <v>0</v>
      </c>
      <c r="AR279" s="78" t="str">
        <f t="shared" si="1268"/>
        <v/>
      </c>
      <c r="AS279" s="17" t="str">
        <f t="shared" si="1299"/>
        <v/>
      </c>
      <c r="AT279" s="79">
        <v>0</v>
      </c>
      <c r="AU279" s="80" t="str">
        <f t="shared" si="1300"/>
        <v/>
      </c>
      <c r="AV279" s="80">
        <v>0</v>
      </c>
      <c r="AW279" s="81" t="str">
        <f t="shared" si="1271"/>
        <v/>
      </c>
      <c r="AX279" s="19" t="str">
        <f t="shared" si="1301"/>
        <v/>
      </c>
      <c r="AY279" s="76">
        <v>388</v>
      </c>
      <c r="AZ279" s="77">
        <f t="shared" si="1302"/>
        <v>349.2</v>
      </c>
      <c r="BA279" s="77">
        <v>76</v>
      </c>
      <c r="BB279" s="78">
        <f t="shared" si="1274"/>
        <v>267</v>
      </c>
      <c r="BC279" s="17">
        <f t="shared" si="1303"/>
        <v>0.23539518900343639</v>
      </c>
      <c r="BD279" s="79">
        <v>0</v>
      </c>
      <c r="BE279" s="80" t="str">
        <f t="shared" si="1304"/>
        <v/>
      </c>
      <c r="BF279" s="80">
        <v>0</v>
      </c>
      <c r="BG279" s="81" t="str">
        <f t="shared" si="1277"/>
        <v/>
      </c>
      <c r="BH279" s="19" t="str">
        <f t="shared" si="1305"/>
        <v/>
      </c>
      <c r="BI279" s="76">
        <v>0</v>
      </c>
      <c r="BJ279" s="77" t="str">
        <f t="shared" si="1306"/>
        <v/>
      </c>
      <c r="BK279" s="77">
        <v>0</v>
      </c>
      <c r="BL279" s="78" t="str">
        <f t="shared" si="1280"/>
        <v/>
      </c>
      <c r="BM279" s="17" t="str">
        <f t="shared" si="1307"/>
        <v/>
      </c>
      <c r="BN279" s="79">
        <v>388</v>
      </c>
      <c r="BO279" s="80">
        <f t="shared" si="1308"/>
        <v>349.2</v>
      </c>
      <c r="BP279" s="80">
        <v>76</v>
      </c>
      <c r="BQ279" s="81">
        <f t="shared" si="1283"/>
        <v>267</v>
      </c>
      <c r="BR279" s="19">
        <f t="shared" si="1309"/>
        <v>0.23539518900343639</v>
      </c>
    </row>
    <row r="280" spans="1:70" s="5" customFormat="1" ht="12.75" customHeight="1">
      <c r="A280" s="44" t="s">
        <v>129</v>
      </c>
      <c r="B280" s="36" t="s">
        <v>230</v>
      </c>
      <c r="C280" s="6" t="s">
        <v>519</v>
      </c>
      <c r="D280" s="51">
        <v>0.22</v>
      </c>
      <c r="E280" s="7" t="s">
        <v>204</v>
      </c>
      <c r="F280" s="84">
        <v>285</v>
      </c>
      <c r="G280" s="84">
        <v>259</v>
      </c>
      <c r="H280" s="143">
        <v>195</v>
      </c>
      <c r="I280" s="143">
        <v>0</v>
      </c>
      <c r="J280" s="93">
        <f t="shared" si="1285"/>
        <v>195</v>
      </c>
      <c r="K280" s="106">
        <v>0</v>
      </c>
      <c r="L280" s="107" t="str">
        <f t="shared" ref="L280:L286" si="1310">IFERROR(IF(K280&gt;1,K280*0.9,""),"")</f>
        <v/>
      </c>
      <c r="M280" s="107">
        <v>0</v>
      </c>
      <c r="N280" s="110" t="str">
        <f t="shared" si="1250"/>
        <v/>
      </c>
      <c r="O280" s="15" t="str">
        <f t="shared" ref="O280:O286" si="1311">IFERROR(IF((IFERROR(IF(M280&gt;1,(L280-N280)/L280,""),(($G280*0.9)-N280)/($G280*0.9)))&gt;1%,IFERROR(IF(M280&gt;1,(L280-N280)/L280,""),(($G280*0.9)-N280)/($G280*0.9)),""),"")</f>
        <v/>
      </c>
      <c r="P280" s="108">
        <v>0</v>
      </c>
      <c r="Q280" s="109" t="str">
        <f t="shared" ref="Q280:Q286" si="1312">IFERROR(IF(P280&gt;1,P280*0.9,""),"")</f>
        <v/>
      </c>
      <c r="R280" s="109">
        <v>0</v>
      </c>
      <c r="S280" s="111" t="str">
        <f t="shared" si="1253"/>
        <v/>
      </c>
      <c r="T280" s="20" t="str">
        <f t="shared" ref="T280:T286" si="1313">IFERROR(IF((IFERROR(IF(R280&gt;1,(Q280-S280)/Q280,""),(($G280*0.9)-S280)/($G280*0.9)))&gt;1%,IFERROR(IF(R280&gt;1,(Q280-S280)/Q280,""),(($G280*0.9)-S280)/($G280*0.9)),""),"")</f>
        <v/>
      </c>
      <c r="U280" s="106">
        <v>0</v>
      </c>
      <c r="V280" s="107" t="str">
        <f t="shared" ref="V280:V286" si="1314">IFERROR(IF(U280&gt;1,U280*0.9,""),"")</f>
        <v/>
      </c>
      <c r="W280" s="107">
        <v>0</v>
      </c>
      <c r="X280" s="110" t="str">
        <f t="shared" si="1256"/>
        <v/>
      </c>
      <c r="Y280" s="15" t="str">
        <f t="shared" ref="Y280:Y286" si="1315">IFERROR(IF((IFERROR(IF(W280&gt;1,(V280-X280)/V280,""),(($G280*0.9)-X280)/($G280*0.9)))&gt;1%,IFERROR(IF(W280&gt;1,(V280-X280)/V280,""),(($G280*0.9)-X280)/($G280*0.9)),""),"")</f>
        <v/>
      </c>
      <c r="Z280" s="108">
        <v>243</v>
      </c>
      <c r="AA280" s="109">
        <f t="shared" ref="AA280:AA286" si="1316">IFERROR(IF(Z280&gt;1,Z280*0.9,""),"")</f>
        <v>218.70000000000002</v>
      </c>
      <c r="AB280" s="109">
        <v>12</v>
      </c>
      <c r="AC280" s="111">
        <f t="shared" si="1259"/>
        <v>183</v>
      </c>
      <c r="AD280" s="20">
        <f t="shared" ref="AD280:AD286" si="1317">IFERROR(IF((IFERROR(IF(AB280&gt;1,(AA280-AC280)/AA280,""),(($G280*0.9)-AC280)/($G280*0.9)))&gt;1%,IFERROR(IF(AB280&gt;1,(AA280-AC280)/AA280,""),(($G280*0.9)-AC280)/($G280*0.9)),""),"")</f>
        <v>0.1632373113854596</v>
      </c>
      <c r="AE280" s="106">
        <v>221</v>
      </c>
      <c r="AF280" s="107">
        <f t="shared" ref="AF280:AF286" si="1318">IFERROR(IF(AE280&gt;1,AE280*0.9,""),"")</f>
        <v>198.9</v>
      </c>
      <c r="AG280" s="107">
        <v>28</v>
      </c>
      <c r="AH280" s="110">
        <f t="shared" si="1262"/>
        <v>167</v>
      </c>
      <c r="AI280" s="15">
        <f t="shared" ref="AI280:AI286" si="1319">IFERROR(IF((IFERROR(IF(AG280&gt;1,(AF280-AH280)/AF280,""),(($G280*0.9)-AH280)/($G280*0.9)))&gt;1%,IFERROR(IF(AG280&gt;1,(AF280-AH280)/AF280,""),(($G280*0.9)-AH280)/($G280*0.9)),""),"")</f>
        <v>0.16038210155857216</v>
      </c>
      <c r="AJ280" s="108">
        <v>0</v>
      </c>
      <c r="AK280" s="109" t="str">
        <f t="shared" ref="AK280:AK286" si="1320">IFERROR(IF(AJ280&gt;1,AJ280*0.9,""),"")</f>
        <v/>
      </c>
      <c r="AL280" s="109">
        <v>0</v>
      </c>
      <c r="AM280" s="111" t="str">
        <f t="shared" si="1265"/>
        <v/>
      </c>
      <c r="AN280" s="20" t="str">
        <f t="shared" ref="AN280:AN286" si="1321">IFERROR(IF((IFERROR(IF(AL280&gt;1,(AK280-AM280)/AK280,""),(($G280*0.9)-AM280)/($G280*0.9)))&gt;1%,IFERROR(IF(AL280&gt;1,(AK280-AM280)/AK280,""),(($G280*0.9)-AM280)/($G280*0.9)),""),"")</f>
        <v/>
      </c>
      <c r="AO280" s="106">
        <v>221</v>
      </c>
      <c r="AP280" s="107">
        <f t="shared" ref="AP280:AP286" si="1322">IFERROR(IF(AO280&gt;1,AO280*0.9,""),"")</f>
        <v>198.9</v>
      </c>
      <c r="AQ280" s="107">
        <v>40</v>
      </c>
      <c r="AR280" s="110">
        <f t="shared" si="1268"/>
        <v>155</v>
      </c>
      <c r="AS280" s="15">
        <f t="shared" ref="AS280:AS286" si="1323">IFERROR(IF((IFERROR(IF(AQ280&gt;1,(AP280-AR280)/AP280,""),(($G280*0.9)-AR280)/($G280*0.9)))&gt;1%,IFERROR(IF(AQ280&gt;1,(AP280-AR280)/AP280,""),(($G280*0.9)-AR280)/($G280*0.9)),""),"")</f>
        <v>0.22071392659627956</v>
      </c>
      <c r="AT280" s="108">
        <v>0</v>
      </c>
      <c r="AU280" s="109" t="str">
        <f t="shared" ref="AU280:AU286" si="1324">IFERROR(IF(AT280&gt;1,AT280*0.9,""),"")</f>
        <v/>
      </c>
      <c r="AV280" s="109">
        <v>0</v>
      </c>
      <c r="AW280" s="111" t="str">
        <f t="shared" si="1271"/>
        <v/>
      </c>
      <c r="AX280" s="20" t="str">
        <f t="shared" si="1301"/>
        <v/>
      </c>
      <c r="AY280" s="106">
        <v>0</v>
      </c>
      <c r="AZ280" s="107" t="str">
        <f t="shared" ref="AZ280:AZ286" si="1325">IFERROR(IF(AY280&gt;1,AY280*0.9,""),"")</f>
        <v/>
      </c>
      <c r="BA280" s="107">
        <v>0</v>
      </c>
      <c r="BB280" s="110" t="str">
        <f t="shared" si="1274"/>
        <v/>
      </c>
      <c r="BC280" s="15" t="str">
        <f t="shared" ref="BC280:BC286" si="1326">IFERROR(IF((IFERROR(IF(BA280&gt;1,(AZ280-BB280)/AZ280,""),(($G280*0.9)-BB280)/($G280*0.9)))&gt;1%,IFERROR(IF(BA280&gt;1,(AZ280-BB280)/AZ280,""),(($G280*0.9)-BB280)/($G280*0.9)),""),"")</f>
        <v/>
      </c>
      <c r="BD280" s="108">
        <v>221</v>
      </c>
      <c r="BE280" s="109">
        <f t="shared" ref="BE280:BE286" si="1327">IFERROR(IF(BD280&gt;1,BD280*0.9,""),"")</f>
        <v>198.9</v>
      </c>
      <c r="BF280" s="109">
        <v>40</v>
      </c>
      <c r="BG280" s="111">
        <f t="shared" si="1277"/>
        <v>155</v>
      </c>
      <c r="BH280" s="20">
        <f t="shared" ref="BH280:BH286" si="1328">IFERROR(IF((IFERROR(IF(BF280&gt;1,(BE280-BG280)/BE280,""),(($G280*0.9)-BG280)/($G280*0.9)))&gt;1%,IFERROR(IF(BF280&gt;1,(BE280-BG280)/BE280,""),(($G280*0.9)-BG280)/($G280*0.9)),""),"")</f>
        <v>0.22071392659627956</v>
      </c>
      <c r="BI280" s="106">
        <v>0</v>
      </c>
      <c r="BJ280" s="107" t="str">
        <f t="shared" ref="BJ280:BJ286" si="1329">IFERROR(IF(BI280&gt;1,BI280*0.9,""),"")</f>
        <v/>
      </c>
      <c r="BK280" s="107">
        <v>0</v>
      </c>
      <c r="BL280" s="110" t="str">
        <f t="shared" si="1280"/>
        <v/>
      </c>
      <c r="BM280" s="15" t="str">
        <f t="shared" ref="BM280:BM286" si="1330">IFERROR(IF((IFERROR(IF(BK280&gt;1,(BJ280-BL280)/BJ280,""),(($G280*0.9)-BL280)/($G280*0.9)))&gt;1%,IFERROR(IF(BK280&gt;1,(BJ280-BL280)/BJ280,""),(($G280*0.9)-BL280)/($G280*0.9)),""),"")</f>
        <v/>
      </c>
      <c r="BN280" s="108">
        <v>0</v>
      </c>
      <c r="BO280" s="109" t="str">
        <f t="shared" ref="BO280:BO286" si="1331">IFERROR(IF(BN280&gt;1,BN280*0.9,""),"")</f>
        <v/>
      </c>
      <c r="BP280" s="109">
        <v>0</v>
      </c>
      <c r="BQ280" s="111" t="str">
        <f t="shared" si="1283"/>
        <v/>
      </c>
      <c r="BR280" s="20" t="str">
        <f t="shared" ref="BR280:BR286" si="1332">IFERROR(IF((IFERROR(IF(BP280&gt;1,(BO280-BQ280)/BO280,""),(($G280*0.9)-BQ280)/($G280*0.9)))&gt;1%,IFERROR(IF(BP280&gt;1,(BO280-BQ280)/BO280,""),(($G280*0.9)-BQ280)/($G280*0.9)),""),"")</f>
        <v/>
      </c>
    </row>
    <row r="281" spans="1:70" s="5" customFormat="1" ht="12.75" customHeight="1" thickBot="1">
      <c r="A281" s="43" t="s">
        <v>128</v>
      </c>
      <c r="B281" s="38" t="s">
        <v>230</v>
      </c>
      <c r="C281" s="9" t="s">
        <v>519</v>
      </c>
      <c r="D281" s="50">
        <v>0.22</v>
      </c>
      <c r="E281" s="2" t="s">
        <v>204</v>
      </c>
      <c r="F281" s="83">
        <v>263</v>
      </c>
      <c r="G281" s="83">
        <v>239</v>
      </c>
      <c r="H281" s="142">
        <v>180</v>
      </c>
      <c r="I281" s="142">
        <v>0</v>
      </c>
      <c r="J281" s="97">
        <f t="shared" si="1285"/>
        <v>180</v>
      </c>
      <c r="K281" s="76">
        <v>0</v>
      </c>
      <c r="L281" s="77" t="str">
        <f t="shared" si="1310"/>
        <v/>
      </c>
      <c r="M281" s="77">
        <v>0</v>
      </c>
      <c r="N281" s="78" t="str">
        <f t="shared" si="1250"/>
        <v/>
      </c>
      <c r="O281" s="17" t="str">
        <f t="shared" si="1311"/>
        <v/>
      </c>
      <c r="P281" s="79">
        <v>0</v>
      </c>
      <c r="Q281" s="80" t="str">
        <f t="shared" si="1312"/>
        <v/>
      </c>
      <c r="R281" s="80">
        <v>0</v>
      </c>
      <c r="S281" s="81" t="str">
        <f t="shared" si="1253"/>
        <v/>
      </c>
      <c r="T281" s="19" t="str">
        <f t="shared" si="1313"/>
        <v/>
      </c>
      <c r="U281" s="76">
        <v>0</v>
      </c>
      <c r="V281" s="77" t="str">
        <f t="shared" si="1314"/>
        <v/>
      </c>
      <c r="W281" s="77">
        <v>0</v>
      </c>
      <c r="X281" s="78" t="str">
        <f t="shared" si="1256"/>
        <v/>
      </c>
      <c r="Y281" s="17" t="str">
        <f t="shared" si="1315"/>
        <v/>
      </c>
      <c r="Z281" s="79">
        <v>221</v>
      </c>
      <c r="AA281" s="80">
        <f t="shared" si="1316"/>
        <v>198.9</v>
      </c>
      <c r="AB281" s="80">
        <v>13</v>
      </c>
      <c r="AC281" s="81">
        <f t="shared" si="1259"/>
        <v>167</v>
      </c>
      <c r="AD281" s="19">
        <f t="shared" si="1317"/>
        <v>0.16038210155857216</v>
      </c>
      <c r="AE281" s="76">
        <v>199</v>
      </c>
      <c r="AF281" s="77">
        <f t="shared" si="1318"/>
        <v>179.1</v>
      </c>
      <c r="AG281" s="77">
        <v>30</v>
      </c>
      <c r="AH281" s="78">
        <f t="shared" si="1262"/>
        <v>150</v>
      </c>
      <c r="AI281" s="17">
        <f t="shared" si="1319"/>
        <v>0.16247906197654938</v>
      </c>
      <c r="AJ281" s="79">
        <v>0</v>
      </c>
      <c r="AK281" s="80" t="str">
        <f t="shared" si="1320"/>
        <v/>
      </c>
      <c r="AL281" s="80">
        <v>0</v>
      </c>
      <c r="AM281" s="81" t="str">
        <f t="shared" si="1265"/>
        <v/>
      </c>
      <c r="AN281" s="19" t="str">
        <f t="shared" si="1321"/>
        <v/>
      </c>
      <c r="AO281" s="76">
        <v>199</v>
      </c>
      <c r="AP281" s="77">
        <f t="shared" si="1322"/>
        <v>179.1</v>
      </c>
      <c r="AQ281" s="77">
        <v>41</v>
      </c>
      <c r="AR281" s="78">
        <f t="shared" si="1268"/>
        <v>139</v>
      </c>
      <c r="AS281" s="17">
        <f t="shared" si="1323"/>
        <v>0.2238972640982691</v>
      </c>
      <c r="AT281" s="79">
        <v>0</v>
      </c>
      <c r="AU281" s="80" t="str">
        <f t="shared" si="1324"/>
        <v/>
      </c>
      <c r="AV281" s="80">
        <v>0</v>
      </c>
      <c r="AW281" s="81" t="str">
        <f t="shared" si="1271"/>
        <v/>
      </c>
      <c r="AX281" s="19" t="str">
        <f t="shared" si="1301"/>
        <v/>
      </c>
      <c r="AY281" s="76">
        <v>0</v>
      </c>
      <c r="AZ281" s="77" t="str">
        <f t="shared" si="1325"/>
        <v/>
      </c>
      <c r="BA281" s="77">
        <v>0</v>
      </c>
      <c r="BB281" s="78" t="str">
        <f t="shared" si="1274"/>
        <v/>
      </c>
      <c r="BC281" s="17" t="str">
        <f t="shared" si="1326"/>
        <v/>
      </c>
      <c r="BD281" s="79">
        <v>199</v>
      </c>
      <c r="BE281" s="80">
        <f t="shared" si="1327"/>
        <v>179.1</v>
      </c>
      <c r="BF281" s="80">
        <v>41</v>
      </c>
      <c r="BG281" s="81">
        <f t="shared" si="1277"/>
        <v>139</v>
      </c>
      <c r="BH281" s="19">
        <f t="shared" si="1328"/>
        <v>0.2238972640982691</v>
      </c>
      <c r="BI281" s="76">
        <v>0</v>
      </c>
      <c r="BJ281" s="77" t="str">
        <f t="shared" si="1329"/>
        <v/>
      </c>
      <c r="BK281" s="77">
        <v>0</v>
      </c>
      <c r="BL281" s="78" t="str">
        <f t="shared" si="1280"/>
        <v/>
      </c>
      <c r="BM281" s="17" t="str">
        <f t="shared" si="1330"/>
        <v/>
      </c>
      <c r="BN281" s="79">
        <v>0</v>
      </c>
      <c r="BO281" s="80" t="str">
        <f t="shared" si="1331"/>
        <v/>
      </c>
      <c r="BP281" s="80">
        <v>0</v>
      </c>
      <c r="BQ281" s="81" t="str">
        <f t="shared" si="1283"/>
        <v/>
      </c>
      <c r="BR281" s="19" t="str">
        <f t="shared" si="1332"/>
        <v/>
      </c>
    </row>
    <row r="282" spans="1:70" s="5" customFormat="1" ht="12.75" customHeight="1">
      <c r="A282" s="144" t="s">
        <v>39</v>
      </c>
      <c r="B282" s="145" t="s">
        <v>144</v>
      </c>
      <c r="C282" s="146"/>
      <c r="D282" s="147" t="s">
        <v>550</v>
      </c>
      <c r="E282" s="148" t="s">
        <v>271</v>
      </c>
      <c r="F282" s="149">
        <v>54</v>
      </c>
      <c r="G282" s="149">
        <v>49</v>
      </c>
      <c r="H282" s="159">
        <v>37</v>
      </c>
      <c r="I282" s="159">
        <v>0</v>
      </c>
      <c r="J282" s="160">
        <f t="shared" ref="J282:J295" si="1333">IFERROR(H282-I282,H282)</f>
        <v>37</v>
      </c>
      <c r="K282" s="113">
        <v>0</v>
      </c>
      <c r="L282" s="114" t="str">
        <f t="shared" si="1310"/>
        <v/>
      </c>
      <c r="M282" s="114">
        <v>0</v>
      </c>
      <c r="N282" s="115" t="str">
        <f t="shared" si="1250"/>
        <v/>
      </c>
      <c r="O282" s="116" t="str">
        <f t="shared" si="1311"/>
        <v/>
      </c>
      <c r="P282" s="117">
        <v>0</v>
      </c>
      <c r="Q282" s="118" t="str">
        <f t="shared" si="1312"/>
        <v/>
      </c>
      <c r="R282" s="118">
        <v>0</v>
      </c>
      <c r="S282" s="119" t="str">
        <f t="shared" si="1253"/>
        <v/>
      </c>
      <c r="T282" s="120" t="str">
        <f t="shared" si="1313"/>
        <v/>
      </c>
      <c r="U282" s="113">
        <v>0</v>
      </c>
      <c r="V282" s="114" t="str">
        <f t="shared" si="1314"/>
        <v/>
      </c>
      <c r="W282" s="114">
        <v>0</v>
      </c>
      <c r="X282" s="115" t="str">
        <f t="shared" si="1256"/>
        <v/>
      </c>
      <c r="Y282" s="116" t="str">
        <f t="shared" si="1315"/>
        <v/>
      </c>
      <c r="Z282" s="117">
        <v>0</v>
      </c>
      <c r="AA282" s="118" t="str">
        <f t="shared" si="1316"/>
        <v/>
      </c>
      <c r="AB282" s="118">
        <v>0</v>
      </c>
      <c r="AC282" s="119" t="str">
        <f t="shared" si="1259"/>
        <v/>
      </c>
      <c r="AD282" s="120" t="str">
        <f t="shared" si="1317"/>
        <v/>
      </c>
      <c r="AE282" s="113">
        <v>0</v>
      </c>
      <c r="AF282" s="114" t="str">
        <f t="shared" si="1318"/>
        <v/>
      </c>
      <c r="AG282" s="114">
        <v>0</v>
      </c>
      <c r="AH282" s="115" t="str">
        <f t="shared" si="1262"/>
        <v/>
      </c>
      <c r="AI282" s="116" t="str">
        <f t="shared" si="1319"/>
        <v/>
      </c>
      <c r="AJ282" s="117">
        <v>0</v>
      </c>
      <c r="AK282" s="118" t="str">
        <f t="shared" si="1320"/>
        <v/>
      </c>
      <c r="AL282" s="118">
        <v>0</v>
      </c>
      <c r="AM282" s="119" t="str">
        <f t="shared" si="1265"/>
        <v/>
      </c>
      <c r="AN282" s="120" t="str">
        <f t="shared" si="1321"/>
        <v/>
      </c>
      <c r="AO282" s="113">
        <v>0</v>
      </c>
      <c r="AP282" s="114" t="str">
        <f t="shared" si="1322"/>
        <v/>
      </c>
      <c r="AQ282" s="114">
        <v>0</v>
      </c>
      <c r="AR282" s="115" t="str">
        <f t="shared" si="1268"/>
        <v/>
      </c>
      <c r="AS282" s="116" t="str">
        <f t="shared" si="1323"/>
        <v/>
      </c>
      <c r="AT282" s="117">
        <v>0</v>
      </c>
      <c r="AU282" s="118" t="str">
        <f t="shared" si="1324"/>
        <v/>
      </c>
      <c r="AV282" s="118">
        <v>0</v>
      </c>
      <c r="AW282" s="119" t="str">
        <f t="shared" si="1271"/>
        <v/>
      </c>
      <c r="AX282" s="120" t="str">
        <f t="shared" ref="AX282:AX293" si="1334">IFERROR(IF((IFERROR(IF(AV282&gt;1,(AU282-AW282)/AU282,""),(($G282*0.9)-AW282)/($G282*0.9)))&gt;1%,IFERROR(IF(AV282&gt;1,(AU282-AW282)/AU282,""),(($G282*0.9)-AW282)/($G282*0.9)),""),"")</f>
        <v/>
      </c>
      <c r="AY282" s="113">
        <v>0</v>
      </c>
      <c r="AZ282" s="114" t="str">
        <f t="shared" si="1325"/>
        <v/>
      </c>
      <c r="BA282" s="114">
        <v>0</v>
      </c>
      <c r="BB282" s="115" t="str">
        <f t="shared" si="1274"/>
        <v/>
      </c>
      <c r="BC282" s="116" t="str">
        <f t="shared" si="1326"/>
        <v/>
      </c>
      <c r="BD282" s="117">
        <v>0</v>
      </c>
      <c r="BE282" s="118" t="str">
        <f t="shared" si="1327"/>
        <v/>
      </c>
      <c r="BF282" s="118">
        <v>0</v>
      </c>
      <c r="BG282" s="119" t="str">
        <f t="shared" si="1277"/>
        <v/>
      </c>
      <c r="BH282" s="120" t="str">
        <f t="shared" si="1328"/>
        <v/>
      </c>
      <c r="BI282" s="113">
        <v>0</v>
      </c>
      <c r="BJ282" s="114" t="str">
        <f t="shared" si="1329"/>
        <v/>
      </c>
      <c r="BK282" s="114">
        <v>0</v>
      </c>
      <c r="BL282" s="115" t="str">
        <f t="shared" si="1280"/>
        <v/>
      </c>
      <c r="BM282" s="116" t="str">
        <f t="shared" si="1330"/>
        <v/>
      </c>
      <c r="BN282" s="117">
        <v>0</v>
      </c>
      <c r="BO282" s="118" t="str">
        <f t="shared" si="1331"/>
        <v/>
      </c>
      <c r="BP282" s="118">
        <v>0</v>
      </c>
      <c r="BQ282" s="119" t="str">
        <f t="shared" si="1283"/>
        <v/>
      </c>
      <c r="BR282" s="120" t="str">
        <f t="shared" si="1332"/>
        <v/>
      </c>
    </row>
    <row r="283" spans="1:70" s="5" customFormat="1" ht="12.75" customHeight="1">
      <c r="A283" s="42" t="s">
        <v>35</v>
      </c>
      <c r="B283" s="39" t="s">
        <v>144</v>
      </c>
      <c r="C283" s="4"/>
      <c r="D283" s="49" t="s">
        <v>550</v>
      </c>
      <c r="E283" s="40" t="s">
        <v>269</v>
      </c>
      <c r="F283" s="82">
        <v>54</v>
      </c>
      <c r="G283" s="82">
        <v>49</v>
      </c>
      <c r="H283" s="141">
        <v>37</v>
      </c>
      <c r="I283" s="141">
        <v>0</v>
      </c>
      <c r="J283" s="95">
        <f t="shared" si="1333"/>
        <v>37</v>
      </c>
      <c r="K283" s="69">
        <v>0</v>
      </c>
      <c r="L283" s="70" t="str">
        <f t="shared" si="1310"/>
        <v/>
      </c>
      <c r="M283" s="70">
        <v>0</v>
      </c>
      <c r="N283" s="71" t="str">
        <f t="shared" si="1250"/>
        <v/>
      </c>
      <c r="O283" s="16" t="str">
        <f t="shared" si="1311"/>
        <v/>
      </c>
      <c r="P283" s="72">
        <v>0</v>
      </c>
      <c r="Q283" s="73" t="str">
        <f t="shared" si="1312"/>
        <v/>
      </c>
      <c r="R283" s="73">
        <v>0</v>
      </c>
      <c r="S283" s="74" t="str">
        <f t="shared" si="1253"/>
        <v/>
      </c>
      <c r="T283" s="18" t="str">
        <f t="shared" si="1313"/>
        <v/>
      </c>
      <c r="U283" s="69">
        <v>0</v>
      </c>
      <c r="V283" s="70" t="str">
        <f t="shared" si="1314"/>
        <v/>
      </c>
      <c r="W283" s="70">
        <v>0</v>
      </c>
      <c r="X283" s="71" t="str">
        <f t="shared" si="1256"/>
        <v/>
      </c>
      <c r="Y283" s="16" t="str">
        <f t="shared" si="1315"/>
        <v/>
      </c>
      <c r="Z283" s="72">
        <v>0</v>
      </c>
      <c r="AA283" s="73" t="str">
        <f t="shared" si="1316"/>
        <v/>
      </c>
      <c r="AB283" s="73">
        <v>0</v>
      </c>
      <c r="AC283" s="74" t="str">
        <f t="shared" si="1259"/>
        <v/>
      </c>
      <c r="AD283" s="18" t="str">
        <f t="shared" si="1317"/>
        <v/>
      </c>
      <c r="AE283" s="69">
        <v>0</v>
      </c>
      <c r="AF283" s="70" t="str">
        <f t="shared" si="1318"/>
        <v/>
      </c>
      <c r="AG283" s="70">
        <v>0</v>
      </c>
      <c r="AH283" s="71" t="str">
        <f t="shared" si="1262"/>
        <v/>
      </c>
      <c r="AI283" s="16" t="str">
        <f t="shared" si="1319"/>
        <v/>
      </c>
      <c r="AJ283" s="72">
        <v>0</v>
      </c>
      <c r="AK283" s="73" t="str">
        <f t="shared" si="1320"/>
        <v/>
      </c>
      <c r="AL283" s="73">
        <v>0</v>
      </c>
      <c r="AM283" s="74" t="str">
        <f t="shared" si="1265"/>
        <v/>
      </c>
      <c r="AN283" s="18" t="str">
        <f t="shared" si="1321"/>
        <v/>
      </c>
      <c r="AO283" s="69">
        <v>0</v>
      </c>
      <c r="AP283" s="70" t="str">
        <f t="shared" si="1322"/>
        <v/>
      </c>
      <c r="AQ283" s="70">
        <v>0</v>
      </c>
      <c r="AR283" s="71" t="str">
        <f t="shared" si="1268"/>
        <v/>
      </c>
      <c r="AS283" s="16" t="str">
        <f t="shared" si="1323"/>
        <v/>
      </c>
      <c r="AT283" s="72">
        <v>0</v>
      </c>
      <c r="AU283" s="73" t="str">
        <f t="shared" si="1324"/>
        <v/>
      </c>
      <c r="AV283" s="73">
        <v>0</v>
      </c>
      <c r="AW283" s="74" t="str">
        <f t="shared" si="1271"/>
        <v/>
      </c>
      <c r="AX283" s="18" t="str">
        <f t="shared" si="1334"/>
        <v/>
      </c>
      <c r="AY283" s="69">
        <v>0</v>
      </c>
      <c r="AZ283" s="70" t="str">
        <f t="shared" si="1325"/>
        <v/>
      </c>
      <c r="BA283" s="70">
        <v>0</v>
      </c>
      <c r="BB283" s="71" t="str">
        <f t="shared" si="1274"/>
        <v/>
      </c>
      <c r="BC283" s="16" t="str">
        <f t="shared" si="1326"/>
        <v/>
      </c>
      <c r="BD283" s="72">
        <v>0</v>
      </c>
      <c r="BE283" s="73" t="str">
        <f t="shared" si="1327"/>
        <v/>
      </c>
      <c r="BF283" s="73">
        <v>0</v>
      </c>
      <c r="BG283" s="74" t="str">
        <f t="shared" si="1277"/>
        <v/>
      </c>
      <c r="BH283" s="18" t="str">
        <f t="shared" si="1328"/>
        <v/>
      </c>
      <c r="BI283" s="69">
        <v>0</v>
      </c>
      <c r="BJ283" s="70" t="str">
        <f t="shared" si="1329"/>
        <v/>
      </c>
      <c r="BK283" s="70">
        <v>0</v>
      </c>
      <c r="BL283" s="71" t="str">
        <f t="shared" si="1280"/>
        <v/>
      </c>
      <c r="BM283" s="16" t="str">
        <f t="shared" si="1330"/>
        <v/>
      </c>
      <c r="BN283" s="72">
        <v>0</v>
      </c>
      <c r="BO283" s="73" t="str">
        <f t="shared" si="1331"/>
        <v/>
      </c>
      <c r="BP283" s="73">
        <v>0</v>
      </c>
      <c r="BQ283" s="74" t="str">
        <f t="shared" si="1283"/>
        <v/>
      </c>
      <c r="BR283" s="18" t="str">
        <f t="shared" si="1332"/>
        <v/>
      </c>
    </row>
    <row r="284" spans="1:70" s="5" customFormat="1" ht="12.75" customHeight="1">
      <c r="A284" s="42" t="s">
        <v>36</v>
      </c>
      <c r="B284" s="39" t="s">
        <v>144</v>
      </c>
      <c r="C284" s="4"/>
      <c r="D284" s="49" t="s">
        <v>550</v>
      </c>
      <c r="E284" s="40" t="s">
        <v>270</v>
      </c>
      <c r="F284" s="82">
        <v>54</v>
      </c>
      <c r="G284" s="82">
        <v>49</v>
      </c>
      <c r="H284" s="141">
        <v>37</v>
      </c>
      <c r="I284" s="141">
        <v>0</v>
      </c>
      <c r="J284" s="95">
        <f t="shared" si="1333"/>
        <v>37</v>
      </c>
      <c r="K284" s="69">
        <v>0</v>
      </c>
      <c r="L284" s="70" t="str">
        <f t="shared" si="1310"/>
        <v/>
      </c>
      <c r="M284" s="70">
        <v>0</v>
      </c>
      <c r="N284" s="71" t="str">
        <f t="shared" si="1250"/>
        <v/>
      </c>
      <c r="O284" s="16" t="str">
        <f t="shared" si="1311"/>
        <v/>
      </c>
      <c r="P284" s="72">
        <v>0</v>
      </c>
      <c r="Q284" s="73" t="str">
        <f t="shared" si="1312"/>
        <v/>
      </c>
      <c r="R284" s="73">
        <v>0</v>
      </c>
      <c r="S284" s="74" t="str">
        <f t="shared" si="1253"/>
        <v/>
      </c>
      <c r="T284" s="18" t="str">
        <f t="shared" si="1313"/>
        <v/>
      </c>
      <c r="U284" s="69">
        <v>0</v>
      </c>
      <c r="V284" s="70" t="str">
        <f t="shared" si="1314"/>
        <v/>
      </c>
      <c r="W284" s="70">
        <v>0</v>
      </c>
      <c r="X284" s="71" t="str">
        <f t="shared" si="1256"/>
        <v/>
      </c>
      <c r="Y284" s="16" t="str">
        <f t="shared" si="1315"/>
        <v/>
      </c>
      <c r="Z284" s="72">
        <v>0</v>
      </c>
      <c r="AA284" s="73" t="str">
        <f t="shared" si="1316"/>
        <v/>
      </c>
      <c r="AB284" s="73">
        <v>0</v>
      </c>
      <c r="AC284" s="74" t="str">
        <f t="shared" si="1259"/>
        <v/>
      </c>
      <c r="AD284" s="18" t="str">
        <f t="shared" si="1317"/>
        <v/>
      </c>
      <c r="AE284" s="69">
        <v>0</v>
      </c>
      <c r="AF284" s="70" t="str">
        <f t="shared" si="1318"/>
        <v/>
      </c>
      <c r="AG284" s="70">
        <v>0</v>
      </c>
      <c r="AH284" s="71" t="str">
        <f t="shared" si="1262"/>
        <v/>
      </c>
      <c r="AI284" s="16" t="str">
        <f t="shared" si="1319"/>
        <v/>
      </c>
      <c r="AJ284" s="72">
        <v>0</v>
      </c>
      <c r="AK284" s="73" t="str">
        <f t="shared" si="1320"/>
        <v/>
      </c>
      <c r="AL284" s="73">
        <v>0</v>
      </c>
      <c r="AM284" s="74" t="str">
        <f t="shared" si="1265"/>
        <v/>
      </c>
      <c r="AN284" s="18" t="str">
        <f t="shared" si="1321"/>
        <v/>
      </c>
      <c r="AO284" s="69">
        <v>0</v>
      </c>
      <c r="AP284" s="70" t="str">
        <f t="shared" si="1322"/>
        <v/>
      </c>
      <c r="AQ284" s="70">
        <v>0</v>
      </c>
      <c r="AR284" s="71" t="str">
        <f t="shared" si="1268"/>
        <v/>
      </c>
      <c r="AS284" s="16" t="str">
        <f t="shared" si="1323"/>
        <v/>
      </c>
      <c r="AT284" s="72">
        <v>0</v>
      </c>
      <c r="AU284" s="73" t="str">
        <f t="shared" si="1324"/>
        <v/>
      </c>
      <c r="AV284" s="73">
        <v>0</v>
      </c>
      <c r="AW284" s="74" t="str">
        <f t="shared" si="1271"/>
        <v/>
      </c>
      <c r="AX284" s="18" t="str">
        <f t="shared" si="1334"/>
        <v/>
      </c>
      <c r="AY284" s="69">
        <v>0</v>
      </c>
      <c r="AZ284" s="70" t="str">
        <f t="shared" si="1325"/>
        <v/>
      </c>
      <c r="BA284" s="70">
        <v>0</v>
      </c>
      <c r="BB284" s="71" t="str">
        <f t="shared" si="1274"/>
        <v/>
      </c>
      <c r="BC284" s="16" t="str">
        <f t="shared" si="1326"/>
        <v/>
      </c>
      <c r="BD284" s="72">
        <v>0</v>
      </c>
      <c r="BE284" s="73" t="str">
        <f t="shared" si="1327"/>
        <v/>
      </c>
      <c r="BF284" s="73">
        <v>0</v>
      </c>
      <c r="BG284" s="74" t="str">
        <f t="shared" si="1277"/>
        <v/>
      </c>
      <c r="BH284" s="18" t="str">
        <f t="shared" si="1328"/>
        <v/>
      </c>
      <c r="BI284" s="69">
        <v>0</v>
      </c>
      <c r="BJ284" s="70" t="str">
        <f t="shared" si="1329"/>
        <v/>
      </c>
      <c r="BK284" s="70">
        <v>0</v>
      </c>
      <c r="BL284" s="71" t="str">
        <f t="shared" si="1280"/>
        <v/>
      </c>
      <c r="BM284" s="16" t="str">
        <f t="shared" si="1330"/>
        <v/>
      </c>
      <c r="BN284" s="72">
        <v>0</v>
      </c>
      <c r="BO284" s="73" t="str">
        <f t="shared" si="1331"/>
        <v/>
      </c>
      <c r="BP284" s="73">
        <v>0</v>
      </c>
      <c r="BQ284" s="74" t="str">
        <f t="shared" si="1283"/>
        <v/>
      </c>
      <c r="BR284" s="18" t="str">
        <f t="shared" si="1332"/>
        <v/>
      </c>
    </row>
    <row r="285" spans="1:70" s="5" customFormat="1" ht="12.75" customHeight="1">
      <c r="A285" s="42" t="s">
        <v>37</v>
      </c>
      <c r="B285" s="39" t="s">
        <v>144</v>
      </c>
      <c r="C285" s="4"/>
      <c r="D285" s="49" t="s">
        <v>550</v>
      </c>
      <c r="E285" s="40" t="s">
        <v>271</v>
      </c>
      <c r="F285" s="82">
        <v>54</v>
      </c>
      <c r="G285" s="82">
        <v>49</v>
      </c>
      <c r="H285" s="141">
        <v>37</v>
      </c>
      <c r="I285" s="141">
        <v>0</v>
      </c>
      <c r="J285" s="95">
        <f t="shared" si="1333"/>
        <v>37</v>
      </c>
      <c r="K285" s="69">
        <v>0</v>
      </c>
      <c r="L285" s="70" t="str">
        <f t="shared" si="1310"/>
        <v/>
      </c>
      <c r="M285" s="70">
        <v>0</v>
      </c>
      <c r="N285" s="71" t="str">
        <f t="shared" si="1250"/>
        <v/>
      </c>
      <c r="O285" s="16" t="str">
        <f t="shared" si="1311"/>
        <v/>
      </c>
      <c r="P285" s="72">
        <v>0</v>
      </c>
      <c r="Q285" s="73" t="str">
        <f t="shared" si="1312"/>
        <v/>
      </c>
      <c r="R285" s="73">
        <v>0</v>
      </c>
      <c r="S285" s="74" t="str">
        <f t="shared" si="1253"/>
        <v/>
      </c>
      <c r="T285" s="18" t="str">
        <f t="shared" si="1313"/>
        <v/>
      </c>
      <c r="U285" s="69">
        <v>0</v>
      </c>
      <c r="V285" s="70" t="str">
        <f t="shared" si="1314"/>
        <v/>
      </c>
      <c r="W285" s="70">
        <v>0</v>
      </c>
      <c r="X285" s="71" t="str">
        <f t="shared" si="1256"/>
        <v/>
      </c>
      <c r="Y285" s="16" t="str">
        <f t="shared" si="1315"/>
        <v/>
      </c>
      <c r="Z285" s="72">
        <v>0</v>
      </c>
      <c r="AA285" s="73" t="str">
        <f t="shared" si="1316"/>
        <v/>
      </c>
      <c r="AB285" s="73">
        <v>0</v>
      </c>
      <c r="AC285" s="74" t="str">
        <f t="shared" si="1259"/>
        <v/>
      </c>
      <c r="AD285" s="18" t="str">
        <f t="shared" si="1317"/>
        <v/>
      </c>
      <c r="AE285" s="69">
        <v>0</v>
      </c>
      <c r="AF285" s="70" t="str">
        <f t="shared" si="1318"/>
        <v/>
      </c>
      <c r="AG285" s="70">
        <v>0</v>
      </c>
      <c r="AH285" s="71" t="str">
        <f t="shared" si="1262"/>
        <v/>
      </c>
      <c r="AI285" s="16" t="str">
        <f t="shared" si="1319"/>
        <v/>
      </c>
      <c r="AJ285" s="72">
        <v>0</v>
      </c>
      <c r="AK285" s="73" t="str">
        <f t="shared" si="1320"/>
        <v/>
      </c>
      <c r="AL285" s="73">
        <v>0</v>
      </c>
      <c r="AM285" s="74" t="str">
        <f t="shared" si="1265"/>
        <v/>
      </c>
      <c r="AN285" s="18" t="str">
        <f t="shared" si="1321"/>
        <v/>
      </c>
      <c r="AO285" s="69">
        <v>0</v>
      </c>
      <c r="AP285" s="70" t="str">
        <f t="shared" si="1322"/>
        <v/>
      </c>
      <c r="AQ285" s="70">
        <v>0</v>
      </c>
      <c r="AR285" s="71" t="str">
        <f t="shared" si="1268"/>
        <v/>
      </c>
      <c r="AS285" s="16" t="str">
        <f t="shared" si="1323"/>
        <v/>
      </c>
      <c r="AT285" s="72">
        <v>0</v>
      </c>
      <c r="AU285" s="73" t="str">
        <f t="shared" si="1324"/>
        <v/>
      </c>
      <c r="AV285" s="73">
        <v>0</v>
      </c>
      <c r="AW285" s="74" t="str">
        <f t="shared" si="1271"/>
        <v/>
      </c>
      <c r="AX285" s="18" t="str">
        <f t="shared" si="1334"/>
        <v/>
      </c>
      <c r="AY285" s="69">
        <v>0</v>
      </c>
      <c r="AZ285" s="70" t="str">
        <f t="shared" si="1325"/>
        <v/>
      </c>
      <c r="BA285" s="70">
        <v>0</v>
      </c>
      <c r="BB285" s="71" t="str">
        <f t="shared" si="1274"/>
        <v/>
      </c>
      <c r="BC285" s="16" t="str">
        <f t="shared" si="1326"/>
        <v/>
      </c>
      <c r="BD285" s="72">
        <v>0</v>
      </c>
      <c r="BE285" s="73" t="str">
        <f t="shared" si="1327"/>
        <v/>
      </c>
      <c r="BF285" s="73">
        <v>0</v>
      </c>
      <c r="BG285" s="74" t="str">
        <f t="shared" si="1277"/>
        <v/>
      </c>
      <c r="BH285" s="18" t="str">
        <f t="shared" si="1328"/>
        <v/>
      </c>
      <c r="BI285" s="69">
        <v>0</v>
      </c>
      <c r="BJ285" s="70" t="str">
        <f t="shared" si="1329"/>
        <v/>
      </c>
      <c r="BK285" s="70">
        <v>0</v>
      </c>
      <c r="BL285" s="71" t="str">
        <f t="shared" si="1280"/>
        <v/>
      </c>
      <c r="BM285" s="16" t="str">
        <f t="shared" si="1330"/>
        <v/>
      </c>
      <c r="BN285" s="72">
        <v>0</v>
      </c>
      <c r="BO285" s="73" t="str">
        <f t="shared" si="1331"/>
        <v/>
      </c>
      <c r="BP285" s="73">
        <v>0</v>
      </c>
      <c r="BQ285" s="74" t="str">
        <f t="shared" si="1283"/>
        <v/>
      </c>
      <c r="BR285" s="18" t="str">
        <f t="shared" si="1332"/>
        <v/>
      </c>
    </row>
    <row r="286" spans="1:70" s="5" customFormat="1" ht="12.75" customHeight="1" thickBot="1">
      <c r="A286" s="43" t="s">
        <v>38</v>
      </c>
      <c r="B286" s="38" t="s">
        <v>144</v>
      </c>
      <c r="C286" s="9"/>
      <c r="D286" s="50" t="s">
        <v>550</v>
      </c>
      <c r="E286" s="2" t="s">
        <v>271</v>
      </c>
      <c r="F286" s="83">
        <v>54</v>
      </c>
      <c r="G286" s="83">
        <v>49</v>
      </c>
      <c r="H286" s="142">
        <v>37</v>
      </c>
      <c r="I286" s="142">
        <v>0</v>
      </c>
      <c r="J286" s="97">
        <f t="shared" si="1333"/>
        <v>37</v>
      </c>
      <c r="K286" s="76">
        <v>0</v>
      </c>
      <c r="L286" s="77" t="str">
        <f t="shared" si="1310"/>
        <v/>
      </c>
      <c r="M286" s="77">
        <v>0</v>
      </c>
      <c r="N286" s="78" t="str">
        <f t="shared" si="1250"/>
        <v/>
      </c>
      <c r="O286" s="17" t="str">
        <f t="shared" si="1311"/>
        <v/>
      </c>
      <c r="P286" s="79">
        <v>0</v>
      </c>
      <c r="Q286" s="80" t="str">
        <f t="shared" si="1312"/>
        <v/>
      </c>
      <c r="R286" s="80">
        <v>0</v>
      </c>
      <c r="S286" s="81" t="str">
        <f t="shared" si="1253"/>
        <v/>
      </c>
      <c r="T286" s="19" t="str">
        <f t="shared" si="1313"/>
        <v/>
      </c>
      <c r="U286" s="76">
        <v>0</v>
      </c>
      <c r="V286" s="77" t="str">
        <f t="shared" si="1314"/>
        <v/>
      </c>
      <c r="W286" s="77">
        <v>0</v>
      </c>
      <c r="X286" s="78" t="str">
        <f t="shared" si="1256"/>
        <v/>
      </c>
      <c r="Y286" s="17" t="str">
        <f t="shared" si="1315"/>
        <v/>
      </c>
      <c r="Z286" s="79">
        <v>0</v>
      </c>
      <c r="AA286" s="80" t="str">
        <f t="shared" si="1316"/>
        <v/>
      </c>
      <c r="AB286" s="80">
        <v>0</v>
      </c>
      <c r="AC286" s="81" t="str">
        <f t="shared" si="1259"/>
        <v/>
      </c>
      <c r="AD286" s="19" t="str">
        <f t="shared" si="1317"/>
        <v/>
      </c>
      <c r="AE286" s="76">
        <v>0</v>
      </c>
      <c r="AF286" s="77" t="str">
        <f t="shared" si="1318"/>
        <v/>
      </c>
      <c r="AG286" s="77">
        <v>0</v>
      </c>
      <c r="AH286" s="78" t="str">
        <f t="shared" si="1262"/>
        <v/>
      </c>
      <c r="AI286" s="17" t="str">
        <f t="shared" si="1319"/>
        <v/>
      </c>
      <c r="AJ286" s="79">
        <v>0</v>
      </c>
      <c r="AK286" s="80" t="str">
        <f t="shared" si="1320"/>
        <v/>
      </c>
      <c r="AL286" s="80">
        <v>0</v>
      </c>
      <c r="AM286" s="81" t="str">
        <f t="shared" si="1265"/>
        <v/>
      </c>
      <c r="AN286" s="19" t="str">
        <f t="shared" si="1321"/>
        <v/>
      </c>
      <c r="AO286" s="76">
        <v>0</v>
      </c>
      <c r="AP286" s="77" t="str">
        <f t="shared" si="1322"/>
        <v/>
      </c>
      <c r="AQ286" s="77">
        <v>0</v>
      </c>
      <c r="AR286" s="78" t="str">
        <f t="shared" si="1268"/>
        <v/>
      </c>
      <c r="AS286" s="17" t="str">
        <f t="shared" si="1323"/>
        <v/>
      </c>
      <c r="AT286" s="79">
        <v>0</v>
      </c>
      <c r="AU286" s="80" t="str">
        <f t="shared" si="1324"/>
        <v/>
      </c>
      <c r="AV286" s="80">
        <v>0</v>
      </c>
      <c r="AW286" s="81" t="str">
        <f t="shared" si="1271"/>
        <v/>
      </c>
      <c r="AX286" s="19" t="str">
        <f t="shared" si="1334"/>
        <v/>
      </c>
      <c r="AY286" s="76">
        <v>0</v>
      </c>
      <c r="AZ286" s="77" t="str">
        <f t="shared" si="1325"/>
        <v/>
      </c>
      <c r="BA286" s="77">
        <v>0</v>
      </c>
      <c r="BB286" s="78" t="str">
        <f t="shared" si="1274"/>
        <v/>
      </c>
      <c r="BC286" s="17" t="str">
        <f t="shared" si="1326"/>
        <v/>
      </c>
      <c r="BD286" s="79">
        <v>0</v>
      </c>
      <c r="BE286" s="80" t="str">
        <f t="shared" si="1327"/>
        <v/>
      </c>
      <c r="BF286" s="80">
        <v>0</v>
      </c>
      <c r="BG286" s="81" t="str">
        <f t="shared" si="1277"/>
        <v/>
      </c>
      <c r="BH286" s="19" t="str">
        <f t="shared" si="1328"/>
        <v/>
      </c>
      <c r="BI286" s="76">
        <v>0</v>
      </c>
      <c r="BJ286" s="77" t="str">
        <f t="shared" si="1329"/>
        <v/>
      </c>
      <c r="BK286" s="77">
        <v>0</v>
      </c>
      <c r="BL286" s="78" t="str">
        <f t="shared" si="1280"/>
        <v/>
      </c>
      <c r="BM286" s="17" t="str">
        <f t="shared" si="1330"/>
        <v/>
      </c>
      <c r="BN286" s="79">
        <v>0</v>
      </c>
      <c r="BO286" s="80" t="str">
        <f t="shared" si="1331"/>
        <v/>
      </c>
      <c r="BP286" s="80">
        <v>0</v>
      </c>
      <c r="BQ286" s="81" t="str">
        <f t="shared" si="1283"/>
        <v/>
      </c>
      <c r="BR286" s="19" t="str">
        <f t="shared" si="1332"/>
        <v/>
      </c>
    </row>
    <row r="287" spans="1:70" s="5" customFormat="1" ht="12.75" customHeight="1" thickBot="1">
      <c r="A287" s="158" t="s">
        <v>40</v>
      </c>
      <c r="B287" s="121" t="s">
        <v>144</v>
      </c>
      <c r="C287" s="112"/>
      <c r="D287" s="122" t="s">
        <v>550</v>
      </c>
      <c r="E287" s="123" t="s">
        <v>133</v>
      </c>
      <c r="F287" s="128">
        <v>28</v>
      </c>
      <c r="G287" s="128">
        <v>25</v>
      </c>
      <c r="H287" s="163">
        <v>19</v>
      </c>
      <c r="I287" s="163">
        <v>0</v>
      </c>
      <c r="J287" s="164">
        <f t="shared" si="1333"/>
        <v>19</v>
      </c>
      <c r="K287" s="133">
        <v>0</v>
      </c>
      <c r="L287" s="124" t="str">
        <f t="shared" ref="L287:L293" si="1335">IFERROR(IF(K287&gt;1,K287*0.9,""),"")</f>
        <v/>
      </c>
      <c r="M287" s="124">
        <v>0</v>
      </c>
      <c r="N287" s="125" t="str">
        <f t="shared" si="1250"/>
        <v/>
      </c>
      <c r="O287" s="134" t="str">
        <f t="shared" ref="O287:O293" si="1336">IFERROR(IF((IFERROR(IF(M287&gt;1,(L287-N287)/L287,""),(($G287*0.9)-N287)/($G287*0.9)))&gt;1%,IFERROR(IF(M287&gt;1,(L287-N287)/L287,""),(($G287*0.9)-N287)/($G287*0.9)),""),"")</f>
        <v/>
      </c>
      <c r="P287" s="135">
        <v>0</v>
      </c>
      <c r="Q287" s="126" t="str">
        <f t="shared" ref="Q287:Q293" si="1337">IFERROR(IF(P287&gt;1,P287*0.9,""),"")</f>
        <v/>
      </c>
      <c r="R287" s="126">
        <v>0</v>
      </c>
      <c r="S287" s="127" t="str">
        <f t="shared" si="1253"/>
        <v/>
      </c>
      <c r="T287" s="136" t="str">
        <f t="shared" ref="T287:T293" si="1338">IFERROR(IF((IFERROR(IF(R287&gt;1,(Q287-S287)/Q287,""),(($G287*0.9)-S287)/($G287*0.9)))&gt;1%,IFERROR(IF(R287&gt;1,(Q287-S287)/Q287,""),(($G287*0.9)-S287)/($G287*0.9)),""),"")</f>
        <v/>
      </c>
      <c r="U287" s="133">
        <v>0</v>
      </c>
      <c r="V287" s="124" t="str">
        <f t="shared" ref="V287:V293" si="1339">IFERROR(IF(U287&gt;1,U287*0.9,""),"")</f>
        <v/>
      </c>
      <c r="W287" s="124">
        <v>0</v>
      </c>
      <c r="X287" s="125" t="str">
        <f t="shared" si="1256"/>
        <v/>
      </c>
      <c r="Y287" s="134" t="str">
        <f t="shared" ref="Y287:Y293" si="1340">IFERROR(IF((IFERROR(IF(W287&gt;1,(V287-X287)/V287,""),(($G287*0.9)-X287)/($G287*0.9)))&gt;1%,IFERROR(IF(W287&gt;1,(V287-X287)/V287,""),(($G287*0.9)-X287)/($G287*0.9)),""),"")</f>
        <v/>
      </c>
      <c r="Z287" s="135">
        <v>0</v>
      </c>
      <c r="AA287" s="126" t="str">
        <f t="shared" ref="AA287:AA293" si="1341">IFERROR(IF(Z287&gt;1,Z287*0.9,""),"")</f>
        <v/>
      </c>
      <c r="AB287" s="126">
        <v>0</v>
      </c>
      <c r="AC287" s="127" t="str">
        <f t="shared" si="1259"/>
        <v/>
      </c>
      <c r="AD287" s="136" t="str">
        <f t="shared" ref="AD287:AD293" si="1342">IFERROR(IF((IFERROR(IF(AB287&gt;1,(AA287-AC287)/AA287,""),(($G287*0.9)-AC287)/($G287*0.9)))&gt;1%,IFERROR(IF(AB287&gt;1,(AA287-AC287)/AA287,""),(($G287*0.9)-AC287)/($G287*0.9)),""),"")</f>
        <v/>
      </c>
      <c r="AE287" s="133">
        <v>0</v>
      </c>
      <c r="AF287" s="124" t="str">
        <f t="shared" ref="AF287:AF293" si="1343">IFERROR(IF(AE287&gt;1,AE287*0.9,""),"")</f>
        <v/>
      </c>
      <c r="AG287" s="124">
        <v>0</v>
      </c>
      <c r="AH287" s="125" t="str">
        <f t="shared" si="1262"/>
        <v/>
      </c>
      <c r="AI287" s="134" t="str">
        <f t="shared" ref="AI287:AI293" si="1344">IFERROR(IF((IFERROR(IF(AG287&gt;1,(AF287-AH287)/AF287,""),(($G287*0.9)-AH287)/($G287*0.9)))&gt;1%,IFERROR(IF(AG287&gt;1,(AF287-AH287)/AF287,""),(($G287*0.9)-AH287)/($G287*0.9)),""),"")</f>
        <v/>
      </c>
      <c r="AJ287" s="135">
        <v>0</v>
      </c>
      <c r="AK287" s="126" t="str">
        <f t="shared" ref="AK287:AK293" si="1345">IFERROR(IF(AJ287&gt;1,AJ287*0.9,""),"")</f>
        <v/>
      </c>
      <c r="AL287" s="126">
        <v>0</v>
      </c>
      <c r="AM287" s="127" t="str">
        <f t="shared" si="1265"/>
        <v/>
      </c>
      <c r="AN287" s="136" t="str">
        <f t="shared" ref="AN287:AN293" si="1346">IFERROR(IF((IFERROR(IF(AL287&gt;1,(AK287-AM287)/AK287,""),(($G287*0.9)-AM287)/($G287*0.9)))&gt;1%,IFERROR(IF(AL287&gt;1,(AK287-AM287)/AK287,""),(($G287*0.9)-AM287)/($G287*0.9)),""),"")</f>
        <v/>
      </c>
      <c r="AO287" s="133">
        <v>0</v>
      </c>
      <c r="AP287" s="124" t="str">
        <f t="shared" ref="AP287:AP293" si="1347">IFERROR(IF(AO287&gt;1,AO287*0.9,""),"")</f>
        <v/>
      </c>
      <c r="AQ287" s="124">
        <v>0</v>
      </c>
      <c r="AR287" s="125" t="str">
        <f t="shared" si="1268"/>
        <v/>
      </c>
      <c r="AS287" s="134" t="str">
        <f t="shared" ref="AS287:AS293" si="1348">IFERROR(IF((IFERROR(IF(AQ287&gt;1,(AP287-AR287)/AP287,""),(($G287*0.9)-AR287)/($G287*0.9)))&gt;1%,IFERROR(IF(AQ287&gt;1,(AP287-AR287)/AP287,""),(($G287*0.9)-AR287)/($G287*0.9)),""),"")</f>
        <v/>
      </c>
      <c r="AT287" s="135">
        <v>0</v>
      </c>
      <c r="AU287" s="126" t="str">
        <f t="shared" ref="AU287:AU293" si="1349">IFERROR(IF(AT287&gt;1,AT287*0.9,""),"")</f>
        <v/>
      </c>
      <c r="AV287" s="126">
        <v>0</v>
      </c>
      <c r="AW287" s="127" t="str">
        <f t="shared" si="1271"/>
        <v/>
      </c>
      <c r="AX287" s="136" t="str">
        <f t="shared" si="1334"/>
        <v/>
      </c>
      <c r="AY287" s="133">
        <v>0</v>
      </c>
      <c r="AZ287" s="124" t="str">
        <f t="shared" ref="AZ287:AZ293" si="1350">IFERROR(IF(AY287&gt;1,AY287*0.9,""),"")</f>
        <v/>
      </c>
      <c r="BA287" s="124">
        <v>0</v>
      </c>
      <c r="BB287" s="125" t="str">
        <f t="shared" si="1274"/>
        <v/>
      </c>
      <c r="BC287" s="134" t="str">
        <f t="shared" ref="BC287:BC293" si="1351">IFERROR(IF((IFERROR(IF(BA287&gt;1,(AZ287-BB287)/AZ287,""),(($G287*0.9)-BB287)/($G287*0.9)))&gt;1%,IFERROR(IF(BA287&gt;1,(AZ287-BB287)/AZ287,""),(($G287*0.9)-BB287)/($G287*0.9)),""),"")</f>
        <v/>
      </c>
      <c r="BD287" s="135">
        <v>0</v>
      </c>
      <c r="BE287" s="126" t="str">
        <f t="shared" ref="BE287:BE293" si="1352">IFERROR(IF(BD287&gt;1,BD287*0.9,""),"")</f>
        <v/>
      </c>
      <c r="BF287" s="126">
        <v>0</v>
      </c>
      <c r="BG287" s="127" t="str">
        <f t="shared" si="1277"/>
        <v/>
      </c>
      <c r="BH287" s="136" t="str">
        <f t="shared" ref="BH287:BH293" si="1353">IFERROR(IF((IFERROR(IF(BF287&gt;1,(BE287-BG287)/BE287,""),(($G287*0.9)-BG287)/($G287*0.9)))&gt;1%,IFERROR(IF(BF287&gt;1,(BE287-BG287)/BE287,""),(($G287*0.9)-BG287)/($G287*0.9)),""),"")</f>
        <v/>
      </c>
      <c r="BI287" s="133">
        <v>0</v>
      </c>
      <c r="BJ287" s="124" t="str">
        <f t="shared" ref="BJ287:BJ293" si="1354">IFERROR(IF(BI287&gt;1,BI287*0.9,""),"")</f>
        <v/>
      </c>
      <c r="BK287" s="124">
        <v>0</v>
      </c>
      <c r="BL287" s="125" t="str">
        <f t="shared" si="1280"/>
        <v/>
      </c>
      <c r="BM287" s="134" t="str">
        <f t="shared" ref="BM287:BM293" si="1355">IFERROR(IF((IFERROR(IF(BK287&gt;1,(BJ287-BL287)/BJ287,""),(($G287*0.9)-BL287)/($G287*0.9)))&gt;1%,IFERROR(IF(BK287&gt;1,(BJ287-BL287)/BJ287,""),(($G287*0.9)-BL287)/($G287*0.9)),""),"")</f>
        <v/>
      </c>
      <c r="BN287" s="135">
        <v>0</v>
      </c>
      <c r="BO287" s="126" t="str">
        <f t="shared" ref="BO287:BO293" si="1356">IFERROR(IF(BN287&gt;1,BN287*0.9,""),"")</f>
        <v/>
      </c>
      <c r="BP287" s="126">
        <v>0</v>
      </c>
      <c r="BQ287" s="127" t="str">
        <f t="shared" si="1283"/>
        <v/>
      </c>
      <c r="BR287" s="136" t="str">
        <f t="shared" ref="BR287:BR293" si="1357">IFERROR(IF((IFERROR(IF(BP287&gt;1,(BO287-BQ287)/BO287,""),(($G287*0.9)-BQ287)/($G287*0.9)))&gt;1%,IFERROR(IF(BP287&gt;1,(BO287-BQ287)/BO287,""),(($G287*0.9)-BQ287)/($G287*0.9)),""),"")</f>
        <v/>
      </c>
    </row>
    <row r="288" spans="1:70" s="5" customFormat="1" ht="12.75" customHeight="1" thickBot="1">
      <c r="A288" s="158" t="s">
        <v>293</v>
      </c>
      <c r="B288" s="121" t="s">
        <v>144</v>
      </c>
      <c r="C288" s="112"/>
      <c r="D288" s="122" t="s">
        <v>550</v>
      </c>
      <c r="E288" s="123" t="s">
        <v>418</v>
      </c>
      <c r="F288" s="128">
        <v>109</v>
      </c>
      <c r="G288" s="128">
        <v>99</v>
      </c>
      <c r="H288" s="163">
        <v>77</v>
      </c>
      <c r="I288" s="163">
        <v>0</v>
      </c>
      <c r="J288" s="164">
        <f t="shared" ref="J288" si="1358">IFERROR(H288-I288,H288)</f>
        <v>77</v>
      </c>
      <c r="K288" s="133">
        <v>0</v>
      </c>
      <c r="L288" s="124" t="str">
        <f t="shared" ref="L288" si="1359">IFERROR(IF(K288&gt;1,K288*0.9,""),"")</f>
        <v/>
      </c>
      <c r="M288" s="124">
        <v>0</v>
      </c>
      <c r="N288" s="125" t="str">
        <f t="shared" si="1250"/>
        <v/>
      </c>
      <c r="O288" s="134" t="str">
        <f t="shared" ref="O288" si="1360">IFERROR(IF((IFERROR(IF(M288&gt;1,(L288-N288)/L288,""),(($G288*0.9)-N288)/($G288*0.9)))&gt;1%,IFERROR(IF(M288&gt;1,(L288-N288)/L288,""),(($G288*0.9)-N288)/($G288*0.9)),""),"")</f>
        <v/>
      </c>
      <c r="P288" s="135">
        <v>0</v>
      </c>
      <c r="Q288" s="126" t="str">
        <f t="shared" ref="Q288" si="1361">IFERROR(IF(P288&gt;1,P288*0.9,""),"")</f>
        <v/>
      </c>
      <c r="R288" s="126">
        <v>0</v>
      </c>
      <c r="S288" s="127" t="str">
        <f t="shared" si="1253"/>
        <v/>
      </c>
      <c r="T288" s="136" t="str">
        <f t="shared" ref="T288" si="1362">IFERROR(IF((IFERROR(IF(R288&gt;1,(Q288-S288)/Q288,""),(($G288*0.9)-S288)/($G288*0.9)))&gt;1%,IFERROR(IF(R288&gt;1,(Q288-S288)/Q288,""),(($G288*0.9)-S288)/($G288*0.9)),""),"")</f>
        <v/>
      </c>
      <c r="U288" s="133">
        <v>0</v>
      </c>
      <c r="V288" s="124" t="str">
        <f t="shared" ref="V288" si="1363">IFERROR(IF(U288&gt;1,U288*0.9,""),"")</f>
        <v/>
      </c>
      <c r="W288" s="124">
        <v>0</v>
      </c>
      <c r="X288" s="125" t="str">
        <f t="shared" si="1256"/>
        <v/>
      </c>
      <c r="Y288" s="134" t="str">
        <f t="shared" ref="Y288" si="1364">IFERROR(IF((IFERROR(IF(W288&gt;1,(V288-X288)/V288,""),(($G288*0.9)-X288)/($G288*0.9)))&gt;1%,IFERROR(IF(W288&gt;1,(V288-X288)/V288,""),(($G288*0.9)-X288)/($G288*0.9)),""),"")</f>
        <v/>
      </c>
      <c r="Z288" s="135">
        <v>0</v>
      </c>
      <c r="AA288" s="126" t="str">
        <f t="shared" ref="AA288" si="1365">IFERROR(IF(Z288&gt;1,Z288*0.9,""),"")</f>
        <v/>
      </c>
      <c r="AB288" s="126">
        <v>0</v>
      </c>
      <c r="AC288" s="127" t="str">
        <f t="shared" si="1259"/>
        <v/>
      </c>
      <c r="AD288" s="136" t="str">
        <f t="shared" ref="AD288" si="1366">IFERROR(IF((IFERROR(IF(AB288&gt;1,(AA288-AC288)/AA288,""),(($G288*0.9)-AC288)/($G288*0.9)))&gt;1%,IFERROR(IF(AB288&gt;1,(AA288-AC288)/AA288,""),(($G288*0.9)-AC288)/($G288*0.9)),""),"")</f>
        <v/>
      </c>
      <c r="AE288" s="133">
        <v>0</v>
      </c>
      <c r="AF288" s="124" t="str">
        <f t="shared" ref="AF288" si="1367">IFERROR(IF(AE288&gt;1,AE288*0.9,""),"")</f>
        <v/>
      </c>
      <c r="AG288" s="124">
        <v>0</v>
      </c>
      <c r="AH288" s="125" t="str">
        <f t="shared" si="1262"/>
        <v/>
      </c>
      <c r="AI288" s="134" t="str">
        <f t="shared" ref="AI288" si="1368">IFERROR(IF((IFERROR(IF(AG288&gt;1,(AF288-AH288)/AF288,""),(($G288*0.9)-AH288)/($G288*0.9)))&gt;1%,IFERROR(IF(AG288&gt;1,(AF288-AH288)/AF288,""),(($G288*0.9)-AH288)/($G288*0.9)),""),"")</f>
        <v/>
      </c>
      <c r="AJ288" s="135">
        <v>0</v>
      </c>
      <c r="AK288" s="126" t="str">
        <f t="shared" ref="AK288" si="1369">IFERROR(IF(AJ288&gt;1,AJ288*0.9,""),"")</f>
        <v/>
      </c>
      <c r="AL288" s="126">
        <v>0</v>
      </c>
      <c r="AM288" s="127" t="str">
        <f t="shared" si="1265"/>
        <v/>
      </c>
      <c r="AN288" s="136" t="str">
        <f t="shared" ref="AN288" si="1370">IFERROR(IF((IFERROR(IF(AL288&gt;1,(AK288-AM288)/AK288,""),(($G288*0.9)-AM288)/($G288*0.9)))&gt;1%,IFERROR(IF(AL288&gt;1,(AK288-AM288)/AK288,""),(($G288*0.9)-AM288)/($G288*0.9)),""),"")</f>
        <v/>
      </c>
      <c r="AO288" s="133">
        <v>0</v>
      </c>
      <c r="AP288" s="124" t="str">
        <f t="shared" ref="AP288" si="1371">IFERROR(IF(AO288&gt;1,AO288*0.9,""),"")</f>
        <v/>
      </c>
      <c r="AQ288" s="124">
        <v>0</v>
      </c>
      <c r="AR288" s="125" t="str">
        <f t="shared" si="1268"/>
        <v/>
      </c>
      <c r="AS288" s="134" t="str">
        <f t="shared" ref="AS288" si="1372">IFERROR(IF((IFERROR(IF(AQ288&gt;1,(AP288-AR288)/AP288,""),(($G288*0.9)-AR288)/($G288*0.9)))&gt;1%,IFERROR(IF(AQ288&gt;1,(AP288-AR288)/AP288,""),(($G288*0.9)-AR288)/($G288*0.9)),""),"")</f>
        <v/>
      </c>
      <c r="AT288" s="135">
        <v>0</v>
      </c>
      <c r="AU288" s="126" t="str">
        <f t="shared" ref="AU288" si="1373">IFERROR(IF(AT288&gt;1,AT288*0.9,""),"")</f>
        <v/>
      </c>
      <c r="AV288" s="126">
        <v>0</v>
      </c>
      <c r="AW288" s="127" t="str">
        <f t="shared" si="1271"/>
        <v/>
      </c>
      <c r="AX288" s="136" t="str">
        <f t="shared" ref="AX288" si="1374">IFERROR(IF((IFERROR(IF(AV288&gt;1,(AU288-AW288)/AU288,""),(($G288*0.9)-AW288)/($G288*0.9)))&gt;1%,IFERROR(IF(AV288&gt;1,(AU288-AW288)/AU288,""),(($G288*0.9)-AW288)/($G288*0.9)),""),"")</f>
        <v/>
      </c>
      <c r="AY288" s="133">
        <v>0</v>
      </c>
      <c r="AZ288" s="124" t="str">
        <f t="shared" ref="AZ288" si="1375">IFERROR(IF(AY288&gt;1,AY288*0.9,""),"")</f>
        <v/>
      </c>
      <c r="BA288" s="124">
        <v>0</v>
      </c>
      <c r="BB288" s="125" t="str">
        <f t="shared" si="1274"/>
        <v/>
      </c>
      <c r="BC288" s="134" t="str">
        <f t="shared" ref="BC288" si="1376">IFERROR(IF((IFERROR(IF(BA288&gt;1,(AZ288-BB288)/AZ288,""),(($G288*0.9)-BB288)/($G288*0.9)))&gt;1%,IFERROR(IF(BA288&gt;1,(AZ288-BB288)/AZ288,""),(($G288*0.9)-BB288)/($G288*0.9)),""),"")</f>
        <v/>
      </c>
      <c r="BD288" s="135">
        <v>0</v>
      </c>
      <c r="BE288" s="126" t="str">
        <f t="shared" ref="BE288" si="1377">IFERROR(IF(BD288&gt;1,BD288*0.9,""),"")</f>
        <v/>
      </c>
      <c r="BF288" s="126">
        <v>0</v>
      </c>
      <c r="BG288" s="127" t="str">
        <f t="shared" si="1277"/>
        <v/>
      </c>
      <c r="BH288" s="136" t="str">
        <f t="shared" ref="BH288" si="1378">IFERROR(IF((IFERROR(IF(BF288&gt;1,(BE288-BG288)/BE288,""),(($G288*0.9)-BG288)/($G288*0.9)))&gt;1%,IFERROR(IF(BF288&gt;1,(BE288-BG288)/BE288,""),(($G288*0.9)-BG288)/($G288*0.9)),""),"")</f>
        <v/>
      </c>
      <c r="BI288" s="133">
        <v>0</v>
      </c>
      <c r="BJ288" s="124" t="str">
        <f t="shared" ref="BJ288" si="1379">IFERROR(IF(BI288&gt;1,BI288*0.9,""),"")</f>
        <v/>
      </c>
      <c r="BK288" s="124">
        <v>0</v>
      </c>
      <c r="BL288" s="125" t="str">
        <f t="shared" si="1280"/>
        <v/>
      </c>
      <c r="BM288" s="134" t="str">
        <f t="shared" ref="BM288" si="1380">IFERROR(IF((IFERROR(IF(BK288&gt;1,(BJ288-BL288)/BJ288,""),(($G288*0.9)-BL288)/($G288*0.9)))&gt;1%,IFERROR(IF(BK288&gt;1,(BJ288-BL288)/BJ288,""),(($G288*0.9)-BL288)/($G288*0.9)),""),"")</f>
        <v/>
      </c>
      <c r="BN288" s="135">
        <v>0</v>
      </c>
      <c r="BO288" s="126" t="str">
        <f t="shared" ref="BO288" si="1381">IFERROR(IF(BN288&gt;1,BN288*0.9,""),"")</f>
        <v/>
      </c>
      <c r="BP288" s="126">
        <v>0</v>
      </c>
      <c r="BQ288" s="127" t="str">
        <f t="shared" si="1283"/>
        <v/>
      </c>
      <c r="BR288" s="136" t="str">
        <f t="shared" ref="BR288" si="1382">IFERROR(IF((IFERROR(IF(BP288&gt;1,(BO288-BQ288)/BO288,""),(($G288*0.9)-BQ288)/($G288*0.9)))&gt;1%,IFERROR(IF(BP288&gt;1,(BO288-BQ288)/BO288,""),(($G288*0.9)-BQ288)/($G288*0.9)),""),"")</f>
        <v/>
      </c>
    </row>
    <row r="289" spans="1:70" s="5" customFormat="1" ht="12.75" customHeight="1">
      <c r="A289" s="44" t="s">
        <v>286</v>
      </c>
      <c r="B289" s="36" t="s">
        <v>144</v>
      </c>
      <c r="C289" s="6"/>
      <c r="D289" s="51">
        <v>0.1</v>
      </c>
      <c r="E289" s="7" t="s">
        <v>205</v>
      </c>
      <c r="F289" s="84">
        <v>307</v>
      </c>
      <c r="G289" s="84">
        <v>279</v>
      </c>
      <c r="H289" s="143">
        <v>212</v>
      </c>
      <c r="I289" s="143">
        <v>0</v>
      </c>
      <c r="J289" s="93">
        <f t="shared" si="1333"/>
        <v>212</v>
      </c>
      <c r="K289" s="106">
        <v>0</v>
      </c>
      <c r="L289" s="107" t="str">
        <f>IFERROR(IF(K289&gt;1,K289*0.9,""),"")</f>
        <v/>
      </c>
      <c r="M289" s="107">
        <v>0</v>
      </c>
      <c r="N289" s="110" t="str">
        <f t="shared" si="1250"/>
        <v/>
      </c>
      <c r="O289" s="15" t="str">
        <f>IFERROR(IF((IFERROR(IF(M289&gt;1,(L289-N289)/L289,""),(($G289*0.9)-N289)/($G289*0.9)))&gt;1%,IFERROR(IF(M289&gt;1,(L289-N289)/L289,""),(($G289*0.9)-N289)/($G289*0.9)),""),"")</f>
        <v/>
      </c>
      <c r="P289" s="108">
        <v>0</v>
      </c>
      <c r="Q289" s="109" t="str">
        <f>IFERROR(IF(P289&gt;1,P289*0.9,""),"")</f>
        <v/>
      </c>
      <c r="R289" s="109">
        <v>0</v>
      </c>
      <c r="S289" s="111" t="str">
        <f t="shared" si="1253"/>
        <v/>
      </c>
      <c r="T289" s="20" t="str">
        <f>IFERROR(IF((IFERROR(IF(R289&gt;1,(Q289-S289)/Q289,""),(($G289*0.9)-S289)/($G289*0.9)))&gt;1%,IFERROR(IF(R289&gt;1,(Q289-S289)/Q289,""),(($G289*0.9)-S289)/($G289*0.9)),""),"")</f>
        <v/>
      </c>
      <c r="U289" s="106">
        <v>0</v>
      </c>
      <c r="V289" s="107" t="str">
        <f>IFERROR(IF(U289&gt;1,U289*0.9,""),"")</f>
        <v/>
      </c>
      <c r="W289" s="107">
        <v>0</v>
      </c>
      <c r="X289" s="110" t="str">
        <f t="shared" si="1256"/>
        <v/>
      </c>
      <c r="Y289" s="15" t="str">
        <f>IFERROR(IF((IFERROR(IF(W289&gt;1,(V289-X289)/V289,""),(($G289*0.9)-X289)/($G289*0.9)))&gt;1%,IFERROR(IF(W289&gt;1,(V289-X289)/V289,""),(($G289*0.9)-X289)/($G289*0.9)),""),"")</f>
        <v/>
      </c>
      <c r="Z289" s="108">
        <v>0</v>
      </c>
      <c r="AA289" s="109" t="str">
        <f>IFERROR(IF(Z289&gt;1,Z289*0.9,""),"")</f>
        <v/>
      </c>
      <c r="AB289" s="109">
        <v>0</v>
      </c>
      <c r="AC289" s="111" t="str">
        <f t="shared" si="1259"/>
        <v/>
      </c>
      <c r="AD289" s="20" t="str">
        <f>IFERROR(IF((IFERROR(IF(AB289&gt;1,(AA289-AC289)/AA289,""),(($G289*0.9)-AC289)/($G289*0.9)))&gt;1%,IFERROR(IF(AB289&gt;1,(AA289-AC289)/AA289,""),(($G289*0.9)-AC289)/($G289*0.9)),""),"")</f>
        <v/>
      </c>
      <c r="AE289" s="106">
        <v>0</v>
      </c>
      <c r="AF289" s="107" t="str">
        <f>IFERROR(IF(AE289&gt;1,AE289*0.9,""),"")</f>
        <v/>
      </c>
      <c r="AG289" s="107">
        <v>0</v>
      </c>
      <c r="AH289" s="110" t="str">
        <f t="shared" si="1262"/>
        <v/>
      </c>
      <c r="AI289" s="15" t="str">
        <f>IFERROR(IF((IFERROR(IF(AG289&gt;1,(AF289-AH289)/AF289,""),(($G289*0.9)-AH289)/($G289*0.9)))&gt;1%,IFERROR(IF(AG289&gt;1,(AF289-AH289)/AF289,""),(($G289*0.9)-AH289)/($G289*0.9)),""),"")</f>
        <v/>
      </c>
      <c r="AJ289" s="108">
        <v>0</v>
      </c>
      <c r="AK289" s="109" t="str">
        <f>IFERROR(IF(AJ289&gt;1,AJ289*0.9,""),"")</f>
        <v/>
      </c>
      <c r="AL289" s="109">
        <v>0</v>
      </c>
      <c r="AM289" s="111" t="str">
        <f t="shared" si="1265"/>
        <v/>
      </c>
      <c r="AN289" s="20" t="str">
        <f>IFERROR(IF((IFERROR(IF(AL289&gt;1,(AK289-AM289)/AK289,""),(($G289*0.9)-AM289)/($G289*0.9)))&gt;1%,IFERROR(IF(AL289&gt;1,(AK289-AM289)/AK289,""),(($G289*0.9)-AM289)/($G289*0.9)),""),"")</f>
        <v/>
      </c>
      <c r="AO289" s="106">
        <v>0</v>
      </c>
      <c r="AP289" s="107" t="str">
        <f>IFERROR(IF(AO289&gt;1,AO289*0.9,""),"")</f>
        <v/>
      </c>
      <c r="AQ289" s="107">
        <v>0</v>
      </c>
      <c r="AR289" s="110" t="str">
        <f t="shared" si="1268"/>
        <v/>
      </c>
      <c r="AS289" s="15" t="str">
        <f>IFERROR(IF((IFERROR(IF(AQ289&gt;1,(AP289-AR289)/AP289,""),(($G289*0.9)-AR289)/($G289*0.9)))&gt;1%,IFERROR(IF(AQ289&gt;1,(AP289-AR289)/AP289,""),(($G289*0.9)-AR289)/($G289*0.9)),""),"")</f>
        <v/>
      </c>
      <c r="AT289" s="108">
        <v>0</v>
      </c>
      <c r="AU289" s="109" t="str">
        <f>IFERROR(IF(AT289&gt;1,AT289*0.9,""),"")</f>
        <v/>
      </c>
      <c r="AV289" s="109">
        <v>0</v>
      </c>
      <c r="AW289" s="111" t="str">
        <f t="shared" si="1271"/>
        <v/>
      </c>
      <c r="AX289" s="20" t="str">
        <f t="shared" si="1334"/>
        <v/>
      </c>
      <c r="AY289" s="106">
        <v>0</v>
      </c>
      <c r="AZ289" s="107" t="str">
        <f>IFERROR(IF(AY289&gt;1,AY289*0.9,""),"")</f>
        <v/>
      </c>
      <c r="BA289" s="107">
        <v>0</v>
      </c>
      <c r="BB289" s="110" t="str">
        <f t="shared" si="1274"/>
        <v/>
      </c>
      <c r="BC289" s="15" t="str">
        <f>IFERROR(IF((IFERROR(IF(BA289&gt;1,(AZ289-BB289)/AZ289,""),(($G289*0.9)-BB289)/($G289*0.9)))&gt;1%,IFERROR(IF(BA289&gt;1,(AZ289-BB289)/AZ289,""),(($G289*0.9)-BB289)/($G289*0.9)),""),"")</f>
        <v/>
      </c>
      <c r="BD289" s="108">
        <v>0</v>
      </c>
      <c r="BE289" s="109" t="str">
        <f>IFERROR(IF(BD289&gt;1,BD289*0.9,""),"")</f>
        <v/>
      </c>
      <c r="BF289" s="109">
        <v>0</v>
      </c>
      <c r="BG289" s="111" t="str">
        <f t="shared" si="1277"/>
        <v/>
      </c>
      <c r="BH289" s="20" t="str">
        <f>IFERROR(IF((IFERROR(IF(BF289&gt;1,(BE289-BG289)/BE289,""),(($G289*0.9)-BG289)/($G289*0.9)))&gt;1%,IFERROR(IF(BF289&gt;1,(BE289-BG289)/BE289,""),(($G289*0.9)-BG289)/($G289*0.9)),""),"")</f>
        <v/>
      </c>
      <c r="BI289" s="106">
        <v>0</v>
      </c>
      <c r="BJ289" s="107" t="str">
        <f>IFERROR(IF(BI289&gt;1,BI289*0.9,""),"")</f>
        <v/>
      </c>
      <c r="BK289" s="107">
        <v>0</v>
      </c>
      <c r="BL289" s="110" t="str">
        <f t="shared" si="1280"/>
        <v/>
      </c>
      <c r="BM289" s="15" t="str">
        <f>IFERROR(IF((IFERROR(IF(BK289&gt;1,(BJ289-BL289)/BJ289,""),(($G289*0.9)-BL289)/($G289*0.9)))&gt;1%,IFERROR(IF(BK289&gt;1,(BJ289-BL289)/BJ289,""),(($G289*0.9)-BL289)/($G289*0.9)),""),"")</f>
        <v/>
      </c>
      <c r="BN289" s="108">
        <v>0</v>
      </c>
      <c r="BO289" s="109" t="str">
        <f>IFERROR(IF(BN289&gt;1,BN289*0.9,""),"")</f>
        <v/>
      </c>
      <c r="BP289" s="109">
        <v>0</v>
      </c>
      <c r="BQ289" s="111" t="str">
        <f t="shared" si="1283"/>
        <v/>
      </c>
      <c r="BR289" s="20" t="str">
        <f>IFERROR(IF((IFERROR(IF(BP289&gt;1,(BO289-BQ289)/BO289,""),(($G289*0.9)-BQ289)/($G289*0.9)))&gt;1%,IFERROR(IF(BP289&gt;1,(BO289-BQ289)/BO289,""),(($G289*0.9)-BQ289)/($G289*0.9)),""),"")</f>
        <v/>
      </c>
    </row>
    <row r="290" spans="1:70" s="5" customFormat="1" ht="12.75" customHeight="1" thickBot="1">
      <c r="A290" s="43" t="s">
        <v>285</v>
      </c>
      <c r="B290" s="38" t="s">
        <v>144</v>
      </c>
      <c r="C290" s="9"/>
      <c r="D290" s="50">
        <v>0.1</v>
      </c>
      <c r="E290" s="2" t="s">
        <v>205</v>
      </c>
      <c r="F290" s="83">
        <v>285</v>
      </c>
      <c r="G290" s="83">
        <v>259</v>
      </c>
      <c r="H290" s="142">
        <v>197</v>
      </c>
      <c r="I290" s="142">
        <v>0</v>
      </c>
      <c r="J290" s="97">
        <f t="shared" si="1333"/>
        <v>197</v>
      </c>
      <c r="K290" s="76">
        <v>0</v>
      </c>
      <c r="L290" s="77" t="str">
        <f>IFERROR(IF(K290&gt;1,K290*0.9,""),"")</f>
        <v/>
      </c>
      <c r="M290" s="77">
        <v>0</v>
      </c>
      <c r="N290" s="78" t="str">
        <f t="shared" si="1250"/>
        <v/>
      </c>
      <c r="O290" s="17" t="str">
        <f>IFERROR(IF((IFERROR(IF(M290&gt;1,(L290-N290)/L290,""),(($G290*0.9)-N290)/($G290*0.9)))&gt;1%,IFERROR(IF(M290&gt;1,(L290-N290)/L290,""),(($G290*0.9)-N290)/($G290*0.9)),""),"")</f>
        <v/>
      </c>
      <c r="P290" s="79">
        <v>0</v>
      </c>
      <c r="Q290" s="80" t="str">
        <f>IFERROR(IF(P290&gt;1,P290*0.9,""),"")</f>
        <v/>
      </c>
      <c r="R290" s="80">
        <v>0</v>
      </c>
      <c r="S290" s="81" t="str">
        <f t="shared" si="1253"/>
        <v/>
      </c>
      <c r="T290" s="19" t="str">
        <f>IFERROR(IF((IFERROR(IF(R290&gt;1,(Q290-S290)/Q290,""),(($G290*0.9)-S290)/($G290*0.9)))&gt;1%,IFERROR(IF(R290&gt;1,(Q290-S290)/Q290,""),(($G290*0.9)-S290)/($G290*0.9)),""),"")</f>
        <v/>
      </c>
      <c r="U290" s="76">
        <v>0</v>
      </c>
      <c r="V290" s="77" t="str">
        <f>IFERROR(IF(U290&gt;1,U290*0.9,""),"")</f>
        <v/>
      </c>
      <c r="W290" s="77">
        <v>0</v>
      </c>
      <c r="X290" s="78" t="str">
        <f t="shared" si="1256"/>
        <v/>
      </c>
      <c r="Y290" s="17" t="str">
        <f>IFERROR(IF((IFERROR(IF(W290&gt;1,(V290-X290)/V290,""),(($G290*0.9)-X290)/($G290*0.9)))&gt;1%,IFERROR(IF(W290&gt;1,(V290-X290)/V290,""),(($G290*0.9)-X290)/($G290*0.9)),""),"")</f>
        <v/>
      </c>
      <c r="Z290" s="79">
        <v>0</v>
      </c>
      <c r="AA290" s="80" t="str">
        <f>IFERROR(IF(Z290&gt;1,Z290*0.9,""),"")</f>
        <v/>
      </c>
      <c r="AB290" s="80">
        <v>0</v>
      </c>
      <c r="AC290" s="81" t="str">
        <f t="shared" si="1259"/>
        <v/>
      </c>
      <c r="AD290" s="19" t="str">
        <f>IFERROR(IF((IFERROR(IF(AB290&gt;1,(AA290-AC290)/AA290,""),(($G290*0.9)-AC290)/($G290*0.9)))&gt;1%,IFERROR(IF(AB290&gt;1,(AA290-AC290)/AA290,""),(($G290*0.9)-AC290)/($G290*0.9)),""),"")</f>
        <v/>
      </c>
      <c r="AE290" s="76">
        <v>0</v>
      </c>
      <c r="AF290" s="77" t="str">
        <f>IFERROR(IF(AE290&gt;1,AE290*0.9,""),"")</f>
        <v/>
      </c>
      <c r="AG290" s="77">
        <v>0</v>
      </c>
      <c r="AH290" s="78" t="str">
        <f t="shared" si="1262"/>
        <v/>
      </c>
      <c r="AI290" s="17" t="str">
        <f>IFERROR(IF((IFERROR(IF(AG290&gt;1,(AF290-AH290)/AF290,""),(($G290*0.9)-AH290)/($G290*0.9)))&gt;1%,IFERROR(IF(AG290&gt;1,(AF290-AH290)/AF290,""),(($G290*0.9)-AH290)/($G290*0.9)),""),"")</f>
        <v/>
      </c>
      <c r="AJ290" s="79">
        <v>0</v>
      </c>
      <c r="AK290" s="80" t="str">
        <f>IFERROR(IF(AJ290&gt;1,AJ290*0.9,""),"")</f>
        <v/>
      </c>
      <c r="AL290" s="80">
        <v>0</v>
      </c>
      <c r="AM290" s="81" t="str">
        <f t="shared" si="1265"/>
        <v/>
      </c>
      <c r="AN290" s="19" t="str">
        <f>IFERROR(IF((IFERROR(IF(AL290&gt;1,(AK290-AM290)/AK290,""),(($G290*0.9)-AM290)/($G290*0.9)))&gt;1%,IFERROR(IF(AL290&gt;1,(AK290-AM290)/AK290,""),(($G290*0.9)-AM290)/($G290*0.9)),""),"")</f>
        <v/>
      </c>
      <c r="AO290" s="76">
        <v>0</v>
      </c>
      <c r="AP290" s="77" t="str">
        <f>IFERROR(IF(AO290&gt;1,AO290*0.9,""),"")</f>
        <v/>
      </c>
      <c r="AQ290" s="77">
        <v>0</v>
      </c>
      <c r="AR290" s="78" t="str">
        <f t="shared" si="1268"/>
        <v/>
      </c>
      <c r="AS290" s="17" t="str">
        <f>IFERROR(IF((IFERROR(IF(AQ290&gt;1,(AP290-AR290)/AP290,""),(($G290*0.9)-AR290)/($G290*0.9)))&gt;1%,IFERROR(IF(AQ290&gt;1,(AP290-AR290)/AP290,""),(($G290*0.9)-AR290)/($G290*0.9)),""),"")</f>
        <v/>
      </c>
      <c r="AT290" s="79">
        <v>0</v>
      </c>
      <c r="AU290" s="80" t="str">
        <f>IFERROR(IF(AT290&gt;1,AT290*0.9,""),"")</f>
        <v/>
      </c>
      <c r="AV290" s="80">
        <v>0</v>
      </c>
      <c r="AW290" s="81" t="str">
        <f t="shared" si="1271"/>
        <v/>
      </c>
      <c r="AX290" s="19" t="str">
        <f t="shared" si="1334"/>
        <v/>
      </c>
      <c r="AY290" s="76">
        <v>0</v>
      </c>
      <c r="AZ290" s="77" t="str">
        <f>IFERROR(IF(AY290&gt;1,AY290*0.9,""),"")</f>
        <v/>
      </c>
      <c r="BA290" s="77">
        <v>0</v>
      </c>
      <c r="BB290" s="78" t="str">
        <f t="shared" si="1274"/>
        <v/>
      </c>
      <c r="BC290" s="17" t="str">
        <f>IFERROR(IF((IFERROR(IF(BA290&gt;1,(AZ290-BB290)/AZ290,""),(($G290*0.9)-BB290)/($G290*0.9)))&gt;1%,IFERROR(IF(BA290&gt;1,(AZ290-BB290)/AZ290,""),(($G290*0.9)-BB290)/($G290*0.9)),""),"")</f>
        <v/>
      </c>
      <c r="BD290" s="79">
        <v>0</v>
      </c>
      <c r="BE290" s="80" t="str">
        <f>IFERROR(IF(BD290&gt;1,BD290*0.9,""),"")</f>
        <v/>
      </c>
      <c r="BF290" s="80">
        <v>0</v>
      </c>
      <c r="BG290" s="81" t="str">
        <f t="shared" si="1277"/>
        <v/>
      </c>
      <c r="BH290" s="19" t="str">
        <f>IFERROR(IF((IFERROR(IF(BF290&gt;1,(BE290-BG290)/BE290,""),(($G290*0.9)-BG290)/($G290*0.9)))&gt;1%,IFERROR(IF(BF290&gt;1,(BE290-BG290)/BE290,""),(($G290*0.9)-BG290)/($G290*0.9)),""),"")</f>
        <v/>
      </c>
      <c r="BI290" s="76">
        <v>0</v>
      </c>
      <c r="BJ290" s="77" t="str">
        <f>IFERROR(IF(BI290&gt;1,BI290*0.9,""),"")</f>
        <v/>
      </c>
      <c r="BK290" s="77">
        <v>0</v>
      </c>
      <c r="BL290" s="78" t="str">
        <f t="shared" si="1280"/>
        <v/>
      </c>
      <c r="BM290" s="17" t="str">
        <f>IFERROR(IF((IFERROR(IF(BK290&gt;1,(BJ290-BL290)/BJ290,""),(($G290*0.9)-BL290)/($G290*0.9)))&gt;1%,IFERROR(IF(BK290&gt;1,(BJ290-BL290)/BJ290,""),(($G290*0.9)-BL290)/($G290*0.9)),""),"")</f>
        <v/>
      </c>
      <c r="BN290" s="79">
        <v>0</v>
      </c>
      <c r="BO290" s="80" t="str">
        <f>IFERROR(IF(BN290&gt;1,BN290*0.9,""),"")</f>
        <v/>
      </c>
      <c r="BP290" s="80">
        <v>0</v>
      </c>
      <c r="BQ290" s="81" t="str">
        <f t="shared" si="1283"/>
        <v/>
      </c>
      <c r="BR290" s="19" t="str">
        <f>IFERROR(IF((IFERROR(IF(BP290&gt;1,(BO290-BQ290)/BO290,""),(($G290*0.9)-BQ290)/($G290*0.9)))&gt;1%,IFERROR(IF(BP290&gt;1,(BO290-BQ290)/BO290,""),(($G290*0.9)-BQ290)/($G290*0.9)),""),"")</f>
        <v/>
      </c>
    </row>
    <row r="291" spans="1:70" s="5" customFormat="1" ht="12.75" customHeight="1">
      <c r="A291" s="44" t="s">
        <v>111</v>
      </c>
      <c r="B291" s="36" t="s">
        <v>144</v>
      </c>
      <c r="C291" s="6"/>
      <c r="D291" s="51" t="s">
        <v>550</v>
      </c>
      <c r="E291" s="7" t="s">
        <v>207</v>
      </c>
      <c r="F291" s="84">
        <v>39</v>
      </c>
      <c r="G291" s="84">
        <v>35</v>
      </c>
      <c r="H291" s="143">
        <v>27</v>
      </c>
      <c r="I291" s="143">
        <v>0</v>
      </c>
      <c r="J291" s="93">
        <f t="shared" si="1333"/>
        <v>27</v>
      </c>
      <c r="K291" s="106">
        <v>0</v>
      </c>
      <c r="L291" s="107" t="str">
        <f t="shared" si="1335"/>
        <v/>
      </c>
      <c r="M291" s="107">
        <v>0</v>
      </c>
      <c r="N291" s="110" t="str">
        <f t="shared" si="1250"/>
        <v/>
      </c>
      <c r="O291" s="15" t="str">
        <f t="shared" si="1336"/>
        <v/>
      </c>
      <c r="P291" s="108">
        <v>0</v>
      </c>
      <c r="Q291" s="109" t="str">
        <f t="shared" si="1337"/>
        <v/>
      </c>
      <c r="R291" s="109">
        <v>0</v>
      </c>
      <c r="S291" s="111" t="str">
        <f t="shared" si="1253"/>
        <v/>
      </c>
      <c r="T291" s="20" t="str">
        <f t="shared" si="1338"/>
        <v/>
      </c>
      <c r="U291" s="106">
        <v>0</v>
      </c>
      <c r="V291" s="107" t="str">
        <f t="shared" si="1339"/>
        <v/>
      </c>
      <c r="W291" s="107">
        <v>0</v>
      </c>
      <c r="X291" s="110" t="str">
        <f t="shared" si="1256"/>
        <v/>
      </c>
      <c r="Y291" s="15" t="str">
        <f t="shared" si="1340"/>
        <v/>
      </c>
      <c r="Z291" s="108">
        <v>0</v>
      </c>
      <c r="AA291" s="109" t="str">
        <f t="shared" si="1341"/>
        <v/>
      </c>
      <c r="AB291" s="109">
        <v>0</v>
      </c>
      <c r="AC291" s="111" t="str">
        <f t="shared" si="1259"/>
        <v/>
      </c>
      <c r="AD291" s="20" t="str">
        <f t="shared" si="1342"/>
        <v/>
      </c>
      <c r="AE291" s="106">
        <v>0</v>
      </c>
      <c r="AF291" s="107" t="str">
        <f t="shared" si="1343"/>
        <v/>
      </c>
      <c r="AG291" s="107">
        <v>0</v>
      </c>
      <c r="AH291" s="110" t="str">
        <f t="shared" si="1262"/>
        <v/>
      </c>
      <c r="AI291" s="15" t="str">
        <f t="shared" si="1344"/>
        <v/>
      </c>
      <c r="AJ291" s="108">
        <v>0</v>
      </c>
      <c r="AK291" s="109" t="str">
        <f t="shared" si="1345"/>
        <v/>
      </c>
      <c r="AL291" s="109">
        <v>0</v>
      </c>
      <c r="AM291" s="111" t="str">
        <f t="shared" si="1265"/>
        <v/>
      </c>
      <c r="AN291" s="20" t="str">
        <f t="shared" si="1346"/>
        <v/>
      </c>
      <c r="AO291" s="106">
        <v>0</v>
      </c>
      <c r="AP291" s="107" t="str">
        <f t="shared" si="1347"/>
        <v/>
      </c>
      <c r="AQ291" s="107">
        <v>0</v>
      </c>
      <c r="AR291" s="110" t="str">
        <f t="shared" si="1268"/>
        <v/>
      </c>
      <c r="AS291" s="15" t="str">
        <f t="shared" si="1348"/>
        <v/>
      </c>
      <c r="AT291" s="108">
        <v>0</v>
      </c>
      <c r="AU291" s="109" t="str">
        <f t="shared" si="1349"/>
        <v/>
      </c>
      <c r="AV291" s="109">
        <v>0</v>
      </c>
      <c r="AW291" s="111" t="str">
        <f t="shared" si="1271"/>
        <v/>
      </c>
      <c r="AX291" s="20" t="str">
        <f t="shared" si="1334"/>
        <v/>
      </c>
      <c r="AY291" s="106">
        <v>0</v>
      </c>
      <c r="AZ291" s="107" t="str">
        <f t="shared" si="1350"/>
        <v/>
      </c>
      <c r="BA291" s="107">
        <v>0</v>
      </c>
      <c r="BB291" s="110" t="str">
        <f t="shared" si="1274"/>
        <v/>
      </c>
      <c r="BC291" s="15" t="str">
        <f t="shared" si="1351"/>
        <v/>
      </c>
      <c r="BD291" s="108">
        <v>0</v>
      </c>
      <c r="BE291" s="109" t="str">
        <f t="shared" si="1352"/>
        <v/>
      </c>
      <c r="BF291" s="109">
        <v>0</v>
      </c>
      <c r="BG291" s="111" t="str">
        <f t="shared" si="1277"/>
        <v/>
      </c>
      <c r="BH291" s="20" t="str">
        <f t="shared" si="1353"/>
        <v/>
      </c>
      <c r="BI291" s="106">
        <v>0</v>
      </c>
      <c r="BJ291" s="107" t="str">
        <f t="shared" si="1354"/>
        <v/>
      </c>
      <c r="BK291" s="107">
        <v>0</v>
      </c>
      <c r="BL291" s="110" t="str">
        <f t="shared" si="1280"/>
        <v/>
      </c>
      <c r="BM291" s="15" t="str">
        <f t="shared" si="1355"/>
        <v/>
      </c>
      <c r="BN291" s="108">
        <v>0</v>
      </c>
      <c r="BO291" s="109" t="str">
        <f t="shared" si="1356"/>
        <v/>
      </c>
      <c r="BP291" s="109">
        <v>0</v>
      </c>
      <c r="BQ291" s="111" t="str">
        <f t="shared" si="1283"/>
        <v/>
      </c>
      <c r="BR291" s="20" t="str">
        <f t="shared" si="1357"/>
        <v/>
      </c>
    </row>
    <row r="292" spans="1:70" s="5" customFormat="1" ht="12.75" customHeight="1">
      <c r="A292" s="42" t="s">
        <v>113</v>
      </c>
      <c r="B292" s="39" t="s">
        <v>144</v>
      </c>
      <c r="C292" s="4"/>
      <c r="D292" s="49" t="s">
        <v>550</v>
      </c>
      <c r="E292" s="40" t="s">
        <v>208</v>
      </c>
      <c r="F292" s="82">
        <v>44</v>
      </c>
      <c r="G292" s="82">
        <v>40</v>
      </c>
      <c r="H292" s="141">
        <v>30</v>
      </c>
      <c r="I292" s="141">
        <v>0</v>
      </c>
      <c r="J292" s="95">
        <f t="shared" si="1333"/>
        <v>30</v>
      </c>
      <c r="K292" s="69">
        <v>0</v>
      </c>
      <c r="L292" s="70" t="str">
        <f t="shared" si="1335"/>
        <v/>
      </c>
      <c r="M292" s="70">
        <v>0</v>
      </c>
      <c r="N292" s="71" t="str">
        <f t="shared" si="1250"/>
        <v/>
      </c>
      <c r="O292" s="16" t="str">
        <f t="shared" si="1336"/>
        <v/>
      </c>
      <c r="P292" s="72">
        <v>0</v>
      </c>
      <c r="Q292" s="73" t="str">
        <f t="shared" si="1337"/>
        <v/>
      </c>
      <c r="R292" s="73">
        <v>0</v>
      </c>
      <c r="S292" s="74" t="str">
        <f t="shared" si="1253"/>
        <v/>
      </c>
      <c r="T292" s="18" t="str">
        <f t="shared" si="1338"/>
        <v/>
      </c>
      <c r="U292" s="69">
        <v>0</v>
      </c>
      <c r="V292" s="70" t="str">
        <f t="shared" si="1339"/>
        <v/>
      </c>
      <c r="W292" s="70">
        <v>0</v>
      </c>
      <c r="X292" s="71" t="str">
        <f t="shared" si="1256"/>
        <v/>
      </c>
      <c r="Y292" s="16" t="str">
        <f t="shared" si="1340"/>
        <v/>
      </c>
      <c r="Z292" s="72">
        <v>0</v>
      </c>
      <c r="AA292" s="73" t="str">
        <f t="shared" si="1341"/>
        <v/>
      </c>
      <c r="AB292" s="73">
        <v>0</v>
      </c>
      <c r="AC292" s="74" t="str">
        <f t="shared" si="1259"/>
        <v/>
      </c>
      <c r="AD292" s="18" t="str">
        <f t="shared" si="1342"/>
        <v/>
      </c>
      <c r="AE292" s="69">
        <v>0</v>
      </c>
      <c r="AF292" s="70" t="str">
        <f t="shared" si="1343"/>
        <v/>
      </c>
      <c r="AG292" s="70">
        <v>0</v>
      </c>
      <c r="AH292" s="71" t="str">
        <f t="shared" si="1262"/>
        <v/>
      </c>
      <c r="AI292" s="16" t="str">
        <f t="shared" si="1344"/>
        <v/>
      </c>
      <c r="AJ292" s="72">
        <v>0</v>
      </c>
      <c r="AK292" s="73" t="str">
        <f t="shared" si="1345"/>
        <v/>
      </c>
      <c r="AL292" s="73">
        <v>0</v>
      </c>
      <c r="AM292" s="74" t="str">
        <f t="shared" si="1265"/>
        <v/>
      </c>
      <c r="AN292" s="18" t="str">
        <f t="shared" si="1346"/>
        <v/>
      </c>
      <c r="AO292" s="69">
        <v>0</v>
      </c>
      <c r="AP292" s="70" t="str">
        <f t="shared" si="1347"/>
        <v/>
      </c>
      <c r="AQ292" s="70">
        <v>0</v>
      </c>
      <c r="AR292" s="71" t="str">
        <f t="shared" si="1268"/>
        <v/>
      </c>
      <c r="AS292" s="16" t="str">
        <f t="shared" si="1348"/>
        <v/>
      </c>
      <c r="AT292" s="72">
        <v>0</v>
      </c>
      <c r="AU292" s="73" t="str">
        <f t="shared" si="1349"/>
        <v/>
      </c>
      <c r="AV292" s="73">
        <v>0</v>
      </c>
      <c r="AW292" s="74" t="str">
        <f t="shared" si="1271"/>
        <v/>
      </c>
      <c r="AX292" s="18" t="str">
        <f t="shared" si="1334"/>
        <v/>
      </c>
      <c r="AY292" s="69">
        <v>0</v>
      </c>
      <c r="AZ292" s="70" t="str">
        <f t="shared" si="1350"/>
        <v/>
      </c>
      <c r="BA292" s="70">
        <v>0</v>
      </c>
      <c r="BB292" s="71" t="str">
        <f t="shared" si="1274"/>
        <v/>
      </c>
      <c r="BC292" s="16" t="str">
        <f t="shared" si="1351"/>
        <v/>
      </c>
      <c r="BD292" s="72">
        <v>0</v>
      </c>
      <c r="BE292" s="73" t="str">
        <f t="shared" si="1352"/>
        <v/>
      </c>
      <c r="BF292" s="73">
        <v>0</v>
      </c>
      <c r="BG292" s="74" t="str">
        <f t="shared" si="1277"/>
        <v/>
      </c>
      <c r="BH292" s="18" t="str">
        <f t="shared" si="1353"/>
        <v/>
      </c>
      <c r="BI292" s="69">
        <v>0</v>
      </c>
      <c r="BJ292" s="70" t="str">
        <f t="shared" si="1354"/>
        <v/>
      </c>
      <c r="BK292" s="70">
        <v>0</v>
      </c>
      <c r="BL292" s="71" t="str">
        <f t="shared" si="1280"/>
        <v/>
      </c>
      <c r="BM292" s="16" t="str">
        <f t="shared" si="1355"/>
        <v/>
      </c>
      <c r="BN292" s="72">
        <v>0</v>
      </c>
      <c r="BO292" s="73" t="str">
        <f t="shared" si="1356"/>
        <v/>
      </c>
      <c r="BP292" s="73">
        <v>0</v>
      </c>
      <c r="BQ292" s="74" t="str">
        <f t="shared" si="1283"/>
        <v/>
      </c>
      <c r="BR292" s="18" t="str">
        <f t="shared" si="1357"/>
        <v/>
      </c>
    </row>
    <row r="293" spans="1:70" s="5" customFormat="1" ht="12.75" customHeight="1">
      <c r="A293" s="42" t="s">
        <v>112</v>
      </c>
      <c r="B293" s="39" t="s">
        <v>144</v>
      </c>
      <c r="C293" s="4"/>
      <c r="D293" s="49" t="s">
        <v>550</v>
      </c>
      <c r="E293" s="40" t="s">
        <v>206</v>
      </c>
      <c r="F293" s="82">
        <v>39</v>
      </c>
      <c r="G293" s="82">
        <v>35</v>
      </c>
      <c r="H293" s="141">
        <v>27</v>
      </c>
      <c r="I293" s="141">
        <v>0</v>
      </c>
      <c r="J293" s="95">
        <f t="shared" si="1333"/>
        <v>27</v>
      </c>
      <c r="K293" s="69">
        <v>0</v>
      </c>
      <c r="L293" s="70" t="str">
        <f t="shared" si="1335"/>
        <v/>
      </c>
      <c r="M293" s="70">
        <v>0</v>
      </c>
      <c r="N293" s="71" t="str">
        <f t="shared" si="1250"/>
        <v/>
      </c>
      <c r="O293" s="16" t="str">
        <f t="shared" si="1336"/>
        <v/>
      </c>
      <c r="P293" s="72">
        <v>0</v>
      </c>
      <c r="Q293" s="73" t="str">
        <f t="shared" si="1337"/>
        <v/>
      </c>
      <c r="R293" s="73">
        <v>0</v>
      </c>
      <c r="S293" s="74" t="str">
        <f t="shared" si="1253"/>
        <v/>
      </c>
      <c r="T293" s="18" t="str">
        <f t="shared" si="1338"/>
        <v/>
      </c>
      <c r="U293" s="69">
        <v>0</v>
      </c>
      <c r="V293" s="70" t="str">
        <f t="shared" si="1339"/>
        <v/>
      </c>
      <c r="W293" s="70">
        <v>0</v>
      </c>
      <c r="X293" s="71" t="str">
        <f t="shared" si="1256"/>
        <v/>
      </c>
      <c r="Y293" s="16" t="str">
        <f t="shared" si="1340"/>
        <v/>
      </c>
      <c r="Z293" s="72">
        <v>0</v>
      </c>
      <c r="AA293" s="73" t="str">
        <f t="shared" si="1341"/>
        <v/>
      </c>
      <c r="AB293" s="73">
        <v>0</v>
      </c>
      <c r="AC293" s="74" t="str">
        <f t="shared" si="1259"/>
        <v/>
      </c>
      <c r="AD293" s="18" t="str">
        <f t="shared" si="1342"/>
        <v/>
      </c>
      <c r="AE293" s="69">
        <v>0</v>
      </c>
      <c r="AF293" s="70" t="str">
        <f t="shared" si="1343"/>
        <v/>
      </c>
      <c r="AG293" s="70">
        <v>0</v>
      </c>
      <c r="AH293" s="71" t="str">
        <f t="shared" si="1262"/>
        <v/>
      </c>
      <c r="AI293" s="16" t="str">
        <f t="shared" si="1344"/>
        <v/>
      </c>
      <c r="AJ293" s="72">
        <v>0</v>
      </c>
      <c r="AK293" s="73" t="str">
        <f t="shared" si="1345"/>
        <v/>
      </c>
      <c r="AL293" s="73">
        <v>0</v>
      </c>
      <c r="AM293" s="74" t="str">
        <f t="shared" si="1265"/>
        <v/>
      </c>
      <c r="AN293" s="18" t="str">
        <f t="shared" si="1346"/>
        <v/>
      </c>
      <c r="AO293" s="69">
        <v>0</v>
      </c>
      <c r="AP293" s="70" t="str">
        <f t="shared" si="1347"/>
        <v/>
      </c>
      <c r="AQ293" s="70">
        <v>0</v>
      </c>
      <c r="AR293" s="71" t="str">
        <f t="shared" si="1268"/>
        <v/>
      </c>
      <c r="AS293" s="16" t="str">
        <f t="shared" si="1348"/>
        <v/>
      </c>
      <c r="AT293" s="72">
        <v>0</v>
      </c>
      <c r="AU293" s="73" t="str">
        <f t="shared" si="1349"/>
        <v/>
      </c>
      <c r="AV293" s="73">
        <v>0</v>
      </c>
      <c r="AW293" s="74" t="str">
        <f t="shared" si="1271"/>
        <v/>
      </c>
      <c r="AX293" s="18" t="str">
        <f t="shared" si="1334"/>
        <v/>
      </c>
      <c r="AY293" s="69">
        <v>0</v>
      </c>
      <c r="AZ293" s="70" t="str">
        <f t="shared" si="1350"/>
        <v/>
      </c>
      <c r="BA293" s="70">
        <v>0</v>
      </c>
      <c r="BB293" s="71" t="str">
        <f t="shared" si="1274"/>
        <v/>
      </c>
      <c r="BC293" s="16" t="str">
        <f t="shared" si="1351"/>
        <v/>
      </c>
      <c r="BD293" s="72">
        <v>0</v>
      </c>
      <c r="BE293" s="73" t="str">
        <f t="shared" si="1352"/>
        <v/>
      </c>
      <c r="BF293" s="73">
        <v>0</v>
      </c>
      <c r="BG293" s="74" t="str">
        <f t="shared" si="1277"/>
        <v/>
      </c>
      <c r="BH293" s="18" t="str">
        <f t="shared" si="1353"/>
        <v/>
      </c>
      <c r="BI293" s="69">
        <v>0</v>
      </c>
      <c r="BJ293" s="70" t="str">
        <f t="shared" si="1354"/>
        <v/>
      </c>
      <c r="BK293" s="70">
        <v>0</v>
      </c>
      <c r="BL293" s="71" t="str">
        <f t="shared" si="1280"/>
        <v/>
      </c>
      <c r="BM293" s="16" t="str">
        <f t="shared" si="1355"/>
        <v/>
      </c>
      <c r="BN293" s="72">
        <v>0</v>
      </c>
      <c r="BO293" s="73" t="str">
        <f t="shared" si="1356"/>
        <v/>
      </c>
      <c r="BP293" s="73">
        <v>0</v>
      </c>
      <c r="BQ293" s="74" t="str">
        <f t="shared" si="1283"/>
        <v/>
      </c>
      <c r="BR293" s="18" t="str">
        <f t="shared" si="1357"/>
        <v/>
      </c>
    </row>
    <row r="294" spans="1:70" s="5" customFormat="1" ht="12.75" customHeight="1" thickBot="1">
      <c r="A294" s="43" t="s">
        <v>308</v>
      </c>
      <c r="B294" s="38" t="s">
        <v>144</v>
      </c>
      <c r="C294" s="9"/>
      <c r="D294" s="50" t="s">
        <v>550</v>
      </c>
      <c r="E294" s="2" t="s">
        <v>386</v>
      </c>
      <c r="F294" s="83">
        <v>12</v>
      </c>
      <c r="G294" s="83">
        <v>10.99</v>
      </c>
      <c r="H294" s="142">
        <v>9</v>
      </c>
      <c r="I294" s="142">
        <v>0</v>
      </c>
      <c r="J294" s="97">
        <f t="shared" si="1333"/>
        <v>9</v>
      </c>
      <c r="K294" s="76">
        <v>0</v>
      </c>
      <c r="L294" s="77" t="str">
        <f t="shared" ref="L294:L295" si="1383">IFERROR(IF(K294&gt;1,K294*0.9,""),"")</f>
        <v/>
      </c>
      <c r="M294" s="77">
        <v>0</v>
      </c>
      <c r="N294" s="78" t="str">
        <f t="shared" si="1250"/>
        <v/>
      </c>
      <c r="O294" s="17" t="str">
        <f t="shared" ref="O294:O295" si="1384">IFERROR(IF((IFERROR(IF(M294&gt;1,(L294-N294)/L294,""),(($G294*0.9)-N294)/($G294*0.9)))&gt;1%,IFERROR(IF(M294&gt;1,(L294-N294)/L294,""),(($G294*0.9)-N294)/($G294*0.9)),""),"")</f>
        <v/>
      </c>
      <c r="P294" s="79">
        <v>0</v>
      </c>
      <c r="Q294" s="80" t="str">
        <f t="shared" ref="Q294:Q295" si="1385">IFERROR(IF(P294&gt;1,P294*0.9,""),"")</f>
        <v/>
      </c>
      <c r="R294" s="80">
        <v>0</v>
      </c>
      <c r="S294" s="81" t="str">
        <f t="shared" si="1253"/>
        <v/>
      </c>
      <c r="T294" s="19" t="str">
        <f t="shared" ref="T294:T295" si="1386">IFERROR(IF((IFERROR(IF(R294&gt;1,(Q294-S294)/Q294,""),(($G294*0.9)-S294)/($G294*0.9)))&gt;1%,IFERROR(IF(R294&gt;1,(Q294-S294)/Q294,""),(($G294*0.9)-S294)/($G294*0.9)),""),"")</f>
        <v/>
      </c>
      <c r="U294" s="76">
        <v>0</v>
      </c>
      <c r="V294" s="77" t="str">
        <f t="shared" ref="V294:V295" si="1387">IFERROR(IF(U294&gt;1,U294*0.9,""),"")</f>
        <v/>
      </c>
      <c r="W294" s="77">
        <v>0</v>
      </c>
      <c r="X294" s="78" t="str">
        <f t="shared" si="1256"/>
        <v/>
      </c>
      <c r="Y294" s="17" t="str">
        <f t="shared" ref="Y294:Y295" si="1388">IFERROR(IF((IFERROR(IF(W294&gt;1,(V294-X294)/V294,""),(($G294*0.9)-X294)/($G294*0.9)))&gt;1%,IFERROR(IF(W294&gt;1,(V294-X294)/V294,""),(($G294*0.9)-X294)/($G294*0.9)),""),"")</f>
        <v/>
      </c>
      <c r="Z294" s="79">
        <v>0</v>
      </c>
      <c r="AA294" s="80" t="str">
        <f t="shared" ref="AA294:AA295" si="1389">IFERROR(IF(Z294&gt;1,Z294*0.9,""),"")</f>
        <v/>
      </c>
      <c r="AB294" s="80">
        <v>0</v>
      </c>
      <c r="AC294" s="81" t="str">
        <f t="shared" si="1259"/>
        <v/>
      </c>
      <c r="AD294" s="19" t="str">
        <f t="shared" ref="AD294:AD295" si="1390">IFERROR(IF((IFERROR(IF(AB294&gt;1,(AA294-AC294)/AA294,""),(($G294*0.9)-AC294)/($G294*0.9)))&gt;1%,IFERROR(IF(AB294&gt;1,(AA294-AC294)/AA294,""),(($G294*0.9)-AC294)/($G294*0.9)),""),"")</f>
        <v/>
      </c>
      <c r="AE294" s="76">
        <v>0</v>
      </c>
      <c r="AF294" s="77" t="str">
        <f t="shared" ref="AF294:AF295" si="1391">IFERROR(IF(AE294&gt;1,AE294*0.9,""),"")</f>
        <v/>
      </c>
      <c r="AG294" s="77">
        <v>0</v>
      </c>
      <c r="AH294" s="78" t="str">
        <f t="shared" si="1262"/>
        <v/>
      </c>
      <c r="AI294" s="17" t="str">
        <f t="shared" ref="AI294:AI295" si="1392">IFERROR(IF((IFERROR(IF(AG294&gt;1,(AF294-AH294)/AF294,""),(($G294*0.9)-AH294)/($G294*0.9)))&gt;1%,IFERROR(IF(AG294&gt;1,(AF294-AH294)/AF294,""),(($G294*0.9)-AH294)/($G294*0.9)),""),"")</f>
        <v/>
      </c>
      <c r="AJ294" s="79">
        <v>0</v>
      </c>
      <c r="AK294" s="80" t="str">
        <f t="shared" ref="AK294:AK295" si="1393">IFERROR(IF(AJ294&gt;1,AJ294*0.9,""),"")</f>
        <v/>
      </c>
      <c r="AL294" s="80">
        <v>0</v>
      </c>
      <c r="AM294" s="81" t="str">
        <f t="shared" si="1265"/>
        <v/>
      </c>
      <c r="AN294" s="19" t="str">
        <f t="shared" ref="AN294:AN295" si="1394">IFERROR(IF((IFERROR(IF(AL294&gt;1,(AK294-AM294)/AK294,""),(($G294*0.9)-AM294)/($G294*0.9)))&gt;1%,IFERROR(IF(AL294&gt;1,(AK294-AM294)/AK294,""),(($G294*0.9)-AM294)/($G294*0.9)),""),"")</f>
        <v/>
      </c>
      <c r="AO294" s="76">
        <v>0</v>
      </c>
      <c r="AP294" s="77" t="str">
        <f t="shared" ref="AP294:AP295" si="1395">IFERROR(IF(AO294&gt;1,AO294*0.9,""),"")</f>
        <v/>
      </c>
      <c r="AQ294" s="77">
        <v>0</v>
      </c>
      <c r="AR294" s="78" t="str">
        <f t="shared" si="1268"/>
        <v/>
      </c>
      <c r="AS294" s="17" t="str">
        <f t="shared" ref="AS294:AS295" si="1396">IFERROR(IF((IFERROR(IF(AQ294&gt;1,(AP294-AR294)/AP294,""),(($G294*0.9)-AR294)/($G294*0.9)))&gt;1%,IFERROR(IF(AQ294&gt;1,(AP294-AR294)/AP294,""),(($G294*0.9)-AR294)/($G294*0.9)),""),"")</f>
        <v/>
      </c>
      <c r="AT294" s="79">
        <v>0</v>
      </c>
      <c r="AU294" s="80" t="str">
        <f t="shared" ref="AU294:AU295" si="1397">IFERROR(IF(AT294&gt;1,AT294*0.9,""),"")</f>
        <v/>
      </c>
      <c r="AV294" s="80">
        <v>0</v>
      </c>
      <c r="AW294" s="81" t="str">
        <f t="shared" si="1271"/>
        <v/>
      </c>
      <c r="AX294" s="19" t="str">
        <f t="shared" ref="AX294:AX295" si="1398">IFERROR(IF((IFERROR(IF(AV294&gt;1,(AU294-AW294)/AU294,""),(($G294*0.9)-AW294)/($G294*0.9)))&gt;1%,IFERROR(IF(AV294&gt;1,(AU294-AW294)/AU294,""),(($G294*0.9)-AW294)/($G294*0.9)),""),"")</f>
        <v/>
      </c>
      <c r="AY294" s="76">
        <v>0</v>
      </c>
      <c r="AZ294" s="77" t="str">
        <f t="shared" ref="AZ294:AZ295" si="1399">IFERROR(IF(AY294&gt;1,AY294*0.9,""),"")</f>
        <v/>
      </c>
      <c r="BA294" s="77">
        <v>0</v>
      </c>
      <c r="BB294" s="78" t="str">
        <f t="shared" si="1274"/>
        <v/>
      </c>
      <c r="BC294" s="17" t="str">
        <f t="shared" ref="BC294:BC295" si="1400">IFERROR(IF((IFERROR(IF(BA294&gt;1,(AZ294-BB294)/AZ294,""),(($G294*0.9)-BB294)/($G294*0.9)))&gt;1%,IFERROR(IF(BA294&gt;1,(AZ294-BB294)/AZ294,""),(($G294*0.9)-BB294)/($G294*0.9)),""),"")</f>
        <v/>
      </c>
      <c r="BD294" s="79">
        <v>0</v>
      </c>
      <c r="BE294" s="80" t="str">
        <f t="shared" ref="BE294:BE295" si="1401">IFERROR(IF(BD294&gt;1,BD294*0.9,""),"")</f>
        <v/>
      </c>
      <c r="BF294" s="80">
        <v>0</v>
      </c>
      <c r="BG294" s="81" t="str">
        <f t="shared" si="1277"/>
        <v/>
      </c>
      <c r="BH294" s="19" t="str">
        <f t="shared" ref="BH294:BH295" si="1402">IFERROR(IF((IFERROR(IF(BF294&gt;1,(BE294-BG294)/BE294,""),(($G294*0.9)-BG294)/($G294*0.9)))&gt;1%,IFERROR(IF(BF294&gt;1,(BE294-BG294)/BE294,""),(($G294*0.9)-BG294)/($G294*0.9)),""),"")</f>
        <v/>
      </c>
      <c r="BI294" s="76">
        <v>0</v>
      </c>
      <c r="BJ294" s="77" t="str">
        <f t="shared" ref="BJ294:BJ295" si="1403">IFERROR(IF(BI294&gt;1,BI294*0.9,""),"")</f>
        <v/>
      </c>
      <c r="BK294" s="77">
        <v>0</v>
      </c>
      <c r="BL294" s="78" t="str">
        <f t="shared" si="1280"/>
        <v/>
      </c>
      <c r="BM294" s="17" t="str">
        <f t="shared" ref="BM294:BM295" si="1404">IFERROR(IF((IFERROR(IF(BK294&gt;1,(BJ294-BL294)/BJ294,""),(($G294*0.9)-BL294)/($G294*0.9)))&gt;1%,IFERROR(IF(BK294&gt;1,(BJ294-BL294)/BJ294,""),(($G294*0.9)-BL294)/($G294*0.9)),""),"")</f>
        <v/>
      </c>
      <c r="BN294" s="79">
        <v>0</v>
      </c>
      <c r="BO294" s="80" t="str">
        <f t="shared" ref="BO294:BO295" si="1405">IFERROR(IF(BN294&gt;1,BN294*0.9,""),"")</f>
        <v/>
      </c>
      <c r="BP294" s="80">
        <v>0</v>
      </c>
      <c r="BQ294" s="81" t="str">
        <f t="shared" si="1283"/>
        <v/>
      </c>
      <c r="BR294" s="19" t="str">
        <f t="shared" ref="BR294:BR295" si="1406">IFERROR(IF((IFERROR(IF(BP294&gt;1,(BO294-BQ294)/BO294,""),(($G294*0.9)-BQ294)/($G294*0.9)))&gt;1%,IFERROR(IF(BP294&gt;1,(BO294-BQ294)/BO294,""),(($G294*0.9)-BQ294)/($G294*0.9)),""),"")</f>
        <v/>
      </c>
    </row>
    <row r="295" spans="1:70" s="5" customFormat="1" ht="12.75" customHeight="1" thickBot="1">
      <c r="A295" s="43" t="s">
        <v>384</v>
      </c>
      <c r="B295" s="38" t="s">
        <v>144</v>
      </c>
      <c r="C295" s="9" t="s">
        <v>6</v>
      </c>
      <c r="D295" s="50" t="s">
        <v>550</v>
      </c>
      <c r="E295" s="2" t="s">
        <v>385</v>
      </c>
      <c r="F295" s="83">
        <v>65</v>
      </c>
      <c r="G295" s="83">
        <v>59</v>
      </c>
      <c r="H295" s="142">
        <v>47</v>
      </c>
      <c r="I295" s="142">
        <v>0</v>
      </c>
      <c r="J295" s="97">
        <f t="shared" si="1333"/>
        <v>47</v>
      </c>
      <c r="K295" s="76">
        <v>0</v>
      </c>
      <c r="L295" s="77" t="str">
        <f t="shared" si="1383"/>
        <v/>
      </c>
      <c r="M295" s="77">
        <v>0</v>
      </c>
      <c r="N295" s="78" t="str">
        <f t="shared" si="1250"/>
        <v/>
      </c>
      <c r="O295" s="17" t="str">
        <f t="shared" si="1384"/>
        <v/>
      </c>
      <c r="P295" s="79">
        <v>0</v>
      </c>
      <c r="Q295" s="80" t="str">
        <f t="shared" si="1385"/>
        <v/>
      </c>
      <c r="R295" s="80">
        <v>0</v>
      </c>
      <c r="S295" s="81" t="str">
        <f t="shared" si="1253"/>
        <v/>
      </c>
      <c r="T295" s="19" t="str">
        <f t="shared" si="1386"/>
        <v/>
      </c>
      <c r="U295" s="76">
        <v>0</v>
      </c>
      <c r="V295" s="77" t="str">
        <f t="shared" si="1387"/>
        <v/>
      </c>
      <c r="W295" s="77">
        <v>0</v>
      </c>
      <c r="X295" s="78" t="str">
        <f t="shared" si="1256"/>
        <v/>
      </c>
      <c r="Y295" s="17" t="str">
        <f t="shared" si="1388"/>
        <v/>
      </c>
      <c r="Z295" s="79">
        <v>0</v>
      </c>
      <c r="AA295" s="80" t="str">
        <f t="shared" si="1389"/>
        <v/>
      </c>
      <c r="AB295" s="80">
        <v>0</v>
      </c>
      <c r="AC295" s="81" t="str">
        <f t="shared" si="1259"/>
        <v/>
      </c>
      <c r="AD295" s="19" t="str">
        <f t="shared" si="1390"/>
        <v/>
      </c>
      <c r="AE295" s="76">
        <v>0</v>
      </c>
      <c r="AF295" s="77" t="str">
        <f t="shared" si="1391"/>
        <v/>
      </c>
      <c r="AG295" s="77">
        <v>0</v>
      </c>
      <c r="AH295" s="78" t="str">
        <f t="shared" si="1262"/>
        <v/>
      </c>
      <c r="AI295" s="17" t="str">
        <f t="shared" si="1392"/>
        <v/>
      </c>
      <c r="AJ295" s="79">
        <v>0</v>
      </c>
      <c r="AK295" s="80" t="str">
        <f t="shared" si="1393"/>
        <v/>
      </c>
      <c r="AL295" s="80">
        <v>0</v>
      </c>
      <c r="AM295" s="81" t="str">
        <f t="shared" si="1265"/>
        <v/>
      </c>
      <c r="AN295" s="19" t="str">
        <f t="shared" si="1394"/>
        <v/>
      </c>
      <c r="AO295" s="76">
        <v>0</v>
      </c>
      <c r="AP295" s="77" t="str">
        <f t="shared" si="1395"/>
        <v/>
      </c>
      <c r="AQ295" s="77">
        <v>0</v>
      </c>
      <c r="AR295" s="78" t="str">
        <f t="shared" si="1268"/>
        <v/>
      </c>
      <c r="AS295" s="17" t="str">
        <f t="shared" si="1396"/>
        <v/>
      </c>
      <c r="AT295" s="79">
        <v>0</v>
      </c>
      <c r="AU295" s="80" t="str">
        <f t="shared" si="1397"/>
        <v/>
      </c>
      <c r="AV295" s="80">
        <v>0</v>
      </c>
      <c r="AW295" s="81" t="str">
        <f t="shared" si="1271"/>
        <v/>
      </c>
      <c r="AX295" s="19" t="str">
        <f t="shared" si="1398"/>
        <v/>
      </c>
      <c r="AY295" s="76">
        <v>0</v>
      </c>
      <c r="AZ295" s="77" t="str">
        <f t="shared" si="1399"/>
        <v/>
      </c>
      <c r="BA295" s="77">
        <v>0</v>
      </c>
      <c r="BB295" s="78" t="str">
        <f t="shared" si="1274"/>
        <v/>
      </c>
      <c r="BC295" s="17" t="str">
        <f t="shared" si="1400"/>
        <v/>
      </c>
      <c r="BD295" s="79">
        <v>0</v>
      </c>
      <c r="BE295" s="80" t="str">
        <f t="shared" si="1401"/>
        <v/>
      </c>
      <c r="BF295" s="80">
        <v>0</v>
      </c>
      <c r="BG295" s="81" t="str">
        <f t="shared" si="1277"/>
        <v/>
      </c>
      <c r="BH295" s="19" t="str">
        <f t="shared" si="1402"/>
        <v/>
      </c>
      <c r="BI295" s="76">
        <v>0</v>
      </c>
      <c r="BJ295" s="77" t="str">
        <f t="shared" si="1403"/>
        <v/>
      </c>
      <c r="BK295" s="77">
        <v>0</v>
      </c>
      <c r="BL295" s="78" t="str">
        <f t="shared" si="1280"/>
        <v/>
      </c>
      <c r="BM295" s="17" t="str">
        <f t="shared" si="1404"/>
        <v/>
      </c>
      <c r="BN295" s="79">
        <v>0</v>
      </c>
      <c r="BO295" s="80" t="str">
        <f t="shared" si="1405"/>
        <v/>
      </c>
      <c r="BP295" s="80">
        <v>0</v>
      </c>
      <c r="BQ295" s="81" t="str">
        <f t="shared" si="1283"/>
        <v/>
      </c>
      <c r="BR295" s="19" t="str">
        <f t="shared" si="1406"/>
        <v/>
      </c>
    </row>
    <row r="296" spans="1:70" ht="12" thickBot="1">
      <c r="P296" s="26"/>
      <c r="Q296" s="26"/>
      <c r="R296" s="26"/>
      <c r="S296" s="26"/>
      <c r="Z296" s="26"/>
      <c r="AA296" s="26"/>
      <c r="AB296" s="26"/>
      <c r="AC296" s="26"/>
      <c r="AJ296" s="26"/>
      <c r="AK296" s="26"/>
      <c r="AL296" s="26"/>
      <c r="AM296" s="26"/>
      <c r="AT296" s="26"/>
      <c r="AU296" s="26"/>
      <c r="AV296" s="26"/>
      <c r="AW296" s="26"/>
      <c r="BD296" s="26"/>
      <c r="BE296" s="26"/>
      <c r="BF296" s="26"/>
      <c r="BG296" s="26"/>
      <c r="BN296" s="26"/>
      <c r="BO296" s="26"/>
      <c r="BP296" s="26"/>
      <c r="BQ296" s="26"/>
    </row>
    <row r="297" spans="1:70" s="32" customFormat="1" ht="12.75" customHeight="1" thickBot="1">
      <c r="A297" s="12" t="s">
        <v>145</v>
      </c>
      <c r="B297" s="23"/>
      <c r="C297" s="23"/>
      <c r="D297" s="48"/>
      <c r="E297" s="11" t="s">
        <v>136</v>
      </c>
      <c r="F297" s="31"/>
      <c r="G297" s="31"/>
      <c r="H297" s="57"/>
      <c r="I297" s="57"/>
      <c r="J297" s="57"/>
      <c r="K297" s="33"/>
      <c r="L297" s="33"/>
      <c r="M297" s="33"/>
      <c r="N297" s="33"/>
      <c r="O297" s="34"/>
      <c r="P297" s="34"/>
      <c r="Q297" s="34"/>
      <c r="R297" s="34"/>
      <c r="S297" s="34"/>
      <c r="T297" s="34"/>
      <c r="U297" s="33"/>
      <c r="V297" s="33"/>
      <c r="W297" s="33"/>
      <c r="X297" s="33"/>
      <c r="Y297" s="34"/>
      <c r="Z297" s="34"/>
      <c r="AA297" s="34"/>
      <c r="AB297" s="34"/>
      <c r="AC297" s="34"/>
      <c r="AD297" s="34"/>
      <c r="AE297" s="33"/>
      <c r="AF297" s="33"/>
      <c r="AG297" s="33"/>
      <c r="AH297" s="33"/>
      <c r="AI297" s="34"/>
      <c r="AJ297" s="34"/>
      <c r="AK297" s="34"/>
      <c r="AL297" s="34"/>
      <c r="AM297" s="34"/>
      <c r="AN297" s="34"/>
      <c r="AO297" s="33"/>
      <c r="AP297" s="33"/>
      <c r="AQ297" s="33"/>
      <c r="AR297" s="33"/>
      <c r="AS297" s="34"/>
      <c r="AT297" s="34"/>
      <c r="AU297" s="34"/>
      <c r="AV297" s="34"/>
      <c r="AW297" s="34"/>
      <c r="AX297" s="34"/>
      <c r="AY297" s="33"/>
      <c r="AZ297" s="33"/>
      <c r="BA297" s="33"/>
      <c r="BB297" s="33"/>
      <c r="BC297" s="34"/>
      <c r="BD297" s="34"/>
      <c r="BE297" s="34"/>
      <c r="BF297" s="34"/>
      <c r="BG297" s="34"/>
      <c r="BH297" s="34"/>
      <c r="BI297" s="33"/>
      <c r="BJ297" s="33"/>
      <c r="BK297" s="33"/>
      <c r="BL297" s="33"/>
      <c r="BM297" s="34"/>
      <c r="BN297" s="34"/>
      <c r="BO297" s="34"/>
      <c r="BP297" s="34"/>
      <c r="BQ297" s="34"/>
      <c r="BR297" s="34"/>
    </row>
    <row r="298" spans="1:70" s="24" customFormat="1" ht="24.95" customHeight="1">
      <c r="A298" s="85" t="s">
        <v>0</v>
      </c>
      <c r="B298" s="85" t="s">
        <v>157</v>
      </c>
      <c r="C298" s="85" t="s">
        <v>1</v>
      </c>
      <c r="D298" s="85" t="s">
        <v>231</v>
      </c>
      <c r="E298" s="85" t="s">
        <v>2</v>
      </c>
      <c r="F298" s="85" t="s">
        <v>3</v>
      </c>
      <c r="G298" s="85" t="s">
        <v>4</v>
      </c>
      <c r="H298" s="85" t="s">
        <v>114</v>
      </c>
      <c r="I298" s="85" t="s">
        <v>551</v>
      </c>
      <c r="J298" s="85" t="str">
        <f>J7</f>
        <v>Net</v>
      </c>
      <c r="K298" s="85" t="s">
        <v>140</v>
      </c>
      <c r="L298" s="85" t="str">
        <f>L7</f>
        <v>PMAP Less 10%</v>
      </c>
      <c r="M298" s="85" t="s">
        <v>130</v>
      </c>
      <c r="N298" s="85" t="str">
        <f>N7</f>
        <v>Promo
Net</v>
      </c>
      <c r="O298" s="85" t="str">
        <f>O7</f>
        <v>Margin Less 10%</v>
      </c>
      <c r="P298" s="85" t="s">
        <v>140</v>
      </c>
      <c r="Q298" s="85" t="str">
        <f>Q7</f>
        <v>PMAP Less 10%</v>
      </c>
      <c r="R298" s="85" t="s">
        <v>130</v>
      </c>
      <c r="S298" s="85" t="str">
        <f>S7</f>
        <v>Promo
Net</v>
      </c>
      <c r="T298" s="85" t="str">
        <f>T7</f>
        <v>Margin Less 10%</v>
      </c>
      <c r="U298" s="85" t="s">
        <v>140</v>
      </c>
      <c r="V298" s="85" t="str">
        <f>V7</f>
        <v>PMAP Less 10%</v>
      </c>
      <c r="W298" s="85" t="s">
        <v>130</v>
      </c>
      <c r="X298" s="85" t="str">
        <f>X7</f>
        <v>Promo
Net</v>
      </c>
      <c r="Y298" s="85" t="str">
        <f>Y7</f>
        <v>Margin Less 10%</v>
      </c>
      <c r="Z298" s="85" t="s">
        <v>140</v>
      </c>
      <c r="AA298" s="85" t="str">
        <f>AA7</f>
        <v>PMAP Less 10%</v>
      </c>
      <c r="AB298" s="85" t="s">
        <v>130</v>
      </c>
      <c r="AC298" s="85" t="str">
        <f>AC7</f>
        <v>Promo
Net</v>
      </c>
      <c r="AD298" s="85" t="str">
        <f>AD7</f>
        <v>Margin Less 10%</v>
      </c>
      <c r="AE298" s="85" t="s">
        <v>140</v>
      </c>
      <c r="AF298" s="85" t="str">
        <f>AF7</f>
        <v>PMAP Less 10%</v>
      </c>
      <c r="AG298" s="85" t="s">
        <v>130</v>
      </c>
      <c r="AH298" s="85" t="str">
        <f>AH7</f>
        <v>Promo
Net</v>
      </c>
      <c r="AI298" s="85" t="str">
        <f>AI7</f>
        <v>Margin Less 10%</v>
      </c>
      <c r="AJ298" s="85" t="s">
        <v>140</v>
      </c>
      <c r="AK298" s="85" t="str">
        <f>AK7</f>
        <v>PMAP Less 10%</v>
      </c>
      <c r="AL298" s="85" t="s">
        <v>130</v>
      </c>
      <c r="AM298" s="85" t="str">
        <f>AM7</f>
        <v>Promo
Net</v>
      </c>
      <c r="AN298" s="85" t="str">
        <f>AN7</f>
        <v>Margin Less 10%</v>
      </c>
      <c r="AO298" s="85" t="s">
        <v>140</v>
      </c>
      <c r="AP298" s="85" t="str">
        <f>AP7</f>
        <v>PMAP Less 10%</v>
      </c>
      <c r="AQ298" s="85" t="s">
        <v>130</v>
      </c>
      <c r="AR298" s="85" t="str">
        <f>AR7</f>
        <v>Promo
Net</v>
      </c>
      <c r="AS298" s="85" t="str">
        <f>AS7</f>
        <v>Margin Less 10%</v>
      </c>
      <c r="AT298" s="85" t="s">
        <v>140</v>
      </c>
      <c r="AU298" s="85" t="str">
        <f>AU7</f>
        <v>PMAP Less 10%</v>
      </c>
      <c r="AV298" s="85" t="s">
        <v>130</v>
      </c>
      <c r="AW298" s="85" t="str">
        <f>AW7</f>
        <v>Promo
Net</v>
      </c>
      <c r="AX298" s="85" t="str">
        <f>AX7</f>
        <v>Margin Less 10%</v>
      </c>
      <c r="AY298" s="85" t="s">
        <v>140</v>
      </c>
      <c r="AZ298" s="85" t="str">
        <f>AZ7</f>
        <v>PMAP Less 10%</v>
      </c>
      <c r="BA298" s="85" t="s">
        <v>130</v>
      </c>
      <c r="BB298" s="85" t="str">
        <f>BB7</f>
        <v>Promo
Net</v>
      </c>
      <c r="BC298" s="85" t="str">
        <f>BC7</f>
        <v>Margin Less 10%</v>
      </c>
      <c r="BD298" s="85" t="s">
        <v>140</v>
      </c>
      <c r="BE298" s="85" t="str">
        <f>BE7</f>
        <v>PMAP Less 10%</v>
      </c>
      <c r="BF298" s="85" t="s">
        <v>130</v>
      </c>
      <c r="BG298" s="85" t="str">
        <f>BG7</f>
        <v>Promo
Net</v>
      </c>
      <c r="BH298" s="85" t="str">
        <f>BH7</f>
        <v>Margin Less 10%</v>
      </c>
      <c r="BI298" s="85" t="s">
        <v>140</v>
      </c>
      <c r="BJ298" s="85" t="str">
        <f>BJ7</f>
        <v>PMAP Less 10%</v>
      </c>
      <c r="BK298" s="85" t="s">
        <v>130</v>
      </c>
      <c r="BL298" s="85" t="str">
        <f>BL7</f>
        <v>Promo
Net</v>
      </c>
      <c r="BM298" s="85" t="str">
        <f>BM7</f>
        <v>Margin Less 10%</v>
      </c>
      <c r="BN298" s="85" t="s">
        <v>140</v>
      </c>
      <c r="BO298" s="85" t="str">
        <f>BO7</f>
        <v>PMAP Less 10%</v>
      </c>
      <c r="BP298" s="85" t="s">
        <v>130</v>
      </c>
      <c r="BQ298" s="85" t="str">
        <f>BQ7</f>
        <v>Promo
Net</v>
      </c>
      <c r="BR298" s="85" t="str">
        <f>BR7</f>
        <v>Margin Less 10%</v>
      </c>
    </row>
    <row r="299" spans="1:70" s="5" customFormat="1" ht="12.75" customHeight="1">
      <c r="A299" s="42" t="s">
        <v>174</v>
      </c>
      <c r="B299" s="39" t="s">
        <v>147</v>
      </c>
      <c r="C299" s="4"/>
      <c r="D299" s="49">
        <v>2.08</v>
      </c>
      <c r="E299" s="40" t="s">
        <v>233</v>
      </c>
      <c r="F299" s="82">
        <v>1899.99</v>
      </c>
      <c r="G299" s="82">
        <v>0</v>
      </c>
      <c r="H299" s="141">
        <v>1171</v>
      </c>
      <c r="I299" s="141">
        <v>0</v>
      </c>
      <c r="J299" s="95">
        <f>IFERROR(H299-I299,H299)</f>
        <v>1171</v>
      </c>
      <c r="K299" s="69">
        <v>1221</v>
      </c>
      <c r="L299" s="70">
        <f>IFERROR(IF(K299&gt;1,K299*0.9,""),"")</f>
        <v>1098.9000000000001</v>
      </c>
      <c r="M299" s="70">
        <v>0</v>
      </c>
      <c r="N299" s="71" t="str">
        <f t="shared" ref="N299:N312" si="1407">IFERROR(IF(M299&gt;1,($J299-M299),""),"")</f>
        <v/>
      </c>
      <c r="O299" s="16" t="str">
        <f>IFERROR(IF((IFERROR(IF(M299&gt;1,(L299-N299)/L299,""),(($G299*0.9)-N299)/($G299*0.9)))&gt;1%,IFERROR(IF(M299&gt;1,(L299-N299)/L299,""),(($G299*0.9)-N299)/($G299*0.9)),""),"")</f>
        <v/>
      </c>
      <c r="P299" s="72">
        <v>0</v>
      </c>
      <c r="Q299" s="73" t="str">
        <f>IFERROR(IF(P299&gt;1,P299*0.9,""),"")</f>
        <v/>
      </c>
      <c r="R299" s="73">
        <v>0</v>
      </c>
      <c r="S299" s="74" t="str">
        <f t="shared" ref="S299:S312" si="1408">IFERROR(IF(R299&gt;1,($J299-R299),""),"")</f>
        <v/>
      </c>
      <c r="T299" s="18" t="str">
        <f>IFERROR(IF((IFERROR(IF(R299&gt;1,(Q299-S299)/Q299,""),(($G299*0.9)-S299)/($G299*0.9)))&gt;1%,IFERROR(IF(R299&gt;1,(Q299-S299)/Q299,""),(($G299*0.9)-S299)/($G299*0.9)),""),"")</f>
        <v/>
      </c>
      <c r="U299" s="69">
        <v>0</v>
      </c>
      <c r="V299" s="70" t="str">
        <f>IFERROR(IF(U299&gt;1,U299*0.9,""),"")</f>
        <v/>
      </c>
      <c r="W299" s="70">
        <v>0</v>
      </c>
      <c r="X299" s="71" t="str">
        <f t="shared" ref="X299:X312" si="1409">IFERROR(IF(W299&gt;1,($J299-W299),""),"")</f>
        <v/>
      </c>
      <c r="Y299" s="16" t="str">
        <f>IFERROR(IF((IFERROR(IF(W299&gt;1,(V299-X299)/V299,""),(($G299*0.9)-X299)/($G299*0.9)))&gt;1%,IFERROR(IF(W299&gt;1,(V299-X299)/V299,""),(($G299*0.9)-X299)/($G299*0.9)),""),"")</f>
        <v/>
      </c>
      <c r="Z299" s="72">
        <v>0</v>
      </c>
      <c r="AA299" s="73" t="str">
        <f>IFERROR(IF(Z299&gt;1,Z299*0.9,""),"")</f>
        <v/>
      </c>
      <c r="AB299" s="73">
        <v>0</v>
      </c>
      <c r="AC299" s="74" t="str">
        <f t="shared" ref="AC299:AC312" si="1410">IFERROR(IF(AB299&gt;1,($J299-AB299),""),"")</f>
        <v/>
      </c>
      <c r="AD299" s="18" t="str">
        <f>IFERROR(IF((IFERROR(IF(AB299&gt;1,(AA299-AC299)/AA299,""),(($G299*0.9)-AC299)/($G299*0.9)))&gt;1%,IFERROR(IF(AB299&gt;1,(AA299-AC299)/AA299,""),(($G299*0.9)-AC299)/($G299*0.9)),""),"")</f>
        <v/>
      </c>
      <c r="AE299" s="69">
        <v>1332</v>
      </c>
      <c r="AF299" s="70">
        <f>IFERROR(IF(AE299&gt;1,AE299*0.9,""),"")</f>
        <v>1198.8</v>
      </c>
      <c r="AG299" s="70">
        <v>0</v>
      </c>
      <c r="AH299" s="71" t="str">
        <f t="shared" ref="AH299:AH312" si="1411">IFERROR(IF(AG299&gt;1,($J299-AG299),""),"")</f>
        <v/>
      </c>
      <c r="AI299" s="16" t="str">
        <f>IFERROR(IF((IFERROR(IF(AG299&gt;1,(AF299-AH299)/AF299,""),(($G299*0.9)-AH299)/($G299*0.9)))&gt;1%,IFERROR(IF(AG299&gt;1,(AF299-AH299)/AF299,""),(($G299*0.9)-AH299)/($G299*0.9)),""),"")</f>
        <v/>
      </c>
      <c r="AJ299" s="72">
        <v>0</v>
      </c>
      <c r="AK299" s="73" t="str">
        <f>IFERROR(IF(AJ299&gt;1,AJ299*0.9,""),"")</f>
        <v/>
      </c>
      <c r="AL299" s="73">
        <v>0</v>
      </c>
      <c r="AM299" s="74" t="str">
        <f t="shared" ref="AM299:AM312" si="1412">IFERROR(IF(AL299&gt;1,($J299-AL299),""),"")</f>
        <v/>
      </c>
      <c r="AN299" s="18" t="str">
        <f>IFERROR(IF((IFERROR(IF(AL299&gt;1,(AK299-AM299)/AK299,""),(($G299*0.9)-AM299)/($G299*0.9)))&gt;1%,IFERROR(IF(AL299&gt;1,(AK299-AM299)/AK299,""),(($G299*0.9)-AM299)/($G299*0.9)),""),"")</f>
        <v/>
      </c>
      <c r="AO299" s="69">
        <v>1332</v>
      </c>
      <c r="AP299" s="70">
        <f>IFERROR(IF(AO299&gt;1,AO299*0.9,""),"")</f>
        <v>1198.8</v>
      </c>
      <c r="AQ299" s="70">
        <v>0</v>
      </c>
      <c r="AR299" s="71" t="str">
        <f t="shared" ref="AR299:AR312" si="1413">IFERROR(IF(AQ299&gt;1,($J299-AQ299),""),"")</f>
        <v/>
      </c>
      <c r="AS299" s="16" t="str">
        <f>IFERROR(IF((IFERROR(IF(AQ299&gt;1,(AP299-AR299)/AP299,""),(($G299*0.9)-AR299)/($G299*0.9)))&gt;1%,IFERROR(IF(AQ299&gt;1,(AP299-AR299)/AP299,""),(($G299*0.9)-AR299)/($G299*0.9)),""),"")</f>
        <v/>
      </c>
      <c r="AT299" s="72">
        <v>0</v>
      </c>
      <c r="AU299" s="73" t="str">
        <f>IFERROR(IF(AT299&gt;1,AT299*0.9,""),"")</f>
        <v/>
      </c>
      <c r="AV299" s="73">
        <v>0</v>
      </c>
      <c r="AW299" s="74" t="str">
        <f t="shared" ref="AW299:AW312" si="1414">IFERROR(IF(AV299&gt;1,($J299-AV299),""),"")</f>
        <v/>
      </c>
      <c r="AX299" s="18" t="str">
        <f>IFERROR(IF((IFERROR(IF(AV299&gt;1,(AU299-AW299)/AU299,""),(($G299*0.9)-AW299)/($G299*0.9)))&gt;1%,IFERROR(IF(AV299&gt;1,(AU299-AW299)/AU299,""),(($G299*0.9)-AW299)/($G299*0.9)),""),"")</f>
        <v/>
      </c>
      <c r="AY299" s="69">
        <v>0</v>
      </c>
      <c r="AZ299" s="70" t="str">
        <f>IFERROR(IF(AY299&gt;1,AY299*0.9,""),"")</f>
        <v/>
      </c>
      <c r="BA299" s="70">
        <v>0</v>
      </c>
      <c r="BB299" s="71" t="str">
        <f t="shared" ref="BB299:BB312" si="1415">IFERROR(IF(BA299&gt;1,($J299-BA299),""),"")</f>
        <v/>
      </c>
      <c r="BC299" s="16" t="str">
        <f>IFERROR(IF((IFERROR(IF(BA299&gt;1,(AZ299-BB299)/AZ299,""),(($G299*0.9)-BB299)/($G299*0.9)))&gt;1%,IFERROR(IF(BA299&gt;1,(AZ299-BB299)/AZ299,""),(($G299*0.9)-BB299)/($G299*0.9)),""),"")</f>
        <v/>
      </c>
      <c r="BD299" s="72">
        <v>0</v>
      </c>
      <c r="BE299" s="73" t="str">
        <f>IFERROR(IF(BD299&gt;1,BD299*0.9,""),"")</f>
        <v/>
      </c>
      <c r="BF299" s="73">
        <v>0</v>
      </c>
      <c r="BG299" s="74" t="str">
        <f t="shared" ref="BG299:BG312" si="1416">IFERROR(IF(BF299&gt;1,($J299-BF299),""),"")</f>
        <v/>
      </c>
      <c r="BH299" s="18" t="str">
        <f>IFERROR(IF((IFERROR(IF(BF299&gt;1,(BE299-BG299)/BE299,""),(($G299*0.9)-BG299)/($G299*0.9)))&gt;1%,IFERROR(IF(BF299&gt;1,(BE299-BG299)/BE299,""),(($G299*0.9)-BG299)/($G299*0.9)),""),"")</f>
        <v/>
      </c>
      <c r="BI299" s="69">
        <v>0</v>
      </c>
      <c r="BJ299" s="70" t="str">
        <f>IFERROR(IF(BI299&gt;1,BI299*0.9,""),"")</f>
        <v/>
      </c>
      <c r="BK299" s="70">
        <v>0</v>
      </c>
      <c r="BL299" s="71" t="str">
        <f t="shared" ref="BL299:BL312" si="1417">IFERROR(IF(BK299&gt;1,($J299-BK299),""),"")</f>
        <v/>
      </c>
      <c r="BM299" s="16" t="str">
        <f>IFERROR(IF((IFERROR(IF(BK299&gt;1,(BJ299-BL299)/BJ299,""),(($G299*0.9)-BL299)/($G299*0.9)))&gt;1%,IFERROR(IF(BK299&gt;1,(BJ299-BL299)/BJ299,""),(($G299*0.9)-BL299)/($G299*0.9)),""),"")</f>
        <v/>
      </c>
      <c r="BN299" s="72">
        <v>0</v>
      </c>
      <c r="BO299" s="73" t="str">
        <f>IFERROR(IF(BN299&gt;1,BN299*0.9,""),"")</f>
        <v/>
      </c>
      <c r="BP299" s="73">
        <v>0</v>
      </c>
      <c r="BQ299" s="74" t="str">
        <f t="shared" ref="BQ299:BQ312" si="1418">IFERROR(IF(BP299&gt;1,($J299-BP299),""),"")</f>
        <v/>
      </c>
      <c r="BR299" s="18" t="str">
        <f>IFERROR(IF((IFERROR(IF(BP299&gt;1,(BO299-BQ299)/BO299,""),(($G299*0.9)-BQ299)/($G299*0.9)))&gt;1%,IFERROR(IF(BP299&gt;1,(BO299-BQ299)/BO299,""),(($G299*0.9)-BQ299)/($G299*0.9)),""),"")</f>
        <v/>
      </c>
    </row>
    <row r="300" spans="1:70" s="5" customFormat="1" ht="12.75" customHeight="1" thickBot="1">
      <c r="A300" s="43" t="s">
        <v>137</v>
      </c>
      <c r="B300" s="38" t="s">
        <v>147</v>
      </c>
      <c r="C300" s="9"/>
      <c r="D300" s="50">
        <v>2.08</v>
      </c>
      <c r="E300" s="2" t="s">
        <v>162</v>
      </c>
      <c r="F300" s="83">
        <v>1699.99</v>
      </c>
      <c r="G300" s="83">
        <v>0</v>
      </c>
      <c r="H300" s="142">
        <v>1048</v>
      </c>
      <c r="I300" s="142">
        <v>0</v>
      </c>
      <c r="J300" s="97">
        <f>IFERROR(H300-I300,H300)</f>
        <v>1048</v>
      </c>
      <c r="K300" s="76">
        <v>1110</v>
      </c>
      <c r="L300" s="77">
        <f>IFERROR(IF(K300&gt;1,K300*0.9,""),"")</f>
        <v>999</v>
      </c>
      <c r="M300" s="77">
        <v>0</v>
      </c>
      <c r="N300" s="78" t="str">
        <f t="shared" si="1407"/>
        <v/>
      </c>
      <c r="O300" s="17" t="str">
        <f>IFERROR(IF((IFERROR(IF(M300&gt;1,(L300-N300)/L300,""),(($G300*0.9)-N300)/($G300*0.9)))&gt;1%,IFERROR(IF(M300&gt;1,(L300-N300)/L300,""),(($G300*0.9)-N300)/($G300*0.9)),""),"")</f>
        <v/>
      </c>
      <c r="P300" s="79">
        <v>0</v>
      </c>
      <c r="Q300" s="80" t="str">
        <f>IFERROR(IF(P300&gt;1,P300*0.9,""),"")</f>
        <v/>
      </c>
      <c r="R300" s="80">
        <v>0</v>
      </c>
      <c r="S300" s="81" t="str">
        <f t="shared" si="1408"/>
        <v/>
      </c>
      <c r="T300" s="19" t="str">
        <f>IFERROR(IF((IFERROR(IF(R300&gt;1,(Q300-S300)/Q300,""),(($G300*0.9)-S300)/($G300*0.9)))&gt;1%,IFERROR(IF(R300&gt;1,(Q300-S300)/Q300,""),(($G300*0.9)-S300)/($G300*0.9)),""),"")</f>
        <v/>
      </c>
      <c r="U300" s="76">
        <v>0</v>
      </c>
      <c r="V300" s="77" t="str">
        <f>IFERROR(IF(U300&gt;1,U300*0.9,""),"")</f>
        <v/>
      </c>
      <c r="W300" s="77">
        <v>0</v>
      </c>
      <c r="X300" s="78" t="str">
        <f t="shared" si="1409"/>
        <v/>
      </c>
      <c r="Y300" s="17" t="str">
        <f>IFERROR(IF((IFERROR(IF(W300&gt;1,(V300-X300)/V300,""),(($G300*0.9)-X300)/($G300*0.9)))&gt;1%,IFERROR(IF(W300&gt;1,(V300-X300)/V300,""),(($G300*0.9)-X300)/($G300*0.9)),""),"")</f>
        <v/>
      </c>
      <c r="Z300" s="79">
        <v>0</v>
      </c>
      <c r="AA300" s="80" t="str">
        <f>IFERROR(IF(Z300&gt;1,Z300*0.9,""),"")</f>
        <v/>
      </c>
      <c r="AB300" s="80">
        <v>0</v>
      </c>
      <c r="AC300" s="81" t="str">
        <f t="shared" si="1410"/>
        <v/>
      </c>
      <c r="AD300" s="19" t="str">
        <f>IFERROR(IF((IFERROR(IF(AB300&gt;1,(AA300-AC300)/AA300,""),(($G300*0.9)-AC300)/($G300*0.9)))&gt;1%,IFERROR(IF(AB300&gt;1,(AA300-AC300)/AA300,""),(($G300*0.9)-AC300)/($G300*0.9)),""),"")</f>
        <v/>
      </c>
      <c r="AE300" s="76">
        <v>1221</v>
      </c>
      <c r="AF300" s="77">
        <f>IFERROR(IF(AE300&gt;1,AE300*0.9,""),"")</f>
        <v>1098.9000000000001</v>
      </c>
      <c r="AG300" s="77">
        <v>0</v>
      </c>
      <c r="AH300" s="78" t="str">
        <f t="shared" si="1411"/>
        <v/>
      </c>
      <c r="AI300" s="17" t="str">
        <f>IFERROR(IF((IFERROR(IF(AG300&gt;1,(AF300-AH300)/AF300,""),(($G300*0.9)-AH300)/($G300*0.9)))&gt;1%,IFERROR(IF(AG300&gt;1,(AF300-AH300)/AF300,""),(($G300*0.9)-AH300)/($G300*0.9)),""),"")</f>
        <v/>
      </c>
      <c r="AJ300" s="79">
        <v>0</v>
      </c>
      <c r="AK300" s="80" t="str">
        <f>IFERROR(IF(AJ300&gt;1,AJ300*0.9,""),"")</f>
        <v/>
      </c>
      <c r="AL300" s="80">
        <v>0</v>
      </c>
      <c r="AM300" s="81" t="str">
        <f t="shared" si="1412"/>
        <v/>
      </c>
      <c r="AN300" s="19" t="str">
        <f>IFERROR(IF((IFERROR(IF(AL300&gt;1,(AK300-AM300)/AK300,""),(($G300*0.9)-AM300)/($G300*0.9)))&gt;1%,IFERROR(IF(AL300&gt;1,(AK300-AM300)/AK300,""),(($G300*0.9)-AM300)/($G300*0.9)),""),"")</f>
        <v/>
      </c>
      <c r="AO300" s="76">
        <v>1221</v>
      </c>
      <c r="AP300" s="77">
        <f>IFERROR(IF(AO300&gt;1,AO300*0.9,""),"")</f>
        <v>1098.9000000000001</v>
      </c>
      <c r="AQ300" s="77">
        <v>0</v>
      </c>
      <c r="AR300" s="78" t="str">
        <f t="shared" si="1413"/>
        <v/>
      </c>
      <c r="AS300" s="17" t="str">
        <f>IFERROR(IF((IFERROR(IF(AQ300&gt;1,(AP300-AR300)/AP300,""),(($G300*0.9)-AR300)/($G300*0.9)))&gt;1%,IFERROR(IF(AQ300&gt;1,(AP300-AR300)/AP300,""),(($G300*0.9)-AR300)/($G300*0.9)),""),"")</f>
        <v/>
      </c>
      <c r="AT300" s="79">
        <v>0</v>
      </c>
      <c r="AU300" s="80" t="str">
        <f>IFERROR(IF(AT300&gt;1,AT300*0.9,""),"")</f>
        <v/>
      </c>
      <c r="AV300" s="80">
        <v>0</v>
      </c>
      <c r="AW300" s="81" t="str">
        <f t="shared" si="1414"/>
        <v/>
      </c>
      <c r="AX300" s="19" t="str">
        <f>IFERROR(IF((IFERROR(IF(AV300&gt;1,(AU300-AW300)/AU300,""),(($G300*0.9)-AW300)/($G300*0.9)))&gt;1%,IFERROR(IF(AV300&gt;1,(AU300-AW300)/AU300,""),(($G300*0.9)-AW300)/($G300*0.9)),""),"")</f>
        <v/>
      </c>
      <c r="AY300" s="76">
        <v>0</v>
      </c>
      <c r="AZ300" s="77" t="str">
        <f>IFERROR(IF(AY300&gt;1,AY300*0.9,""),"")</f>
        <v/>
      </c>
      <c r="BA300" s="77">
        <v>0</v>
      </c>
      <c r="BB300" s="78" t="str">
        <f t="shared" si="1415"/>
        <v/>
      </c>
      <c r="BC300" s="17" t="str">
        <f>IFERROR(IF((IFERROR(IF(BA300&gt;1,(AZ300-BB300)/AZ300,""),(($G300*0.9)-BB300)/($G300*0.9)))&gt;1%,IFERROR(IF(BA300&gt;1,(AZ300-BB300)/AZ300,""),(($G300*0.9)-BB300)/($G300*0.9)),""),"")</f>
        <v/>
      </c>
      <c r="BD300" s="79">
        <v>0</v>
      </c>
      <c r="BE300" s="80" t="str">
        <f>IFERROR(IF(BD300&gt;1,BD300*0.9,""),"")</f>
        <v/>
      </c>
      <c r="BF300" s="80">
        <v>0</v>
      </c>
      <c r="BG300" s="81" t="str">
        <f t="shared" si="1416"/>
        <v/>
      </c>
      <c r="BH300" s="19" t="str">
        <f>IFERROR(IF((IFERROR(IF(BF300&gt;1,(BE300-BG300)/BE300,""),(($G300*0.9)-BG300)/($G300*0.9)))&gt;1%,IFERROR(IF(BF300&gt;1,(BE300-BG300)/BE300,""),(($G300*0.9)-BG300)/($G300*0.9)),""),"")</f>
        <v/>
      </c>
      <c r="BI300" s="76">
        <v>0</v>
      </c>
      <c r="BJ300" s="77" t="str">
        <f>IFERROR(IF(BI300&gt;1,BI300*0.9,""),"")</f>
        <v/>
      </c>
      <c r="BK300" s="77">
        <v>0</v>
      </c>
      <c r="BL300" s="78" t="str">
        <f t="shared" si="1417"/>
        <v/>
      </c>
      <c r="BM300" s="17" t="str">
        <f>IFERROR(IF((IFERROR(IF(BK300&gt;1,(BJ300-BL300)/BJ300,""),(($G300*0.9)-BL300)/($G300*0.9)))&gt;1%,IFERROR(IF(BK300&gt;1,(BJ300-BL300)/BJ300,""),(($G300*0.9)-BL300)/($G300*0.9)),""),"")</f>
        <v/>
      </c>
      <c r="BN300" s="79">
        <v>0</v>
      </c>
      <c r="BO300" s="80" t="str">
        <f>IFERROR(IF(BN300&gt;1,BN300*0.9,""),"")</f>
        <v/>
      </c>
      <c r="BP300" s="80">
        <v>0</v>
      </c>
      <c r="BQ300" s="81" t="str">
        <f t="shared" si="1418"/>
        <v/>
      </c>
      <c r="BR300" s="19" t="str">
        <f>IFERROR(IF((IFERROR(IF(BP300&gt;1,(BO300-BQ300)/BO300,""),(($G300*0.9)-BQ300)/($G300*0.9)))&gt;1%,IFERROR(IF(BP300&gt;1,(BO300-BQ300)/BO300,""),(($G300*0.9)-BQ300)/($G300*0.9)),""),"")</f>
        <v/>
      </c>
    </row>
    <row r="301" spans="1:70" s="5" customFormat="1" ht="12.75" customHeight="1">
      <c r="A301" s="42" t="s">
        <v>398</v>
      </c>
      <c r="B301" s="39" t="s">
        <v>147</v>
      </c>
      <c r="C301" s="4"/>
      <c r="D301" s="49" t="s">
        <v>550</v>
      </c>
      <c r="E301" s="40" t="s">
        <v>459</v>
      </c>
      <c r="F301" s="84">
        <v>849.99</v>
      </c>
      <c r="G301" s="82">
        <v>0</v>
      </c>
      <c r="H301" s="141">
        <v>586</v>
      </c>
      <c r="I301" s="141">
        <v>0</v>
      </c>
      <c r="J301" s="95">
        <f t="shared" ref="J301:J312" si="1419">IFERROR(H301-I301,H301)</f>
        <v>586</v>
      </c>
      <c r="K301" s="69">
        <v>0</v>
      </c>
      <c r="L301" s="70" t="str">
        <f t="shared" ref="L301:L312" si="1420">IFERROR(IF(K301&gt;1,K301*0.9,""),"")</f>
        <v/>
      </c>
      <c r="M301" s="70">
        <v>0</v>
      </c>
      <c r="N301" s="71" t="str">
        <f t="shared" si="1407"/>
        <v/>
      </c>
      <c r="O301" s="16" t="str">
        <f t="shared" ref="O301:O312" si="1421">IFERROR(IF((IFERROR(IF(M301&gt;1,(L301-N301)/L301,""),(($G301*0.9)-N301)/($G301*0.9)))&gt;1%,IFERROR(IF(M301&gt;1,(L301-N301)/L301,""),(($G301*0.9)-N301)/($G301*0.9)),""),"")</f>
        <v/>
      </c>
      <c r="P301" s="72">
        <v>0</v>
      </c>
      <c r="Q301" s="73" t="str">
        <f t="shared" ref="Q301:Q312" si="1422">IFERROR(IF(P301&gt;1,P301*0.9,""),"")</f>
        <v/>
      </c>
      <c r="R301" s="73">
        <v>0</v>
      </c>
      <c r="S301" s="74" t="str">
        <f t="shared" si="1408"/>
        <v/>
      </c>
      <c r="T301" s="18" t="str">
        <f t="shared" ref="T301:T312" si="1423">IFERROR(IF((IFERROR(IF(R301&gt;1,(Q301-S301)/Q301,""),(($G301*0.9)-S301)/($G301*0.9)))&gt;1%,IFERROR(IF(R301&gt;1,(Q301-S301)/Q301,""),(($G301*0.9)-S301)/($G301*0.9)),""),"")</f>
        <v/>
      </c>
      <c r="U301" s="69">
        <v>0</v>
      </c>
      <c r="V301" s="70" t="str">
        <f t="shared" ref="V301:V312" si="1424">IFERROR(IF(U301&gt;1,U301*0.9,""),"")</f>
        <v/>
      </c>
      <c r="W301" s="70">
        <v>0</v>
      </c>
      <c r="X301" s="71" t="str">
        <f t="shared" si="1409"/>
        <v/>
      </c>
      <c r="Y301" s="16" t="str">
        <f t="shared" ref="Y301:Y312" si="1425">IFERROR(IF((IFERROR(IF(W301&gt;1,(V301-X301)/V301,""),(($G301*0.9)-X301)/($G301*0.9)))&gt;1%,IFERROR(IF(W301&gt;1,(V301-X301)/V301,""),(($G301*0.9)-X301)/($G301*0.9)),""),"")</f>
        <v/>
      </c>
      <c r="Z301" s="72">
        <v>0</v>
      </c>
      <c r="AA301" s="73" t="str">
        <f t="shared" ref="AA301:AA312" si="1426">IFERROR(IF(Z301&gt;1,Z301*0.9,""),"")</f>
        <v/>
      </c>
      <c r="AB301" s="73">
        <v>0</v>
      </c>
      <c r="AC301" s="74" t="str">
        <f t="shared" si="1410"/>
        <v/>
      </c>
      <c r="AD301" s="18" t="str">
        <f t="shared" ref="AD301:AD312" si="1427">IFERROR(IF((IFERROR(IF(AB301&gt;1,(AA301-AC301)/AA301,""),(($G301*0.9)-AC301)/($G301*0.9)))&gt;1%,IFERROR(IF(AB301&gt;1,(AA301-AC301)/AA301,""),(($G301*0.9)-AC301)/($G301*0.9)),""),"")</f>
        <v/>
      </c>
      <c r="AE301" s="69">
        <v>0</v>
      </c>
      <c r="AF301" s="70" t="str">
        <f t="shared" ref="AF301:AF312" si="1428">IFERROR(IF(AE301&gt;1,AE301*0.9,""),"")</f>
        <v/>
      </c>
      <c r="AG301" s="70">
        <v>0</v>
      </c>
      <c r="AH301" s="71" t="str">
        <f t="shared" si="1411"/>
        <v/>
      </c>
      <c r="AI301" s="16" t="str">
        <f t="shared" ref="AI301:AI312" si="1429">IFERROR(IF((IFERROR(IF(AG301&gt;1,(AF301-AH301)/AF301,""),(($G301*0.9)-AH301)/($G301*0.9)))&gt;1%,IFERROR(IF(AG301&gt;1,(AF301-AH301)/AF301,""),(($G301*0.9)-AH301)/($G301*0.9)),""),"")</f>
        <v/>
      </c>
      <c r="AJ301" s="72">
        <v>0</v>
      </c>
      <c r="AK301" s="73" t="str">
        <f t="shared" ref="AK301:AK312" si="1430">IFERROR(IF(AJ301&gt;1,AJ301*0.9,""),"")</f>
        <v/>
      </c>
      <c r="AL301" s="73">
        <v>0</v>
      </c>
      <c r="AM301" s="74" t="str">
        <f t="shared" si="1412"/>
        <v/>
      </c>
      <c r="AN301" s="18" t="str">
        <f t="shared" ref="AN301:AN312" si="1431">IFERROR(IF((IFERROR(IF(AL301&gt;1,(AK301-AM301)/AK301,""),(($G301*0.9)-AM301)/($G301*0.9)))&gt;1%,IFERROR(IF(AL301&gt;1,(AK301-AM301)/AK301,""),(($G301*0.9)-AM301)/($G301*0.9)),""),"")</f>
        <v/>
      </c>
      <c r="AO301" s="69">
        <v>0</v>
      </c>
      <c r="AP301" s="70" t="str">
        <f t="shared" ref="AP301:AP312" si="1432">IFERROR(IF(AO301&gt;1,AO301*0.9,""),"")</f>
        <v/>
      </c>
      <c r="AQ301" s="70">
        <v>0</v>
      </c>
      <c r="AR301" s="71" t="str">
        <f t="shared" si="1413"/>
        <v/>
      </c>
      <c r="AS301" s="16" t="str">
        <f t="shared" ref="AS301:AS312" si="1433">IFERROR(IF((IFERROR(IF(AQ301&gt;1,(AP301-AR301)/AP301,""),(($G301*0.9)-AR301)/($G301*0.9)))&gt;1%,IFERROR(IF(AQ301&gt;1,(AP301-AR301)/AP301,""),(($G301*0.9)-AR301)/($G301*0.9)),""),"")</f>
        <v/>
      </c>
      <c r="AT301" s="72">
        <v>0</v>
      </c>
      <c r="AU301" s="73" t="str">
        <f t="shared" ref="AU301:AU312" si="1434">IFERROR(IF(AT301&gt;1,AT301*0.9,""),"")</f>
        <v/>
      </c>
      <c r="AV301" s="73">
        <v>0</v>
      </c>
      <c r="AW301" s="74" t="str">
        <f t="shared" si="1414"/>
        <v/>
      </c>
      <c r="AX301" s="18" t="str">
        <f t="shared" ref="AX301:AX312" si="1435">IFERROR(IF((IFERROR(IF(AV301&gt;1,(AU301-AW301)/AU301,""),(($G301*0.9)-AW301)/($G301*0.9)))&gt;1%,IFERROR(IF(AV301&gt;1,(AU301-AW301)/AU301,""),(($G301*0.9)-AW301)/($G301*0.9)),""),"")</f>
        <v/>
      </c>
      <c r="AY301" s="69">
        <v>0</v>
      </c>
      <c r="AZ301" s="70" t="str">
        <f t="shared" ref="AZ301:AZ312" si="1436">IFERROR(IF(AY301&gt;1,AY301*0.9,""),"")</f>
        <v/>
      </c>
      <c r="BA301" s="70">
        <v>0</v>
      </c>
      <c r="BB301" s="71" t="str">
        <f t="shared" si="1415"/>
        <v/>
      </c>
      <c r="BC301" s="16" t="str">
        <f t="shared" ref="BC301:BC312" si="1437">IFERROR(IF((IFERROR(IF(BA301&gt;1,(AZ301-BB301)/AZ301,""),(($G301*0.9)-BB301)/($G301*0.9)))&gt;1%,IFERROR(IF(BA301&gt;1,(AZ301-BB301)/AZ301,""),(($G301*0.9)-BB301)/($G301*0.9)),""),"")</f>
        <v/>
      </c>
      <c r="BD301" s="72">
        <v>0</v>
      </c>
      <c r="BE301" s="73" t="str">
        <f t="shared" ref="BE301:BE312" si="1438">IFERROR(IF(BD301&gt;1,BD301*0.9,""),"")</f>
        <v/>
      </c>
      <c r="BF301" s="73">
        <v>0</v>
      </c>
      <c r="BG301" s="74" t="str">
        <f t="shared" si="1416"/>
        <v/>
      </c>
      <c r="BH301" s="18" t="str">
        <f t="shared" ref="BH301:BH312" si="1439">IFERROR(IF((IFERROR(IF(BF301&gt;1,(BE301-BG301)/BE301,""),(($G301*0.9)-BG301)/($G301*0.9)))&gt;1%,IFERROR(IF(BF301&gt;1,(BE301-BG301)/BE301,""),(($G301*0.9)-BG301)/($G301*0.9)),""),"")</f>
        <v/>
      </c>
      <c r="BI301" s="69">
        <v>0</v>
      </c>
      <c r="BJ301" s="70" t="str">
        <f t="shared" ref="BJ301:BJ312" si="1440">IFERROR(IF(BI301&gt;1,BI301*0.9,""),"")</f>
        <v/>
      </c>
      <c r="BK301" s="70">
        <v>0</v>
      </c>
      <c r="BL301" s="71" t="str">
        <f t="shared" si="1417"/>
        <v/>
      </c>
      <c r="BM301" s="16" t="str">
        <f t="shared" ref="BM301:BM312" si="1441">IFERROR(IF((IFERROR(IF(BK301&gt;1,(BJ301-BL301)/BJ301,""),(($G301*0.9)-BL301)/($G301*0.9)))&gt;1%,IFERROR(IF(BK301&gt;1,(BJ301-BL301)/BJ301,""),(($G301*0.9)-BL301)/($G301*0.9)),""),"")</f>
        <v/>
      </c>
      <c r="BN301" s="72">
        <v>0</v>
      </c>
      <c r="BO301" s="73" t="str">
        <f t="shared" ref="BO301:BO312" si="1442">IFERROR(IF(BN301&gt;1,BN301*0.9,""),"")</f>
        <v/>
      </c>
      <c r="BP301" s="73">
        <v>0</v>
      </c>
      <c r="BQ301" s="74" t="str">
        <f t="shared" si="1418"/>
        <v/>
      </c>
      <c r="BR301" s="18" t="str">
        <f t="shared" ref="BR301:BR312" si="1443">IFERROR(IF((IFERROR(IF(BP301&gt;1,(BO301-BQ301)/BO301,""),(($G301*0.9)-BQ301)/($G301*0.9)))&gt;1%,IFERROR(IF(BP301&gt;1,(BO301-BQ301)/BO301,""),(($G301*0.9)-BQ301)/($G301*0.9)),""),"")</f>
        <v/>
      </c>
    </row>
    <row r="302" spans="1:70" s="5" customFormat="1" ht="12.75" customHeight="1">
      <c r="A302" s="45" t="s">
        <v>399</v>
      </c>
      <c r="B302" s="39" t="s">
        <v>147</v>
      </c>
      <c r="C302" s="4"/>
      <c r="D302" s="49" t="s">
        <v>550</v>
      </c>
      <c r="E302" s="40" t="s">
        <v>460</v>
      </c>
      <c r="F302" s="82">
        <v>849.99</v>
      </c>
      <c r="G302" s="82">
        <v>0</v>
      </c>
      <c r="H302" s="141">
        <v>586</v>
      </c>
      <c r="I302" s="141">
        <v>0</v>
      </c>
      <c r="J302" s="95">
        <f t="shared" si="1419"/>
        <v>586</v>
      </c>
      <c r="K302" s="69">
        <v>0</v>
      </c>
      <c r="L302" s="70" t="str">
        <f t="shared" si="1420"/>
        <v/>
      </c>
      <c r="M302" s="70">
        <v>0</v>
      </c>
      <c r="N302" s="71" t="str">
        <f t="shared" si="1407"/>
        <v/>
      </c>
      <c r="O302" s="16" t="str">
        <f t="shared" si="1421"/>
        <v/>
      </c>
      <c r="P302" s="72">
        <v>0</v>
      </c>
      <c r="Q302" s="73" t="str">
        <f t="shared" si="1422"/>
        <v/>
      </c>
      <c r="R302" s="73">
        <v>0</v>
      </c>
      <c r="S302" s="74" t="str">
        <f t="shared" si="1408"/>
        <v/>
      </c>
      <c r="T302" s="18" t="str">
        <f t="shared" si="1423"/>
        <v/>
      </c>
      <c r="U302" s="69">
        <v>0</v>
      </c>
      <c r="V302" s="70" t="str">
        <f t="shared" si="1424"/>
        <v/>
      </c>
      <c r="W302" s="70">
        <v>0</v>
      </c>
      <c r="X302" s="71" t="str">
        <f t="shared" si="1409"/>
        <v/>
      </c>
      <c r="Y302" s="16" t="str">
        <f t="shared" si="1425"/>
        <v/>
      </c>
      <c r="Z302" s="72">
        <v>0</v>
      </c>
      <c r="AA302" s="73" t="str">
        <f t="shared" si="1426"/>
        <v/>
      </c>
      <c r="AB302" s="73">
        <v>0</v>
      </c>
      <c r="AC302" s="74" t="str">
        <f t="shared" si="1410"/>
        <v/>
      </c>
      <c r="AD302" s="18" t="str">
        <f t="shared" si="1427"/>
        <v/>
      </c>
      <c r="AE302" s="69">
        <v>0</v>
      </c>
      <c r="AF302" s="70" t="str">
        <f t="shared" si="1428"/>
        <v/>
      </c>
      <c r="AG302" s="70">
        <v>0</v>
      </c>
      <c r="AH302" s="71" t="str">
        <f t="shared" si="1411"/>
        <v/>
      </c>
      <c r="AI302" s="16" t="str">
        <f t="shared" si="1429"/>
        <v/>
      </c>
      <c r="AJ302" s="72">
        <v>0</v>
      </c>
      <c r="AK302" s="73" t="str">
        <f t="shared" si="1430"/>
        <v/>
      </c>
      <c r="AL302" s="73">
        <v>0</v>
      </c>
      <c r="AM302" s="74" t="str">
        <f t="shared" si="1412"/>
        <v/>
      </c>
      <c r="AN302" s="18" t="str">
        <f t="shared" si="1431"/>
        <v/>
      </c>
      <c r="AO302" s="69">
        <v>0</v>
      </c>
      <c r="AP302" s="70" t="str">
        <f t="shared" si="1432"/>
        <v/>
      </c>
      <c r="AQ302" s="70">
        <v>0</v>
      </c>
      <c r="AR302" s="71" t="str">
        <f t="shared" si="1413"/>
        <v/>
      </c>
      <c r="AS302" s="16" t="str">
        <f t="shared" si="1433"/>
        <v/>
      </c>
      <c r="AT302" s="72">
        <v>0</v>
      </c>
      <c r="AU302" s="73" t="str">
        <f t="shared" si="1434"/>
        <v/>
      </c>
      <c r="AV302" s="73">
        <v>0</v>
      </c>
      <c r="AW302" s="74" t="str">
        <f t="shared" si="1414"/>
        <v/>
      </c>
      <c r="AX302" s="18" t="str">
        <f t="shared" si="1435"/>
        <v/>
      </c>
      <c r="AY302" s="69">
        <v>0</v>
      </c>
      <c r="AZ302" s="70" t="str">
        <f t="shared" si="1436"/>
        <v/>
      </c>
      <c r="BA302" s="70">
        <v>0</v>
      </c>
      <c r="BB302" s="71" t="str">
        <f t="shared" si="1415"/>
        <v/>
      </c>
      <c r="BC302" s="16" t="str">
        <f t="shared" si="1437"/>
        <v/>
      </c>
      <c r="BD302" s="72">
        <v>0</v>
      </c>
      <c r="BE302" s="73" t="str">
        <f t="shared" si="1438"/>
        <v/>
      </c>
      <c r="BF302" s="73">
        <v>0</v>
      </c>
      <c r="BG302" s="74" t="str">
        <f t="shared" si="1416"/>
        <v/>
      </c>
      <c r="BH302" s="18" t="str">
        <f t="shared" si="1439"/>
        <v/>
      </c>
      <c r="BI302" s="69">
        <v>0</v>
      </c>
      <c r="BJ302" s="70" t="str">
        <f t="shared" si="1440"/>
        <v/>
      </c>
      <c r="BK302" s="70">
        <v>0</v>
      </c>
      <c r="BL302" s="71" t="str">
        <f t="shared" si="1417"/>
        <v/>
      </c>
      <c r="BM302" s="16" t="str">
        <f t="shared" si="1441"/>
        <v/>
      </c>
      <c r="BN302" s="72">
        <v>0</v>
      </c>
      <c r="BO302" s="73" t="str">
        <f t="shared" si="1442"/>
        <v/>
      </c>
      <c r="BP302" s="73">
        <v>0</v>
      </c>
      <c r="BQ302" s="74" t="str">
        <f t="shared" si="1418"/>
        <v/>
      </c>
      <c r="BR302" s="18" t="str">
        <f t="shared" si="1443"/>
        <v/>
      </c>
    </row>
    <row r="303" spans="1:70" s="5" customFormat="1" ht="12.75" customHeight="1">
      <c r="A303" s="45" t="s">
        <v>400</v>
      </c>
      <c r="B303" s="39" t="s">
        <v>147</v>
      </c>
      <c r="C303" s="4"/>
      <c r="D303" s="49" t="s">
        <v>550</v>
      </c>
      <c r="E303" s="40" t="s">
        <v>461</v>
      </c>
      <c r="F303" s="82">
        <v>949.99</v>
      </c>
      <c r="G303" s="82">
        <v>0</v>
      </c>
      <c r="H303" s="141">
        <v>683</v>
      </c>
      <c r="I303" s="141">
        <v>0</v>
      </c>
      <c r="J303" s="95">
        <f t="shared" si="1419"/>
        <v>683</v>
      </c>
      <c r="K303" s="69">
        <v>0</v>
      </c>
      <c r="L303" s="70" t="str">
        <f t="shared" si="1420"/>
        <v/>
      </c>
      <c r="M303" s="70">
        <v>0</v>
      </c>
      <c r="N303" s="71" t="str">
        <f t="shared" si="1407"/>
        <v/>
      </c>
      <c r="O303" s="16" t="str">
        <f t="shared" si="1421"/>
        <v/>
      </c>
      <c r="P303" s="72">
        <v>0</v>
      </c>
      <c r="Q303" s="73" t="str">
        <f t="shared" si="1422"/>
        <v/>
      </c>
      <c r="R303" s="73">
        <v>0</v>
      </c>
      <c r="S303" s="74" t="str">
        <f t="shared" si="1408"/>
        <v/>
      </c>
      <c r="T303" s="18" t="str">
        <f t="shared" si="1423"/>
        <v/>
      </c>
      <c r="U303" s="69">
        <v>0</v>
      </c>
      <c r="V303" s="70" t="str">
        <f t="shared" si="1424"/>
        <v/>
      </c>
      <c r="W303" s="70">
        <v>0</v>
      </c>
      <c r="X303" s="71" t="str">
        <f t="shared" si="1409"/>
        <v/>
      </c>
      <c r="Y303" s="16" t="str">
        <f t="shared" si="1425"/>
        <v/>
      </c>
      <c r="Z303" s="72">
        <v>0</v>
      </c>
      <c r="AA303" s="73" t="str">
        <f t="shared" si="1426"/>
        <v/>
      </c>
      <c r="AB303" s="73">
        <v>0</v>
      </c>
      <c r="AC303" s="74" t="str">
        <f t="shared" si="1410"/>
        <v/>
      </c>
      <c r="AD303" s="18" t="str">
        <f t="shared" si="1427"/>
        <v/>
      </c>
      <c r="AE303" s="69">
        <v>0</v>
      </c>
      <c r="AF303" s="70" t="str">
        <f t="shared" si="1428"/>
        <v/>
      </c>
      <c r="AG303" s="70">
        <v>0</v>
      </c>
      <c r="AH303" s="71" t="str">
        <f t="shared" si="1411"/>
        <v/>
      </c>
      <c r="AI303" s="16" t="str">
        <f t="shared" si="1429"/>
        <v/>
      </c>
      <c r="AJ303" s="72">
        <v>0</v>
      </c>
      <c r="AK303" s="73" t="str">
        <f t="shared" si="1430"/>
        <v/>
      </c>
      <c r="AL303" s="73">
        <v>0</v>
      </c>
      <c r="AM303" s="74" t="str">
        <f t="shared" si="1412"/>
        <v/>
      </c>
      <c r="AN303" s="18" t="str">
        <f t="shared" si="1431"/>
        <v/>
      </c>
      <c r="AO303" s="69">
        <v>0</v>
      </c>
      <c r="AP303" s="70" t="str">
        <f t="shared" si="1432"/>
        <v/>
      </c>
      <c r="AQ303" s="70">
        <v>0</v>
      </c>
      <c r="AR303" s="71" t="str">
        <f t="shared" si="1413"/>
        <v/>
      </c>
      <c r="AS303" s="16" t="str">
        <f t="shared" si="1433"/>
        <v/>
      </c>
      <c r="AT303" s="72">
        <v>0</v>
      </c>
      <c r="AU303" s="73" t="str">
        <f t="shared" si="1434"/>
        <v/>
      </c>
      <c r="AV303" s="73">
        <v>0</v>
      </c>
      <c r="AW303" s="74" t="str">
        <f t="shared" si="1414"/>
        <v/>
      </c>
      <c r="AX303" s="18" t="str">
        <f t="shared" si="1435"/>
        <v/>
      </c>
      <c r="AY303" s="69">
        <v>0</v>
      </c>
      <c r="AZ303" s="70" t="str">
        <f t="shared" si="1436"/>
        <v/>
      </c>
      <c r="BA303" s="70">
        <v>0</v>
      </c>
      <c r="BB303" s="71" t="str">
        <f t="shared" si="1415"/>
        <v/>
      </c>
      <c r="BC303" s="16" t="str">
        <f t="shared" si="1437"/>
        <v/>
      </c>
      <c r="BD303" s="72">
        <v>0</v>
      </c>
      <c r="BE303" s="73" t="str">
        <f t="shared" si="1438"/>
        <v/>
      </c>
      <c r="BF303" s="73">
        <v>0</v>
      </c>
      <c r="BG303" s="74" t="str">
        <f t="shared" si="1416"/>
        <v/>
      </c>
      <c r="BH303" s="18" t="str">
        <f t="shared" si="1439"/>
        <v/>
      </c>
      <c r="BI303" s="69">
        <v>0</v>
      </c>
      <c r="BJ303" s="70" t="str">
        <f t="shared" si="1440"/>
        <v/>
      </c>
      <c r="BK303" s="70">
        <v>0</v>
      </c>
      <c r="BL303" s="71" t="str">
        <f t="shared" si="1417"/>
        <v/>
      </c>
      <c r="BM303" s="16" t="str">
        <f t="shared" si="1441"/>
        <v/>
      </c>
      <c r="BN303" s="72">
        <v>0</v>
      </c>
      <c r="BO303" s="73" t="str">
        <f t="shared" si="1442"/>
        <v/>
      </c>
      <c r="BP303" s="73">
        <v>0</v>
      </c>
      <c r="BQ303" s="74" t="str">
        <f t="shared" si="1418"/>
        <v/>
      </c>
      <c r="BR303" s="18" t="str">
        <f t="shared" si="1443"/>
        <v/>
      </c>
    </row>
    <row r="304" spans="1:70" s="5" customFormat="1" ht="12.75" customHeight="1">
      <c r="A304" s="42" t="s">
        <v>401</v>
      </c>
      <c r="B304" s="39" t="s">
        <v>147</v>
      </c>
      <c r="C304" s="4"/>
      <c r="D304" s="49" t="s">
        <v>550</v>
      </c>
      <c r="E304" s="40" t="s">
        <v>459</v>
      </c>
      <c r="F304" s="82">
        <v>849.99</v>
      </c>
      <c r="G304" s="82">
        <v>0</v>
      </c>
      <c r="H304" s="141">
        <v>586</v>
      </c>
      <c r="I304" s="141">
        <v>0</v>
      </c>
      <c r="J304" s="95">
        <f t="shared" si="1419"/>
        <v>586</v>
      </c>
      <c r="K304" s="69">
        <v>0</v>
      </c>
      <c r="L304" s="70" t="str">
        <f t="shared" si="1420"/>
        <v/>
      </c>
      <c r="M304" s="70">
        <v>0</v>
      </c>
      <c r="N304" s="71" t="str">
        <f t="shared" si="1407"/>
        <v/>
      </c>
      <c r="O304" s="16" t="str">
        <f t="shared" si="1421"/>
        <v/>
      </c>
      <c r="P304" s="72">
        <v>0</v>
      </c>
      <c r="Q304" s="73" t="str">
        <f t="shared" si="1422"/>
        <v/>
      </c>
      <c r="R304" s="73">
        <v>0</v>
      </c>
      <c r="S304" s="74" t="str">
        <f t="shared" si="1408"/>
        <v/>
      </c>
      <c r="T304" s="18" t="str">
        <f t="shared" si="1423"/>
        <v/>
      </c>
      <c r="U304" s="69">
        <v>0</v>
      </c>
      <c r="V304" s="70" t="str">
        <f t="shared" si="1424"/>
        <v/>
      </c>
      <c r="W304" s="70">
        <v>0</v>
      </c>
      <c r="X304" s="71" t="str">
        <f t="shared" si="1409"/>
        <v/>
      </c>
      <c r="Y304" s="16" t="str">
        <f t="shared" si="1425"/>
        <v/>
      </c>
      <c r="Z304" s="72">
        <v>0</v>
      </c>
      <c r="AA304" s="73" t="str">
        <f t="shared" si="1426"/>
        <v/>
      </c>
      <c r="AB304" s="73">
        <v>0</v>
      </c>
      <c r="AC304" s="74" t="str">
        <f t="shared" si="1410"/>
        <v/>
      </c>
      <c r="AD304" s="18" t="str">
        <f t="shared" si="1427"/>
        <v/>
      </c>
      <c r="AE304" s="69">
        <v>0</v>
      </c>
      <c r="AF304" s="70" t="str">
        <f t="shared" si="1428"/>
        <v/>
      </c>
      <c r="AG304" s="70">
        <v>0</v>
      </c>
      <c r="AH304" s="71" t="str">
        <f t="shared" si="1411"/>
        <v/>
      </c>
      <c r="AI304" s="16" t="str">
        <f t="shared" si="1429"/>
        <v/>
      </c>
      <c r="AJ304" s="72">
        <v>0</v>
      </c>
      <c r="AK304" s="73" t="str">
        <f t="shared" si="1430"/>
        <v/>
      </c>
      <c r="AL304" s="73">
        <v>0</v>
      </c>
      <c r="AM304" s="74" t="str">
        <f t="shared" si="1412"/>
        <v/>
      </c>
      <c r="AN304" s="18" t="str">
        <f t="shared" si="1431"/>
        <v/>
      </c>
      <c r="AO304" s="69">
        <v>0</v>
      </c>
      <c r="AP304" s="70" t="str">
        <f t="shared" si="1432"/>
        <v/>
      </c>
      <c r="AQ304" s="70">
        <v>0</v>
      </c>
      <c r="AR304" s="71" t="str">
        <f t="shared" si="1413"/>
        <v/>
      </c>
      <c r="AS304" s="16" t="str">
        <f t="shared" si="1433"/>
        <v/>
      </c>
      <c r="AT304" s="72">
        <v>0</v>
      </c>
      <c r="AU304" s="73" t="str">
        <f t="shared" si="1434"/>
        <v/>
      </c>
      <c r="AV304" s="73">
        <v>0</v>
      </c>
      <c r="AW304" s="74" t="str">
        <f t="shared" si="1414"/>
        <v/>
      </c>
      <c r="AX304" s="18" t="str">
        <f t="shared" si="1435"/>
        <v/>
      </c>
      <c r="AY304" s="69">
        <v>0</v>
      </c>
      <c r="AZ304" s="70" t="str">
        <f t="shared" si="1436"/>
        <v/>
      </c>
      <c r="BA304" s="70">
        <v>0</v>
      </c>
      <c r="BB304" s="71" t="str">
        <f t="shared" si="1415"/>
        <v/>
      </c>
      <c r="BC304" s="16" t="str">
        <f t="shared" si="1437"/>
        <v/>
      </c>
      <c r="BD304" s="72">
        <v>0</v>
      </c>
      <c r="BE304" s="73" t="str">
        <f t="shared" si="1438"/>
        <v/>
      </c>
      <c r="BF304" s="73">
        <v>0</v>
      </c>
      <c r="BG304" s="74" t="str">
        <f t="shared" si="1416"/>
        <v/>
      </c>
      <c r="BH304" s="18" t="str">
        <f t="shared" si="1439"/>
        <v/>
      </c>
      <c r="BI304" s="69">
        <v>0</v>
      </c>
      <c r="BJ304" s="70" t="str">
        <f t="shared" si="1440"/>
        <v/>
      </c>
      <c r="BK304" s="70">
        <v>0</v>
      </c>
      <c r="BL304" s="71" t="str">
        <f t="shared" si="1417"/>
        <v/>
      </c>
      <c r="BM304" s="16" t="str">
        <f t="shared" si="1441"/>
        <v/>
      </c>
      <c r="BN304" s="72">
        <v>0</v>
      </c>
      <c r="BO304" s="73" t="str">
        <f t="shared" si="1442"/>
        <v/>
      </c>
      <c r="BP304" s="73">
        <v>0</v>
      </c>
      <c r="BQ304" s="74" t="str">
        <f t="shared" si="1418"/>
        <v/>
      </c>
      <c r="BR304" s="18" t="str">
        <f t="shared" si="1443"/>
        <v/>
      </c>
    </row>
    <row r="305" spans="1:70" s="5" customFormat="1" ht="12.75" customHeight="1">
      <c r="A305" s="45" t="s">
        <v>402</v>
      </c>
      <c r="B305" s="39" t="s">
        <v>147</v>
      </c>
      <c r="C305" s="4"/>
      <c r="D305" s="49" t="s">
        <v>550</v>
      </c>
      <c r="E305" s="40" t="s">
        <v>460</v>
      </c>
      <c r="F305" s="82">
        <v>849.99</v>
      </c>
      <c r="G305" s="82">
        <v>0</v>
      </c>
      <c r="H305" s="141">
        <v>586</v>
      </c>
      <c r="I305" s="141">
        <v>0</v>
      </c>
      <c r="J305" s="95">
        <f t="shared" si="1419"/>
        <v>586</v>
      </c>
      <c r="K305" s="69">
        <v>0</v>
      </c>
      <c r="L305" s="70" t="str">
        <f t="shared" si="1420"/>
        <v/>
      </c>
      <c r="M305" s="70">
        <v>0</v>
      </c>
      <c r="N305" s="71" t="str">
        <f t="shared" si="1407"/>
        <v/>
      </c>
      <c r="O305" s="16" t="str">
        <f t="shared" si="1421"/>
        <v/>
      </c>
      <c r="P305" s="72">
        <v>0</v>
      </c>
      <c r="Q305" s="73" t="str">
        <f t="shared" si="1422"/>
        <v/>
      </c>
      <c r="R305" s="73">
        <v>0</v>
      </c>
      <c r="S305" s="74" t="str">
        <f t="shared" si="1408"/>
        <v/>
      </c>
      <c r="T305" s="18" t="str">
        <f t="shared" si="1423"/>
        <v/>
      </c>
      <c r="U305" s="69">
        <v>0</v>
      </c>
      <c r="V305" s="70" t="str">
        <f t="shared" si="1424"/>
        <v/>
      </c>
      <c r="W305" s="70">
        <v>0</v>
      </c>
      <c r="X305" s="71" t="str">
        <f t="shared" si="1409"/>
        <v/>
      </c>
      <c r="Y305" s="16" t="str">
        <f t="shared" si="1425"/>
        <v/>
      </c>
      <c r="Z305" s="72">
        <v>0</v>
      </c>
      <c r="AA305" s="73" t="str">
        <f t="shared" si="1426"/>
        <v/>
      </c>
      <c r="AB305" s="73">
        <v>0</v>
      </c>
      <c r="AC305" s="74" t="str">
        <f t="shared" si="1410"/>
        <v/>
      </c>
      <c r="AD305" s="18" t="str">
        <f t="shared" si="1427"/>
        <v/>
      </c>
      <c r="AE305" s="69">
        <v>0</v>
      </c>
      <c r="AF305" s="70" t="str">
        <f t="shared" si="1428"/>
        <v/>
      </c>
      <c r="AG305" s="70">
        <v>0</v>
      </c>
      <c r="AH305" s="71" t="str">
        <f t="shared" si="1411"/>
        <v/>
      </c>
      <c r="AI305" s="16" t="str">
        <f t="shared" si="1429"/>
        <v/>
      </c>
      <c r="AJ305" s="72">
        <v>0</v>
      </c>
      <c r="AK305" s="73" t="str">
        <f t="shared" si="1430"/>
        <v/>
      </c>
      <c r="AL305" s="73">
        <v>0</v>
      </c>
      <c r="AM305" s="74" t="str">
        <f t="shared" si="1412"/>
        <v/>
      </c>
      <c r="AN305" s="18" t="str">
        <f t="shared" si="1431"/>
        <v/>
      </c>
      <c r="AO305" s="69">
        <v>0</v>
      </c>
      <c r="AP305" s="70" t="str">
        <f t="shared" si="1432"/>
        <v/>
      </c>
      <c r="AQ305" s="70">
        <v>0</v>
      </c>
      <c r="AR305" s="71" t="str">
        <f t="shared" si="1413"/>
        <v/>
      </c>
      <c r="AS305" s="16" t="str">
        <f t="shared" si="1433"/>
        <v/>
      </c>
      <c r="AT305" s="72">
        <v>0</v>
      </c>
      <c r="AU305" s="73" t="str">
        <f t="shared" si="1434"/>
        <v/>
      </c>
      <c r="AV305" s="73">
        <v>0</v>
      </c>
      <c r="AW305" s="74" t="str">
        <f t="shared" si="1414"/>
        <v/>
      </c>
      <c r="AX305" s="18" t="str">
        <f t="shared" si="1435"/>
        <v/>
      </c>
      <c r="AY305" s="69">
        <v>0</v>
      </c>
      <c r="AZ305" s="70" t="str">
        <f t="shared" si="1436"/>
        <v/>
      </c>
      <c r="BA305" s="70">
        <v>0</v>
      </c>
      <c r="BB305" s="71" t="str">
        <f t="shared" si="1415"/>
        <v/>
      </c>
      <c r="BC305" s="16" t="str">
        <f t="shared" si="1437"/>
        <v/>
      </c>
      <c r="BD305" s="72">
        <v>0</v>
      </c>
      <c r="BE305" s="73" t="str">
        <f t="shared" si="1438"/>
        <v/>
      </c>
      <c r="BF305" s="73">
        <v>0</v>
      </c>
      <c r="BG305" s="74" t="str">
        <f t="shared" si="1416"/>
        <v/>
      </c>
      <c r="BH305" s="18" t="str">
        <f t="shared" si="1439"/>
        <v/>
      </c>
      <c r="BI305" s="69">
        <v>0</v>
      </c>
      <c r="BJ305" s="70" t="str">
        <f t="shared" si="1440"/>
        <v/>
      </c>
      <c r="BK305" s="70">
        <v>0</v>
      </c>
      <c r="BL305" s="71" t="str">
        <f t="shared" si="1417"/>
        <v/>
      </c>
      <c r="BM305" s="16" t="str">
        <f t="shared" si="1441"/>
        <v/>
      </c>
      <c r="BN305" s="72">
        <v>0</v>
      </c>
      <c r="BO305" s="73" t="str">
        <f t="shared" si="1442"/>
        <v/>
      </c>
      <c r="BP305" s="73">
        <v>0</v>
      </c>
      <c r="BQ305" s="74" t="str">
        <f t="shared" si="1418"/>
        <v/>
      </c>
      <c r="BR305" s="18" t="str">
        <f t="shared" si="1443"/>
        <v/>
      </c>
    </row>
    <row r="306" spans="1:70" s="5" customFormat="1" ht="12.75" customHeight="1" thickBot="1">
      <c r="A306" s="46" t="s">
        <v>403</v>
      </c>
      <c r="B306" s="38" t="s">
        <v>147</v>
      </c>
      <c r="C306" s="9"/>
      <c r="D306" s="50" t="s">
        <v>550</v>
      </c>
      <c r="E306" s="2" t="s">
        <v>461</v>
      </c>
      <c r="F306" s="83">
        <v>949.99</v>
      </c>
      <c r="G306" s="83">
        <v>0</v>
      </c>
      <c r="H306" s="142">
        <v>683</v>
      </c>
      <c r="I306" s="142">
        <v>0</v>
      </c>
      <c r="J306" s="97">
        <f t="shared" si="1419"/>
        <v>683</v>
      </c>
      <c r="K306" s="76">
        <v>0</v>
      </c>
      <c r="L306" s="77" t="str">
        <f t="shared" si="1420"/>
        <v/>
      </c>
      <c r="M306" s="77">
        <v>0</v>
      </c>
      <c r="N306" s="78" t="str">
        <f t="shared" si="1407"/>
        <v/>
      </c>
      <c r="O306" s="17" t="str">
        <f t="shared" si="1421"/>
        <v/>
      </c>
      <c r="P306" s="79">
        <v>0</v>
      </c>
      <c r="Q306" s="80" t="str">
        <f t="shared" si="1422"/>
        <v/>
      </c>
      <c r="R306" s="80">
        <v>0</v>
      </c>
      <c r="S306" s="81" t="str">
        <f t="shared" si="1408"/>
        <v/>
      </c>
      <c r="T306" s="19" t="str">
        <f t="shared" si="1423"/>
        <v/>
      </c>
      <c r="U306" s="76">
        <v>0</v>
      </c>
      <c r="V306" s="77" t="str">
        <f t="shared" si="1424"/>
        <v/>
      </c>
      <c r="W306" s="77">
        <v>0</v>
      </c>
      <c r="X306" s="78" t="str">
        <f t="shared" si="1409"/>
        <v/>
      </c>
      <c r="Y306" s="17" t="str">
        <f t="shared" si="1425"/>
        <v/>
      </c>
      <c r="Z306" s="79">
        <v>0</v>
      </c>
      <c r="AA306" s="80" t="str">
        <f t="shared" si="1426"/>
        <v/>
      </c>
      <c r="AB306" s="80">
        <v>0</v>
      </c>
      <c r="AC306" s="81" t="str">
        <f t="shared" si="1410"/>
        <v/>
      </c>
      <c r="AD306" s="19" t="str">
        <f t="shared" si="1427"/>
        <v/>
      </c>
      <c r="AE306" s="76">
        <v>0</v>
      </c>
      <c r="AF306" s="77" t="str">
        <f t="shared" si="1428"/>
        <v/>
      </c>
      <c r="AG306" s="77">
        <v>0</v>
      </c>
      <c r="AH306" s="78" t="str">
        <f t="shared" si="1411"/>
        <v/>
      </c>
      <c r="AI306" s="17" t="str">
        <f t="shared" si="1429"/>
        <v/>
      </c>
      <c r="AJ306" s="79">
        <v>0</v>
      </c>
      <c r="AK306" s="80" t="str">
        <f t="shared" si="1430"/>
        <v/>
      </c>
      <c r="AL306" s="80">
        <v>0</v>
      </c>
      <c r="AM306" s="81" t="str">
        <f t="shared" si="1412"/>
        <v/>
      </c>
      <c r="AN306" s="19" t="str">
        <f t="shared" si="1431"/>
        <v/>
      </c>
      <c r="AO306" s="76">
        <v>0</v>
      </c>
      <c r="AP306" s="77" t="str">
        <f t="shared" si="1432"/>
        <v/>
      </c>
      <c r="AQ306" s="77">
        <v>0</v>
      </c>
      <c r="AR306" s="78" t="str">
        <f t="shared" si="1413"/>
        <v/>
      </c>
      <c r="AS306" s="17" t="str">
        <f t="shared" si="1433"/>
        <v/>
      </c>
      <c r="AT306" s="79">
        <v>0</v>
      </c>
      <c r="AU306" s="80" t="str">
        <f t="shared" si="1434"/>
        <v/>
      </c>
      <c r="AV306" s="80">
        <v>0</v>
      </c>
      <c r="AW306" s="81" t="str">
        <f t="shared" si="1414"/>
        <v/>
      </c>
      <c r="AX306" s="19" t="str">
        <f t="shared" si="1435"/>
        <v/>
      </c>
      <c r="AY306" s="76">
        <v>0</v>
      </c>
      <c r="AZ306" s="77" t="str">
        <f t="shared" si="1436"/>
        <v/>
      </c>
      <c r="BA306" s="77">
        <v>0</v>
      </c>
      <c r="BB306" s="78" t="str">
        <f t="shared" si="1415"/>
        <v/>
      </c>
      <c r="BC306" s="17" t="str">
        <f t="shared" si="1437"/>
        <v/>
      </c>
      <c r="BD306" s="79">
        <v>0</v>
      </c>
      <c r="BE306" s="80" t="str">
        <f t="shared" si="1438"/>
        <v/>
      </c>
      <c r="BF306" s="80">
        <v>0</v>
      </c>
      <c r="BG306" s="81" t="str">
        <f t="shared" si="1416"/>
        <v/>
      </c>
      <c r="BH306" s="19" t="str">
        <f t="shared" si="1439"/>
        <v/>
      </c>
      <c r="BI306" s="76">
        <v>0</v>
      </c>
      <c r="BJ306" s="77" t="str">
        <f t="shared" si="1440"/>
        <v/>
      </c>
      <c r="BK306" s="77">
        <v>0</v>
      </c>
      <c r="BL306" s="78" t="str">
        <f t="shared" si="1417"/>
        <v/>
      </c>
      <c r="BM306" s="17" t="str">
        <f t="shared" si="1441"/>
        <v/>
      </c>
      <c r="BN306" s="79">
        <v>0</v>
      </c>
      <c r="BO306" s="80" t="str">
        <f t="shared" si="1442"/>
        <v/>
      </c>
      <c r="BP306" s="80">
        <v>0</v>
      </c>
      <c r="BQ306" s="81" t="str">
        <f t="shared" si="1418"/>
        <v/>
      </c>
      <c r="BR306" s="19" t="str">
        <f t="shared" si="1443"/>
        <v/>
      </c>
    </row>
    <row r="307" spans="1:70" s="5" customFormat="1" ht="12.75" customHeight="1">
      <c r="A307" s="42" t="s">
        <v>404</v>
      </c>
      <c r="B307" s="39" t="s">
        <v>147</v>
      </c>
      <c r="C307" s="4"/>
      <c r="D307" s="49" t="s">
        <v>550</v>
      </c>
      <c r="E307" s="40" t="s">
        <v>466</v>
      </c>
      <c r="F307" s="84">
        <v>849.99</v>
      </c>
      <c r="G307" s="82">
        <v>0</v>
      </c>
      <c r="H307" s="141">
        <v>586</v>
      </c>
      <c r="I307" s="141">
        <v>0</v>
      </c>
      <c r="J307" s="95">
        <f t="shared" si="1419"/>
        <v>586</v>
      </c>
      <c r="K307" s="69">
        <v>0</v>
      </c>
      <c r="L307" s="70" t="str">
        <f t="shared" si="1420"/>
        <v/>
      </c>
      <c r="M307" s="70">
        <v>0</v>
      </c>
      <c r="N307" s="71" t="str">
        <f t="shared" si="1407"/>
        <v/>
      </c>
      <c r="O307" s="16" t="str">
        <f t="shared" si="1421"/>
        <v/>
      </c>
      <c r="P307" s="72">
        <v>0</v>
      </c>
      <c r="Q307" s="73" t="str">
        <f t="shared" si="1422"/>
        <v/>
      </c>
      <c r="R307" s="73">
        <v>0</v>
      </c>
      <c r="S307" s="74" t="str">
        <f t="shared" si="1408"/>
        <v/>
      </c>
      <c r="T307" s="18" t="str">
        <f t="shared" si="1423"/>
        <v/>
      </c>
      <c r="U307" s="69">
        <v>0</v>
      </c>
      <c r="V307" s="70" t="str">
        <f t="shared" si="1424"/>
        <v/>
      </c>
      <c r="W307" s="70">
        <v>0</v>
      </c>
      <c r="X307" s="71" t="str">
        <f t="shared" si="1409"/>
        <v/>
      </c>
      <c r="Y307" s="16" t="str">
        <f t="shared" si="1425"/>
        <v/>
      </c>
      <c r="Z307" s="72">
        <v>0</v>
      </c>
      <c r="AA307" s="73" t="str">
        <f t="shared" si="1426"/>
        <v/>
      </c>
      <c r="AB307" s="73">
        <v>0</v>
      </c>
      <c r="AC307" s="74" t="str">
        <f t="shared" si="1410"/>
        <v/>
      </c>
      <c r="AD307" s="18" t="str">
        <f t="shared" si="1427"/>
        <v/>
      </c>
      <c r="AE307" s="69">
        <v>0</v>
      </c>
      <c r="AF307" s="70" t="str">
        <f t="shared" si="1428"/>
        <v/>
      </c>
      <c r="AG307" s="70">
        <v>0</v>
      </c>
      <c r="AH307" s="71" t="str">
        <f t="shared" si="1411"/>
        <v/>
      </c>
      <c r="AI307" s="16" t="str">
        <f t="shared" si="1429"/>
        <v/>
      </c>
      <c r="AJ307" s="72">
        <v>0</v>
      </c>
      <c r="AK307" s="73" t="str">
        <f t="shared" si="1430"/>
        <v/>
      </c>
      <c r="AL307" s="73">
        <v>0</v>
      </c>
      <c r="AM307" s="74" t="str">
        <f t="shared" si="1412"/>
        <v/>
      </c>
      <c r="AN307" s="18" t="str">
        <f t="shared" si="1431"/>
        <v/>
      </c>
      <c r="AO307" s="69">
        <v>0</v>
      </c>
      <c r="AP307" s="70" t="str">
        <f t="shared" si="1432"/>
        <v/>
      </c>
      <c r="AQ307" s="70">
        <v>0</v>
      </c>
      <c r="AR307" s="71" t="str">
        <f t="shared" si="1413"/>
        <v/>
      </c>
      <c r="AS307" s="16" t="str">
        <f t="shared" si="1433"/>
        <v/>
      </c>
      <c r="AT307" s="72">
        <v>0</v>
      </c>
      <c r="AU307" s="73" t="str">
        <f t="shared" si="1434"/>
        <v/>
      </c>
      <c r="AV307" s="73">
        <v>0</v>
      </c>
      <c r="AW307" s="74" t="str">
        <f t="shared" si="1414"/>
        <v/>
      </c>
      <c r="AX307" s="18" t="str">
        <f t="shared" si="1435"/>
        <v/>
      </c>
      <c r="AY307" s="69">
        <v>0</v>
      </c>
      <c r="AZ307" s="70" t="str">
        <f t="shared" si="1436"/>
        <v/>
      </c>
      <c r="BA307" s="70">
        <v>0</v>
      </c>
      <c r="BB307" s="71" t="str">
        <f t="shared" si="1415"/>
        <v/>
      </c>
      <c r="BC307" s="16" t="str">
        <f t="shared" si="1437"/>
        <v/>
      </c>
      <c r="BD307" s="72">
        <v>0</v>
      </c>
      <c r="BE307" s="73" t="str">
        <f t="shared" si="1438"/>
        <v/>
      </c>
      <c r="BF307" s="73">
        <v>0</v>
      </c>
      <c r="BG307" s="74" t="str">
        <f t="shared" si="1416"/>
        <v/>
      </c>
      <c r="BH307" s="18" t="str">
        <f t="shared" si="1439"/>
        <v/>
      </c>
      <c r="BI307" s="69">
        <v>0</v>
      </c>
      <c r="BJ307" s="70" t="str">
        <f t="shared" si="1440"/>
        <v/>
      </c>
      <c r="BK307" s="70">
        <v>0</v>
      </c>
      <c r="BL307" s="71" t="str">
        <f t="shared" si="1417"/>
        <v/>
      </c>
      <c r="BM307" s="16" t="str">
        <f t="shared" si="1441"/>
        <v/>
      </c>
      <c r="BN307" s="72">
        <v>0</v>
      </c>
      <c r="BO307" s="73" t="str">
        <f t="shared" si="1442"/>
        <v/>
      </c>
      <c r="BP307" s="73">
        <v>0</v>
      </c>
      <c r="BQ307" s="74" t="str">
        <f t="shared" si="1418"/>
        <v/>
      </c>
      <c r="BR307" s="18" t="str">
        <f t="shared" si="1443"/>
        <v/>
      </c>
    </row>
    <row r="308" spans="1:70" s="5" customFormat="1" ht="12.75" customHeight="1">
      <c r="A308" s="45" t="s">
        <v>405</v>
      </c>
      <c r="B308" s="39" t="s">
        <v>147</v>
      </c>
      <c r="C308" s="4"/>
      <c r="D308" s="49" t="s">
        <v>550</v>
      </c>
      <c r="E308" s="40" t="s">
        <v>467</v>
      </c>
      <c r="F308" s="82">
        <v>849.99</v>
      </c>
      <c r="G308" s="82">
        <v>0</v>
      </c>
      <c r="H308" s="141">
        <v>586</v>
      </c>
      <c r="I308" s="141">
        <v>0</v>
      </c>
      <c r="J308" s="95">
        <f t="shared" si="1419"/>
        <v>586</v>
      </c>
      <c r="K308" s="69">
        <v>0</v>
      </c>
      <c r="L308" s="70" t="str">
        <f t="shared" si="1420"/>
        <v/>
      </c>
      <c r="M308" s="70">
        <v>0</v>
      </c>
      <c r="N308" s="71" t="str">
        <f t="shared" si="1407"/>
        <v/>
      </c>
      <c r="O308" s="16" t="str">
        <f t="shared" si="1421"/>
        <v/>
      </c>
      <c r="P308" s="72">
        <v>0</v>
      </c>
      <c r="Q308" s="73" t="str">
        <f t="shared" si="1422"/>
        <v/>
      </c>
      <c r="R308" s="73">
        <v>0</v>
      </c>
      <c r="S308" s="74" t="str">
        <f t="shared" si="1408"/>
        <v/>
      </c>
      <c r="T308" s="18" t="str">
        <f t="shared" si="1423"/>
        <v/>
      </c>
      <c r="U308" s="69">
        <v>0</v>
      </c>
      <c r="V308" s="70" t="str">
        <f t="shared" si="1424"/>
        <v/>
      </c>
      <c r="W308" s="70">
        <v>0</v>
      </c>
      <c r="X308" s="71" t="str">
        <f t="shared" si="1409"/>
        <v/>
      </c>
      <c r="Y308" s="16" t="str">
        <f t="shared" si="1425"/>
        <v/>
      </c>
      <c r="Z308" s="72">
        <v>0</v>
      </c>
      <c r="AA308" s="73" t="str">
        <f t="shared" si="1426"/>
        <v/>
      </c>
      <c r="AB308" s="73">
        <v>0</v>
      </c>
      <c r="AC308" s="74" t="str">
        <f t="shared" si="1410"/>
        <v/>
      </c>
      <c r="AD308" s="18" t="str">
        <f t="shared" si="1427"/>
        <v/>
      </c>
      <c r="AE308" s="69">
        <v>0</v>
      </c>
      <c r="AF308" s="70" t="str">
        <f t="shared" si="1428"/>
        <v/>
      </c>
      <c r="AG308" s="70">
        <v>0</v>
      </c>
      <c r="AH308" s="71" t="str">
        <f t="shared" si="1411"/>
        <v/>
      </c>
      <c r="AI308" s="16" t="str">
        <f t="shared" si="1429"/>
        <v/>
      </c>
      <c r="AJ308" s="72">
        <v>0</v>
      </c>
      <c r="AK308" s="73" t="str">
        <f t="shared" si="1430"/>
        <v/>
      </c>
      <c r="AL308" s="73">
        <v>0</v>
      </c>
      <c r="AM308" s="74" t="str">
        <f t="shared" si="1412"/>
        <v/>
      </c>
      <c r="AN308" s="18" t="str">
        <f t="shared" si="1431"/>
        <v/>
      </c>
      <c r="AO308" s="69">
        <v>0</v>
      </c>
      <c r="AP308" s="70" t="str">
        <f t="shared" si="1432"/>
        <v/>
      </c>
      <c r="AQ308" s="70">
        <v>0</v>
      </c>
      <c r="AR308" s="71" t="str">
        <f t="shared" si="1413"/>
        <v/>
      </c>
      <c r="AS308" s="16" t="str">
        <f t="shared" si="1433"/>
        <v/>
      </c>
      <c r="AT308" s="72">
        <v>0</v>
      </c>
      <c r="AU308" s="73" t="str">
        <f t="shared" si="1434"/>
        <v/>
      </c>
      <c r="AV308" s="73">
        <v>0</v>
      </c>
      <c r="AW308" s="74" t="str">
        <f t="shared" si="1414"/>
        <v/>
      </c>
      <c r="AX308" s="18" t="str">
        <f t="shared" si="1435"/>
        <v/>
      </c>
      <c r="AY308" s="69">
        <v>0</v>
      </c>
      <c r="AZ308" s="70" t="str">
        <f t="shared" si="1436"/>
        <v/>
      </c>
      <c r="BA308" s="70">
        <v>0</v>
      </c>
      <c r="BB308" s="71" t="str">
        <f t="shared" si="1415"/>
        <v/>
      </c>
      <c r="BC308" s="16" t="str">
        <f t="shared" si="1437"/>
        <v/>
      </c>
      <c r="BD308" s="72">
        <v>0</v>
      </c>
      <c r="BE308" s="73" t="str">
        <f t="shared" si="1438"/>
        <v/>
      </c>
      <c r="BF308" s="73">
        <v>0</v>
      </c>
      <c r="BG308" s="74" t="str">
        <f t="shared" si="1416"/>
        <v/>
      </c>
      <c r="BH308" s="18" t="str">
        <f t="shared" si="1439"/>
        <v/>
      </c>
      <c r="BI308" s="69">
        <v>0</v>
      </c>
      <c r="BJ308" s="70" t="str">
        <f t="shared" si="1440"/>
        <v/>
      </c>
      <c r="BK308" s="70">
        <v>0</v>
      </c>
      <c r="BL308" s="71" t="str">
        <f t="shared" si="1417"/>
        <v/>
      </c>
      <c r="BM308" s="16" t="str">
        <f t="shared" si="1441"/>
        <v/>
      </c>
      <c r="BN308" s="72">
        <v>0</v>
      </c>
      <c r="BO308" s="73" t="str">
        <f t="shared" si="1442"/>
        <v/>
      </c>
      <c r="BP308" s="73">
        <v>0</v>
      </c>
      <c r="BQ308" s="74" t="str">
        <f t="shared" si="1418"/>
        <v/>
      </c>
      <c r="BR308" s="18" t="str">
        <f t="shared" si="1443"/>
        <v/>
      </c>
    </row>
    <row r="309" spans="1:70" s="5" customFormat="1" ht="12.75" customHeight="1">
      <c r="A309" s="45" t="s">
        <v>406</v>
      </c>
      <c r="B309" s="39" t="s">
        <v>147</v>
      </c>
      <c r="C309" s="4"/>
      <c r="D309" s="49" t="s">
        <v>550</v>
      </c>
      <c r="E309" s="40" t="s">
        <v>468</v>
      </c>
      <c r="F309" s="82">
        <v>949.99</v>
      </c>
      <c r="G309" s="82">
        <v>0</v>
      </c>
      <c r="H309" s="141">
        <v>683</v>
      </c>
      <c r="I309" s="141">
        <v>0</v>
      </c>
      <c r="J309" s="95">
        <f t="shared" si="1419"/>
        <v>683</v>
      </c>
      <c r="K309" s="69">
        <v>0</v>
      </c>
      <c r="L309" s="70" t="str">
        <f t="shared" si="1420"/>
        <v/>
      </c>
      <c r="M309" s="70">
        <v>0</v>
      </c>
      <c r="N309" s="71" t="str">
        <f t="shared" si="1407"/>
        <v/>
      </c>
      <c r="O309" s="16" t="str">
        <f t="shared" si="1421"/>
        <v/>
      </c>
      <c r="P309" s="72">
        <v>0</v>
      </c>
      <c r="Q309" s="73" t="str">
        <f t="shared" si="1422"/>
        <v/>
      </c>
      <c r="R309" s="73">
        <v>0</v>
      </c>
      <c r="S309" s="74" t="str">
        <f t="shared" si="1408"/>
        <v/>
      </c>
      <c r="T309" s="18" t="str">
        <f t="shared" si="1423"/>
        <v/>
      </c>
      <c r="U309" s="69">
        <v>0</v>
      </c>
      <c r="V309" s="70" t="str">
        <f t="shared" si="1424"/>
        <v/>
      </c>
      <c r="W309" s="70">
        <v>0</v>
      </c>
      <c r="X309" s="71" t="str">
        <f t="shared" si="1409"/>
        <v/>
      </c>
      <c r="Y309" s="16" t="str">
        <f t="shared" si="1425"/>
        <v/>
      </c>
      <c r="Z309" s="72">
        <v>0</v>
      </c>
      <c r="AA309" s="73" t="str">
        <f t="shared" si="1426"/>
        <v/>
      </c>
      <c r="AB309" s="73">
        <v>0</v>
      </c>
      <c r="AC309" s="74" t="str">
        <f t="shared" si="1410"/>
        <v/>
      </c>
      <c r="AD309" s="18" t="str">
        <f t="shared" si="1427"/>
        <v/>
      </c>
      <c r="AE309" s="69">
        <v>0</v>
      </c>
      <c r="AF309" s="70" t="str">
        <f t="shared" si="1428"/>
        <v/>
      </c>
      <c r="AG309" s="70">
        <v>0</v>
      </c>
      <c r="AH309" s="71" t="str">
        <f t="shared" si="1411"/>
        <v/>
      </c>
      <c r="AI309" s="16" t="str">
        <f t="shared" si="1429"/>
        <v/>
      </c>
      <c r="AJ309" s="72">
        <v>0</v>
      </c>
      <c r="AK309" s="73" t="str">
        <f t="shared" si="1430"/>
        <v/>
      </c>
      <c r="AL309" s="73">
        <v>0</v>
      </c>
      <c r="AM309" s="74" t="str">
        <f t="shared" si="1412"/>
        <v/>
      </c>
      <c r="AN309" s="18" t="str">
        <f t="shared" si="1431"/>
        <v/>
      </c>
      <c r="AO309" s="69">
        <v>0</v>
      </c>
      <c r="AP309" s="70" t="str">
        <f t="shared" si="1432"/>
        <v/>
      </c>
      <c r="AQ309" s="70">
        <v>0</v>
      </c>
      <c r="AR309" s="71" t="str">
        <f t="shared" si="1413"/>
        <v/>
      </c>
      <c r="AS309" s="16" t="str">
        <f t="shared" si="1433"/>
        <v/>
      </c>
      <c r="AT309" s="72">
        <v>0</v>
      </c>
      <c r="AU309" s="73" t="str">
        <f t="shared" si="1434"/>
        <v/>
      </c>
      <c r="AV309" s="73">
        <v>0</v>
      </c>
      <c r="AW309" s="74" t="str">
        <f t="shared" si="1414"/>
        <v/>
      </c>
      <c r="AX309" s="18" t="str">
        <f t="shared" si="1435"/>
        <v/>
      </c>
      <c r="AY309" s="69">
        <v>0</v>
      </c>
      <c r="AZ309" s="70" t="str">
        <f t="shared" si="1436"/>
        <v/>
      </c>
      <c r="BA309" s="70">
        <v>0</v>
      </c>
      <c r="BB309" s="71" t="str">
        <f t="shared" si="1415"/>
        <v/>
      </c>
      <c r="BC309" s="16" t="str">
        <f t="shared" si="1437"/>
        <v/>
      </c>
      <c r="BD309" s="72">
        <v>0</v>
      </c>
      <c r="BE309" s="73" t="str">
        <f t="shared" si="1438"/>
        <v/>
      </c>
      <c r="BF309" s="73">
        <v>0</v>
      </c>
      <c r="BG309" s="74" t="str">
        <f t="shared" si="1416"/>
        <v/>
      </c>
      <c r="BH309" s="18" t="str">
        <f t="shared" si="1439"/>
        <v/>
      </c>
      <c r="BI309" s="69">
        <v>0</v>
      </c>
      <c r="BJ309" s="70" t="str">
        <f t="shared" si="1440"/>
        <v/>
      </c>
      <c r="BK309" s="70">
        <v>0</v>
      </c>
      <c r="BL309" s="71" t="str">
        <f t="shared" si="1417"/>
        <v/>
      </c>
      <c r="BM309" s="16" t="str">
        <f t="shared" si="1441"/>
        <v/>
      </c>
      <c r="BN309" s="72">
        <v>0</v>
      </c>
      <c r="BO309" s="73" t="str">
        <f t="shared" si="1442"/>
        <v/>
      </c>
      <c r="BP309" s="73">
        <v>0</v>
      </c>
      <c r="BQ309" s="74" t="str">
        <f t="shared" si="1418"/>
        <v/>
      </c>
      <c r="BR309" s="18" t="str">
        <f t="shared" si="1443"/>
        <v/>
      </c>
    </row>
    <row r="310" spans="1:70" s="5" customFormat="1" ht="12.75" customHeight="1">
      <c r="A310" s="42" t="s">
        <v>407</v>
      </c>
      <c r="B310" s="39" t="s">
        <v>147</v>
      </c>
      <c r="C310" s="4"/>
      <c r="D310" s="49" t="s">
        <v>550</v>
      </c>
      <c r="E310" s="40" t="s">
        <v>466</v>
      </c>
      <c r="F310" s="82">
        <v>849.99</v>
      </c>
      <c r="G310" s="82">
        <v>0</v>
      </c>
      <c r="H310" s="141">
        <v>586</v>
      </c>
      <c r="I310" s="141">
        <v>0</v>
      </c>
      <c r="J310" s="95">
        <f t="shared" si="1419"/>
        <v>586</v>
      </c>
      <c r="K310" s="69">
        <v>0</v>
      </c>
      <c r="L310" s="70" t="str">
        <f t="shared" si="1420"/>
        <v/>
      </c>
      <c r="M310" s="70">
        <v>0</v>
      </c>
      <c r="N310" s="71" t="str">
        <f t="shared" si="1407"/>
        <v/>
      </c>
      <c r="O310" s="16" t="str">
        <f t="shared" si="1421"/>
        <v/>
      </c>
      <c r="P310" s="72">
        <v>0</v>
      </c>
      <c r="Q310" s="73" t="str">
        <f t="shared" si="1422"/>
        <v/>
      </c>
      <c r="R310" s="73">
        <v>0</v>
      </c>
      <c r="S310" s="74" t="str">
        <f t="shared" si="1408"/>
        <v/>
      </c>
      <c r="T310" s="18" t="str">
        <f t="shared" si="1423"/>
        <v/>
      </c>
      <c r="U310" s="69">
        <v>0</v>
      </c>
      <c r="V310" s="70" t="str">
        <f t="shared" si="1424"/>
        <v/>
      </c>
      <c r="W310" s="70">
        <v>0</v>
      </c>
      <c r="X310" s="71" t="str">
        <f t="shared" si="1409"/>
        <v/>
      </c>
      <c r="Y310" s="16" t="str">
        <f t="shared" si="1425"/>
        <v/>
      </c>
      <c r="Z310" s="72">
        <v>0</v>
      </c>
      <c r="AA310" s="73" t="str">
        <f t="shared" si="1426"/>
        <v/>
      </c>
      <c r="AB310" s="73">
        <v>0</v>
      </c>
      <c r="AC310" s="74" t="str">
        <f t="shared" si="1410"/>
        <v/>
      </c>
      <c r="AD310" s="18" t="str">
        <f t="shared" si="1427"/>
        <v/>
      </c>
      <c r="AE310" s="69">
        <v>0</v>
      </c>
      <c r="AF310" s="70" t="str">
        <f t="shared" si="1428"/>
        <v/>
      </c>
      <c r="AG310" s="70">
        <v>0</v>
      </c>
      <c r="AH310" s="71" t="str">
        <f t="shared" si="1411"/>
        <v/>
      </c>
      <c r="AI310" s="16" t="str">
        <f t="shared" si="1429"/>
        <v/>
      </c>
      <c r="AJ310" s="72">
        <v>0</v>
      </c>
      <c r="AK310" s="73" t="str">
        <f t="shared" si="1430"/>
        <v/>
      </c>
      <c r="AL310" s="73">
        <v>0</v>
      </c>
      <c r="AM310" s="74" t="str">
        <f t="shared" si="1412"/>
        <v/>
      </c>
      <c r="AN310" s="18" t="str">
        <f t="shared" si="1431"/>
        <v/>
      </c>
      <c r="AO310" s="69">
        <v>0</v>
      </c>
      <c r="AP310" s="70" t="str">
        <f t="shared" si="1432"/>
        <v/>
      </c>
      <c r="AQ310" s="70">
        <v>0</v>
      </c>
      <c r="AR310" s="71" t="str">
        <f t="shared" si="1413"/>
        <v/>
      </c>
      <c r="AS310" s="16" t="str">
        <f t="shared" si="1433"/>
        <v/>
      </c>
      <c r="AT310" s="72">
        <v>0</v>
      </c>
      <c r="AU310" s="73" t="str">
        <f t="shared" si="1434"/>
        <v/>
      </c>
      <c r="AV310" s="73">
        <v>0</v>
      </c>
      <c r="AW310" s="74" t="str">
        <f t="shared" si="1414"/>
        <v/>
      </c>
      <c r="AX310" s="18" t="str">
        <f t="shared" si="1435"/>
        <v/>
      </c>
      <c r="AY310" s="69">
        <v>0</v>
      </c>
      <c r="AZ310" s="70" t="str">
        <f t="shared" si="1436"/>
        <v/>
      </c>
      <c r="BA310" s="70">
        <v>0</v>
      </c>
      <c r="BB310" s="71" t="str">
        <f t="shared" si="1415"/>
        <v/>
      </c>
      <c r="BC310" s="16" t="str">
        <f t="shared" si="1437"/>
        <v/>
      </c>
      <c r="BD310" s="72">
        <v>0</v>
      </c>
      <c r="BE310" s="73" t="str">
        <f t="shared" si="1438"/>
        <v/>
      </c>
      <c r="BF310" s="73">
        <v>0</v>
      </c>
      <c r="BG310" s="74" t="str">
        <f t="shared" si="1416"/>
        <v/>
      </c>
      <c r="BH310" s="18" t="str">
        <f t="shared" si="1439"/>
        <v/>
      </c>
      <c r="BI310" s="69">
        <v>0</v>
      </c>
      <c r="BJ310" s="70" t="str">
        <f t="shared" si="1440"/>
        <v/>
      </c>
      <c r="BK310" s="70">
        <v>0</v>
      </c>
      <c r="BL310" s="71" t="str">
        <f t="shared" si="1417"/>
        <v/>
      </c>
      <c r="BM310" s="16" t="str">
        <f t="shared" si="1441"/>
        <v/>
      </c>
      <c r="BN310" s="72">
        <v>0</v>
      </c>
      <c r="BO310" s="73" t="str">
        <f t="shared" si="1442"/>
        <v/>
      </c>
      <c r="BP310" s="73">
        <v>0</v>
      </c>
      <c r="BQ310" s="74" t="str">
        <f t="shared" si="1418"/>
        <v/>
      </c>
      <c r="BR310" s="18" t="str">
        <f t="shared" si="1443"/>
        <v/>
      </c>
    </row>
    <row r="311" spans="1:70" s="5" customFormat="1" ht="12.75" customHeight="1">
      <c r="A311" s="45" t="s">
        <v>408</v>
      </c>
      <c r="B311" s="39" t="s">
        <v>147</v>
      </c>
      <c r="C311" s="4"/>
      <c r="D311" s="49" t="s">
        <v>550</v>
      </c>
      <c r="E311" s="40" t="s">
        <v>467</v>
      </c>
      <c r="F311" s="82">
        <v>849.99</v>
      </c>
      <c r="G311" s="82">
        <v>0</v>
      </c>
      <c r="H311" s="141">
        <v>586</v>
      </c>
      <c r="I311" s="141">
        <v>0</v>
      </c>
      <c r="J311" s="95">
        <f t="shared" si="1419"/>
        <v>586</v>
      </c>
      <c r="K311" s="69">
        <v>0</v>
      </c>
      <c r="L311" s="70" t="str">
        <f t="shared" si="1420"/>
        <v/>
      </c>
      <c r="M311" s="70">
        <v>0</v>
      </c>
      <c r="N311" s="71" t="str">
        <f t="shared" si="1407"/>
        <v/>
      </c>
      <c r="O311" s="16" t="str">
        <f t="shared" si="1421"/>
        <v/>
      </c>
      <c r="P311" s="72">
        <v>0</v>
      </c>
      <c r="Q311" s="73" t="str">
        <f t="shared" si="1422"/>
        <v/>
      </c>
      <c r="R311" s="73">
        <v>0</v>
      </c>
      <c r="S311" s="74" t="str">
        <f t="shared" si="1408"/>
        <v/>
      </c>
      <c r="T311" s="18" t="str">
        <f t="shared" si="1423"/>
        <v/>
      </c>
      <c r="U311" s="69">
        <v>0</v>
      </c>
      <c r="V311" s="70" t="str">
        <f t="shared" si="1424"/>
        <v/>
      </c>
      <c r="W311" s="70">
        <v>0</v>
      </c>
      <c r="X311" s="71" t="str">
        <f t="shared" si="1409"/>
        <v/>
      </c>
      <c r="Y311" s="16" t="str">
        <f t="shared" si="1425"/>
        <v/>
      </c>
      <c r="Z311" s="72">
        <v>0</v>
      </c>
      <c r="AA311" s="73" t="str">
        <f t="shared" si="1426"/>
        <v/>
      </c>
      <c r="AB311" s="73">
        <v>0</v>
      </c>
      <c r="AC311" s="74" t="str">
        <f t="shared" si="1410"/>
        <v/>
      </c>
      <c r="AD311" s="18" t="str">
        <f t="shared" si="1427"/>
        <v/>
      </c>
      <c r="AE311" s="69">
        <v>0</v>
      </c>
      <c r="AF311" s="70" t="str">
        <f t="shared" si="1428"/>
        <v/>
      </c>
      <c r="AG311" s="70">
        <v>0</v>
      </c>
      <c r="AH311" s="71" t="str">
        <f t="shared" si="1411"/>
        <v/>
      </c>
      <c r="AI311" s="16" t="str">
        <f t="shared" si="1429"/>
        <v/>
      </c>
      <c r="AJ311" s="72">
        <v>0</v>
      </c>
      <c r="AK311" s="73" t="str">
        <f t="shared" si="1430"/>
        <v/>
      </c>
      <c r="AL311" s="73">
        <v>0</v>
      </c>
      <c r="AM311" s="74" t="str">
        <f t="shared" si="1412"/>
        <v/>
      </c>
      <c r="AN311" s="18" t="str">
        <f t="shared" si="1431"/>
        <v/>
      </c>
      <c r="AO311" s="69">
        <v>0</v>
      </c>
      <c r="AP311" s="70" t="str">
        <f t="shared" si="1432"/>
        <v/>
      </c>
      <c r="AQ311" s="70">
        <v>0</v>
      </c>
      <c r="AR311" s="71" t="str">
        <f t="shared" si="1413"/>
        <v/>
      </c>
      <c r="AS311" s="16" t="str">
        <f t="shared" si="1433"/>
        <v/>
      </c>
      <c r="AT311" s="72">
        <v>0</v>
      </c>
      <c r="AU311" s="73" t="str">
        <f t="shared" si="1434"/>
        <v/>
      </c>
      <c r="AV311" s="73">
        <v>0</v>
      </c>
      <c r="AW311" s="74" t="str">
        <f t="shared" si="1414"/>
        <v/>
      </c>
      <c r="AX311" s="18" t="str">
        <f t="shared" si="1435"/>
        <v/>
      </c>
      <c r="AY311" s="69">
        <v>0</v>
      </c>
      <c r="AZ311" s="70" t="str">
        <f t="shared" si="1436"/>
        <v/>
      </c>
      <c r="BA311" s="70">
        <v>0</v>
      </c>
      <c r="BB311" s="71" t="str">
        <f t="shared" si="1415"/>
        <v/>
      </c>
      <c r="BC311" s="16" t="str">
        <f t="shared" si="1437"/>
        <v/>
      </c>
      <c r="BD311" s="72">
        <v>0</v>
      </c>
      <c r="BE311" s="73" t="str">
        <f t="shared" si="1438"/>
        <v/>
      </c>
      <c r="BF311" s="73">
        <v>0</v>
      </c>
      <c r="BG311" s="74" t="str">
        <f t="shared" si="1416"/>
        <v/>
      </c>
      <c r="BH311" s="18" t="str">
        <f t="shared" si="1439"/>
        <v/>
      </c>
      <c r="BI311" s="69">
        <v>0</v>
      </c>
      <c r="BJ311" s="70" t="str">
        <f t="shared" si="1440"/>
        <v/>
      </c>
      <c r="BK311" s="70">
        <v>0</v>
      </c>
      <c r="BL311" s="71" t="str">
        <f t="shared" si="1417"/>
        <v/>
      </c>
      <c r="BM311" s="16" t="str">
        <f t="shared" si="1441"/>
        <v/>
      </c>
      <c r="BN311" s="72">
        <v>0</v>
      </c>
      <c r="BO311" s="73" t="str">
        <f t="shared" si="1442"/>
        <v/>
      </c>
      <c r="BP311" s="73">
        <v>0</v>
      </c>
      <c r="BQ311" s="74" t="str">
        <f t="shared" si="1418"/>
        <v/>
      </c>
      <c r="BR311" s="18" t="str">
        <f t="shared" si="1443"/>
        <v/>
      </c>
    </row>
    <row r="312" spans="1:70" s="5" customFormat="1" ht="12.75" customHeight="1" thickBot="1">
      <c r="A312" s="46" t="s">
        <v>409</v>
      </c>
      <c r="B312" s="38" t="s">
        <v>147</v>
      </c>
      <c r="C312" s="9"/>
      <c r="D312" s="50" t="s">
        <v>550</v>
      </c>
      <c r="E312" s="2" t="s">
        <v>468</v>
      </c>
      <c r="F312" s="83">
        <v>949.99</v>
      </c>
      <c r="G312" s="83">
        <v>0</v>
      </c>
      <c r="H312" s="142">
        <v>683</v>
      </c>
      <c r="I312" s="142">
        <v>0</v>
      </c>
      <c r="J312" s="97">
        <f t="shared" si="1419"/>
        <v>683</v>
      </c>
      <c r="K312" s="76">
        <v>0</v>
      </c>
      <c r="L312" s="77" t="str">
        <f t="shared" si="1420"/>
        <v/>
      </c>
      <c r="M312" s="77">
        <v>0</v>
      </c>
      <c r="N312" s="78" t="str">
        <f t="shared" si="1407"/>
        <v/>
      </c>
      <c r="O312" s="17" t="str">
        <f t="shared" si="1421"/>
        <v/>
      </c>
      <c r="P312" s="79">
        <v>0</v>
      </c>
      <c r="Q312" s="80" t="str">
        <f t="shared" si="1422"/>
        <v/>
      </c>
      <c r="R312" s="80">
        <v>0</v>
      </c>
      <c r="S312" s="81" t="str">
        <f t="shared" si="1408"/>
        <v/>
      </c>
      <c r="T312" s="19" t="str">
        <f t="shared" si="1423"/>
        <v/>
      </c>
      <c r="U312" s="76">
        <v>0</v>
      </c>
      <c r="V312" s="77" t="str">
        <f t="shared" si="1424"/>
        <v/>
      </c>
      <c r="W312" s="77">
        <v>0</v>
      </c>
      <c r="X312" s="78" t="str">
        <f t="shared" si="1409"/>
        <v/>
      </c>
      <c r="Y312" s="17" t="str">
        <f t="shared" si="1425"/>
        <v/>
      </c>
      <c r="Z312" s="79">
        <v>0</v>
      </c>
      <c r="AA312" s="80" t="str">
        <f t="shared" si="1426"/>
        <v/>
      </c>
      <c r="AB312" s="80">
        <v>0</v>
      </c>
      <c r="AC312" s="81" t="str">
        <f t="shared" si="1410"/>
        <v/>
      </c>
      <c r="AD312" s="19" t="str">
        <f t="shared" si="1427"/>
        <v/>
      </c>
      <c r="AE312" s="76">
        <v>0</v>
      </c>
      <c r="AF312" s="77" t="str">
        <f t="shared" si="1428"/>
        <v/>
      </c>
      <c r="AG312" s="77">
        <v>0</v>
      </c>
      <c r="AH312" s="78" t="str">
        <f t="shared" si="1411"/>
        <v/>
      </c>
      <c r="AI312" s="17" t="str">
        <f t="shared" si="1429"/>
        <v/>
      </c>
      <c r="AJ312" s="79">
        <v>0</v>
      </c>
      <c r="AK312" s="80" t="str">
        <f t="shared" si="1430"/>
        <v/>
      </c>
      <c r="AL312" s="80">
        <v>0</v>
      </c>
      <c r="AM312" s="81" t="str">
        <f t="shared" si="1412"/>
        <v/>
      </c>
      <c r="AN312" s="19" t="str">
        <f t="shared" si="1431"/>
        <v/>
      </c>
      <c r="AO312" s="76">
        <v>0</v>
      </c>
      <c r="AP312" s="77" t="str">
        <f t="shared" si="1432"/>
        <v/>
      </c>
      <c r="AQ312" s="77">
        <v>0</v>
      </c>
      <c r="AR312" s="78" t="str">
        <f t="shared" si="1413"/>
        <v/>
      </c>
      <c r="AS312" s="17" t="str">
        <f t="shared" si="1433"/>
        <v/>
      </c>
      <c r="AT312" s="79">
        <v>0</v>
      </c>
      <c r="AU312" s="80" t="str">
        <f t="shared" si="1434"/>
        <v/>
      </c>
      <c r="AV312" s="80">
        <v>0</v>
      </c>
      <c r="AW312" s="81" t="str">
        <f t="shared" si="1414"/>
        <v/>
      </c>
      <c r="AX312" s="19" t="str">
        <f t="shared" si="1435"/>
        <v/>
      </c>
      <c r="AY312" s="76">
        <v>0</v>
      </c>
      <c r="AZ312" s="77" t="str">
        <f t="shared" si="1436"/>
        <v/>
      </c>
      <c r="BA312" s="77">
        <v>0</v>
      </c>
      <c r="BB312" s="78" t="str">
        <f t="shared" si="1415"/>
        <v/>
      </c>
      <c r="BC312" s="17" t="str">
        <f t="shared" si="1437"/>
        <v/>
      </c>
      <c r="BD312" s="79">
        <v>0</v>
      </c>
      <c r="BE312" s="80" t="str">
        <f t="shared" si="1438"/>
        <v/>
      </c>
      <c r="BF312" s="80">
        <v>0</v>
      </c>
      <c r="BG312" s="81" t="str">
        <f t="shared" si="1416"/>
        <v/>
      </c>
      <c r="BH312" s="19" t="str">
        <f t="shared" si="1439"/>
        <v/>
      </c>
      <c r="BI312" s="76">
        <v>0</v>
      </c>
      <c r="BJ312" s="77" t="str">
        <f t="shared" si="1440"/>
        <v/>
      </c>
      <c r="BK312" s="77">
        <v>0</v>
      </c>
      <c r="BL312" s="78" t="str">
        <f t="shared" si="1417"/>
        <v/>
      </c>
      <c r="BM312" s="17" t="str">
        <f t="shared" si="1441"/>
        <v/>
      </c>
      <c r="BN312" s="79">
        <v>0</v>
      </c>
      <c r="BO312" s="80" t="str">
        <f t="shared" si="1442"/>
        <v/>
      </c>
      <c r="BP312" s="80">
        <v>0</v>
      </c>
      <c r="BQ312" s="81" t="str">
        <f t="shared" si="1418"/>
        <v/>
      </c>
      <c r="BR312" s="19" t="str">
        <f t="shared" si="1443"/>
        <v/>
      </c>
    </row>
  </sheetData>
  <sortState ref="A71:H84">
    <sortCondition ref="A71"/>
  </sortState>
  <mergeCells count="1">
    <mergeCell ref="F2:G2"/>
  </mergeCells>
  <conditionalFormatting sqref="F280:G280 F245:G245 F266:G274 F189:G202 F282:G287 F1:G1 I266:I274 I1:I6 I282:I287 I188:I202 F114:G114 I114 F180:G185 I180:I186 J164:J173 I289 F289:G289 F3:G6 F2 J73:J76 F159:G173 I159:I173 I276:I280 F276:G278 I204:I213 F204:G213 I230:I263 J230 F230:G231 H164:H173 F73:I99 H230 F100:J113 F174:J179 F203:J203 F127:J158 F116:J125 F214:J214 F216:J229 F8:J72">
    <cfRule type="containsText" dxfId="582" priority="11915" operator="containsText" text="TBA">
      <formula>NOT(ISERROR(SEARCH("TBA",F1)))</formula>
    </cfRule>
  </conditionalFormatting>
  <conditionalFormatting sqref="I313:I1048576 I291:I292 I296:I297">
    <cfRule type="containsText" dxfId="581" priority="3688" operator="containsText" text="TBA">
      <formula>NOT(ISERROR(SEARCH("TBA",I291)))</formula>
    </cfRule>
  </conditionalFormatting>
  <conditionalFormatting sqref="I253">
    <cfRule type="containsText" dxfId="580" priority="3657" operator="containsText" text="TBA">
      <formula>NOT(ISERROR(SEARCH("TBA",I253)))</formula>
    </cfRule>
  </conditionalFormatting>
  <conditionalFormatting sqref="I218">
    <cfRule type="containsText" dxfId="579" priority="3660" operator="containsText" text="TBA">
      <formula>NOT(ISERROR(SEARCH("TBA",I218)))</formula>
    </cfRule>
  </conditionalFormatting>
  <conditionalFormatting sqref="I234 I1:I6 I291:I292 I252 I260:I261 I258 I190:I192 I195:I198 I127:I129">
    <cfRule type="containsText" dxfId="578" priority="3666" operator="containsText" text="TBA">
      <formula>NOT(ISERROR(SEARCH("TBA",I1)))</formula>
    </cfRule>
  </conditionalFormatting>
  <conditionalFormatting sqref="I285">
    <cfRule type="containsText" dxfId="577" priority="3665" operator="containsText" text="TBA">
      <formula>NOT(ISERROR(SEARCH("TBA",I285)))</formula>
    </cfRule>
  </conditionalFormatting>
  <conditionalFormatting sqref="I278">
    <cfRule type="containsText" dxfId="576" priority="3664" operator="containsText" text="TBA">
      <formula>NOT(ISERROR(SEARCH("TBA",I278)))</formula>
    </cfRule>
  </conditionalFormatting>
  <conditionalFormatting sqref="I131">
    <cfRule type="containsText" dxfId="575" priority="3661" operator="containsText" text="TBA">
      <formula>NOT(ISERROR(SEARCH("TBA",I131)))</formula>
    </cfRule>
  </conditionalFormatting>
  <conditionalFormatting sqref="I202">
    <cfRule type="containsText" dxfId="574" priority="3659" operator="containsText" text="TBA">
      <formula>NOT(ISERROR(SEARCH("TBA",I202)))</formula>
    </cfRule>
  </conditionalFormatting>
  <conditionalFormatting sqref="I287">
    <cfRule type="containsText" dxfId="573" priority="3653" operator="containsText" text="TBA">
      <formula>NOT(ISERROR(SEARCH("TBA",I287)))</formula>
    </cfRule>
  </conditionalFormatting>
  <conditionalFormatting sqref="I286">
    <cfRule type="containsText" dxfId="572" priority="3652" operator="containsText" text="TBA">
      <formula>NOT(ISERROR(SEARCH("TBA",I286)))</formula>
    </cfRule>
  </conditionalFormatting>
  <conditionalFormatting sqref="I86">
    <cfRule type="containsText" dxfId="571" priority="3625" operator="containsText" text="TBA">
      <formula>NOT(ISERROR(SEARCH("TBA",I86)))</formula>
    </cfRule>
  </conditionalFormatting>
  <conditionalFormatting sqref="I259">
    <cfRule type="containsText" dxfId="570" priority="3638" operator="containsText" text="TBA">
      <formula>NOT(ISERROR(SEARCH("TBA",I259)))</formula>
    </cfRule>
  </conditionalFormatting>
  <conditionalFormatting sqref="I99">
    <cfRule type="containsText" dxfId="569" priority="3626" operator="containsText" text="TBA">
      <formula>NOT(ISERROR(SEARCH("TBA",I99)))</formula>
    </cfRule>
  </conditionalFormatting>
  <conditionalFormatting sqref="I257">
    <cfRule type="containsText" dxfId="568" priority="3636" operator="containsText" text="TBA">
      <formula>NOT(ISERROR(SEARCH("TBA",I257)))</formula>
    </cfRule>
  </conditionalFormatting>
  <conditionalFormatting sqref="I18">
    <cfRule type="containsText" dxfId="567" priority="3635" operator="containsText" text="TBA">
      <formula>NOT(ISERROR(SEARCH("TBA",I18)))</formula>
    </cfRule>
  </conditionalFormatting>
  <conditionalFormatting sqref="I97">
    <cfRule type="containsText" dxfId="566" priority="3634" operator="containsText" text="TBA">
      <formula>NOT(ISERROR(SEARCH("TBA",I97)))</formula>
    </cfRule>
  </conditionalFormatting>
  <conditionalFormatting sqref="I98">
    <cfRule type="containsText" dxfId="565" priority="3627" operator="containsText" text="TBA">
      <formula>NOT(ISERROR(SEARCH("TBA",I98)))</formula>
    </cfRule>
  </conditionalFormatting>
  <conditionalFormatting sqref="I290">
    <cfRule type="containsText" dxfId="564" priority="3622" operator="containsText" text="TBA">
      <formula>NOT(ISERROR(SEARCH("TBA",I290)))</formula>
    </cfRule>
  </conditionalFormatting>
  <conditionalFormatting sqref="I281">
    <cfRule type="containsText" dxfId="563" priority="3620" operator="containsText" text="TBA">
      <formula>NOT(ISERROR(SEARCH("TBA",I281)))</formula>
    </cfRule>
  </conditionalFormatting>
  <conditionalFormatting sqref="F250">
    <cfRule type="containsText" dxfId="562" priority="3051" operator="containsText" text="TBA">
      <formula>NOT(ISERROR(SEARCH("TBA",F250)))</formula>
    </cfRule>
  </conditionalFormatting>
  <conditionalFormatting sqref="F262">
    <cfRule type="containsText" dxfId="561" priority="3050" operator="containsText" text="TBA">
      <formula>NOT(ISERROR(SEARCH("TBA",F262)))</formula>
    </cfRule>
  </conditionalFormatting>
  <conditionalFormatting sqref="I263">
    <cfRule type="containsText" dxfId="560" priority="3253" operator="containsText" text="TBA">
      <formula>NOT(ISERROR(SEARCH("TBA",I263)))</formula>
    </cfRule>
  </conditionalFormatting>
  <conditionalFormatting sqref="G188">
    <cfRule type="containsText" dxfId="559" priority="3007" operator="containsText" text="TBA">
      <formula>NOT(ISERROR(SEARCH("TBA",G188)))</formula>
    </cfRule>
  </conditionalFormatting>
  <conditionalFormatting sqref="G186">
    <cfRule type="containsText" dxfId="558" priority="3006" operator="containsText" text="TBA">
      <formula>NOT(ISERROR(SEARCH("TBA",G186)))</formula>
    </cfRule>
  </conditionalFormatting>
  <conditionalFormatting sqref="I243">
    <cfRule type="containsText" dxfId="557" priority="3203" operator="containsText" text="TBA">
      <formula>NOT(ISERROR(SEARCH("TBA",I243)))</formula>
    </cfRule>
  </conditionalFormatting>
  <conditionalFormatting sqref="I248">
    <cfRule type="containsText" dxfId="556" priority="3191" operator="containsText" text="TBA">
      <formula>NOT(ISERROR(SEARCH("TBA",I248)))</formula>
    </cfRule>
  </conditionalFormatting>
  <conditionalFormatting sqref="F237">
    <cfRule type="containsText" dxfId="555" priority="3046" operator="containsText" text="TBA">
      <formula>NOT(ISERROR(SEARCH("TBA",F237)))</formula>
    </cfRule>
  </conditionalFormatting>
  <conditionalFormatting sqref="I251">
    <cfRule type="containsText" dxfId="554" priority="3179" operator="containsText" text="TBA">
      <formula>NOT(ISERROR(SEARCH("TBA",I251)))</formula>
    </cfRule>
  </conditionalFormatting>
  <conditionalFormatting sqref="F246">
    <cfRule type="containsText" dxfId="553" priority="3045" operator="containsText" text="TBA">
      <formula>NOT(ISERROR(SEARCH("TBA",F246)))</formula>
    </cfRule>
  </conditionalFormatting>
  <conditionalFormatting sqref="I232">
    <cfRule type="containsText" dxfId="552" priority="3167" operator="containsText" text="TBA">
      <formula>NOT(ISERROR(SEARCH("TBA",I232)))</formula>
    </cfRule>
  </conditionalFormatting>
  <conditionalFormatting sqref="I186">
    <cfRule type="containsText" dxfId="551" priority="3142" operator="containsText" text="TBA">
      <formula>NOT(ISERROR(SEARCH("TBA",I186)))</formula>
    </cfRule>
  </conditionalFormatting>
  <conditionalFormatting sqref="I188">
    <cfRule type="containsText" dxfId="550" priority="3153" operator="containsText" text="TBA">
      <formula>NOT(ISERROR(SEARCH("TBA",I188)))</formula>
    </cfRule>
  </conditionalFormatting>
  <conditionalFormatting sqref="G250">
    <cfRule type="containsText" dxfId="549" priority="3022" operator="containsText" text="TBA">
      <formula>NOT(ISERROR(SEARCH("TBA",G250)))</formula>
    </cfRule>
  </conditionalFormatting>
  <conditionalFormatting sqref="G237">
    <cfRule type="containsText" dxfId="548" priority="3017" operator="containsText" text="TBA">
      <formula>NOT(ISERROR(SEARCH("TBA",G237)))</formula>
    </cfRule>
  </conditionalFormatting>
  <conditionalFormatting sqref="G246">
    <cfRule type="containsText" dxfId="547" priority="3016" operator="containsText" text="TBA">
      <formula>NOT(ISERROR(SEARCH("TBA",G246)))</formula>
    </cfRule>
  </conditionalFormatting>
  <conditionalFormatting sqref="G247">
    <cfRule type="containsText" dxfId="546" priority="3015" operator="containsText" text="TBA">
      <formula>NOT(ISERROR(SEARCH("TBA",G247)))</formula>
    </cfRule>
  </conditionalFormatting>
  <conditionalFormatting sqref="G233">
    <cfRule type="containsText" dxfId="545" priority="3014" operator="containsText" text="TBA">
      <formula>NOT(ISERROR(SEARCH("TBA",G233)))</formula>
    </cfRule>
  </conditionalFormatting>
  <conditionalFormatting sqref="G243">
    <cfRule type="containsText" dxfId="544" priority="3012" operator="containsText" text="TBA">
      <formula>NOT(ISERROR(SEARCH("TBA",G243)))</formula>
    </cfRule>
  </conditionalFormatting>
  <conditionalFormatting sqref="G248">
    <cfRule type="containsText" dxfId="543" priority="3011" operator="containsText" text="TBA">
      <formula>NOT(ISERROR(SEARCH("TBA",G248)))</formula>
    </cfRule>
  </conditionalFormatting>
  <conditionalFormatting sqref="G251">
    <cfRule type="containsText" dxfId="542" priority="3010" operator="containsText" text="TBA">
      <formula>NOT(ISERROR(SEARCH("TBA",G251)))</formula>
    </cfRule>
  </conditionalFormatting>
  <conditionalFormatting sqref="G232">
    <cfRule type="containsText" dxfId="541" priority="3009" operator="containsText" text="TBA">
      <formula>NOT(ISERROR(SEARCH("TBA",G232)))</formula>
    </cfRule>
  </conditionalFormatting>
  <conditionalFormatting sqref="I240">
    <cfRule type="containsText" dxfId="540" priority="3640" operator="containsText" text="TBA">
      <formula>NOT(ISERROR(SEARCH("TBA",I240)))</formula>
    </cfRule>
  </conditionalFormatting>
  <conditionalFormatting sqref="I290">
    <cfRule type="containsText" dxfId="539" priority="3621" operator="containsText" text="TBA">
      <formula>NOT(ISERROR(SEARCH("TBA",I290)))</formula>
    </cfRule>
  </conditionalFormatting>
  <conditionalFormatting sqref="I237">
    <cfRule type="containsText" dxfId="538" priority="3219" operator="containsText" text="TBA">
      <formula>NOT(ISERROR(SEARCH("TBA",I237)))</formula>
    </cfRule>
  </conditionalFormatting>
  <conditionalFormatting sqref="F313:F1048576 F252:F261 F291:F292 F238:F242 F249 F234 F296:F297">
    <cfRule type="containsText" dxfId="537" priority="3055" operator="containsText" text="TBA">
      <formula>NOT(ISERROR(SEARCH("TBA",F234)))</formula>
    </cfRule>
  </conditionalFormatting>
  <conditionalFormatting sqref="F290">
    <cfRule type="containsText" dxfId="536" priority="3054" operator="containsText" text="TBA">
      <formula>NOT(ISERROR(SEARCH("TBA",F290)))</formula>
    </cfRule>
  </conditionalFormatting>
  <conditionalFormatting sqref="F281">
    <cfRule type="containsText" dxfId="535" priority="3053" operator="containsText" text="TBA">
      <formula>NOT(ISERROR(SEARCH("TBA",F281)))</formula>
    </cfRule>
  </conditionalFormatting>
  <conditionalFormatting sqref="F263">
    <cfRule type="containsText" dxfId="534" priority="3049" operator="containsText" text="TBA">
      <formula>NOT(ISERROR(SEARCH("TBA",F263)))</formula>
    </cfRule>
  </conditionalFormatting>
  <conditionalFormatting sqref="F247">
    <cfRule type="containsText" dxfId="533" priority="3044" operator="containsText" text="TBA">
      <formula>NOT(ISERROR(SEARCH("TBA",F247)))</formula>
    </cfRule>
  </conditionalFormatting>
  <conditionalFormatting sqref="F233">
    <cfRule type="containsText" dxfId="532" priority="3043" operator="containsText" text="TBA">
      <formula>NOT(ISERROR(SEARCH("TBA",F233)))</formula>
    </cfRule>
  </conditionalFormatting>
  <conditionalFormatting sqref="G281">
    <cfRule type="containsText" dxfId="531" priority="3024" operator="containsText" text="TBA">
      <formula>NOT(ISERROR(SEARCH("TBA",G281)))</formula>
    </cfRule>
  </conditionalFormatting>
  <conditionalFormatting sqref="F243">
    <cfRule type="containsText" dxfId="530" priority="3041" operator="containsText" text="TBA">
      <formula>NOT(ISERROR(SEARCH("TBA",F243)))</formula>
    </cfRule>
  </conditionalFormatting>
  <conditionalFormatting sqref="F248">
    <cfRule type="containsText" dxfId="529" priority="3040" operator="containsText" text="TBA">
      <formula>NOT(ISERROR(SEARCH("TBA",F248)))</formula>
    </cfRule>
  </conditionalFormatting>
  <conditionalFormatting sqref="F251">
    <cfRule type="containsText" dxfId="528" priority="3039" operator="containsText" text="TBA">
      <formula>NOT(ISERROR(SEARCH("TBA",F251)))</formula>
    </cfRule>
  </conditionalFormatting>
  <conditionalFormatting sqref="F232">
    <cfRule type="containsText" dxfId="527" priority="3038" operator="containsText" text="TBA">
      <formula>NOT(ISERROR(SEARCH("TBA",F232)))</formula>
    </cfRule>
  </conditionalFormatting>
  <conditionalFormatting sqref="F188">
    <cfRule type="containsText" dxfId="526" priority="3036" operator="containsText" text="TBA">
      <formula>NOT(ISERROR(SEARCH("TBA",F188)))</formula>
    </cfRule>
  </conditionalFormatting>
  <conditionalFormatting sqref="F186">
    <cfRule type="containsText" dxfId="525" priority="3035" operator="containsText" text="TBA">
      <formula>NOT(ISERROR(SEARCH("TBA",F186)))</formula>
    </cfRule>
  </conditionalFormatting>
  <conditionalFormatting sqref="G313:G1048576 G252:G261 G291:G292 G238:G242 G249 G234 G296:G297">
    <cfRule type="containsText" dxfId="524" priority="3026" operator="containsText" text="TBA">
      <formula>NOT(ISERROR(SEARCH("TBA",G234)))</formula>
    </cfRule>
  </conditionalFormatting>
  <conditionalFormatting sqref="G290">
    <cfRule type="containsText" dxfId="523" priority="3025" operator="containsText" text="TBA">
      <formula>NOT(ISERROR(SEARCH("TBA",G290)))</formula>
    </cfRule>
  </conditionalFormatting>
  <conditionalFormatting sqref="G262">
    <cfRule type="containsText" dxfId="522" priority="3021" operator="containsText" text="TBA">
      <formula>NOT(ISERROR(SEARCH("TBA",G262)))</formula>
    </cfRule>
  </conditionalFormatting>
  <conditionalFormatting sqref="G263">
    <cfRule type="containsText" dxfId="521" priority="3020" operator="containsText" text="TBA">
      <formula>NOT(ISERROR(SEARCH("TBA",G263)))</formula>
    </cfRule>
  </conditionalFormatting>
  <conditionalFormatting sqref="I279">
    <cfRule type="containsText" dxfId="520" priority="2896" operator="containsText" text="TBA">
      <formula>NOT(ISERROR(SEARCH("TBA",I279)))</formula>
    </cfRule>
  </conditionalFormatting>
  <conditionalFormatting sqref="F279">
    <cfRule type="containsText" dxfId="519" priority="2895" operator="containsText" text="TBA">
      <formula>NOT(ISERROR(SEARCH("TBA",F279)))</formula>
    </cfRule>
  </conditionalFormatting>
  <conditionalFormatting sqref="G279">
    <cfRule type="containsText" dxfId="518" priority="2894" operator="containsText" text="TBA">
      <formula>NOT(ISERROR(SEARCH("TBA",G279)))</formula>
    </cfRule>
  </conditionalFormatting>
  <conditionalFormatting sqref="I235">
    <cfRule type="containsText" dxfId="517" priority="2130" operator="containsText" text="TBA">
      <formula>NOT(ISERROR(SEARCH("TBA",I235)))</formula>
    </cfRule>
  </conditionalFormatting>
  <conditionalFormatting sqref="F235">
    <cfRule type="containsText" dxfId="516" priority="2129" operator="containsText" text="TBA">
      <formula>NOT(ISERROR(SEARCH("TBA",F235)))</formula>
    </cfRule>
  </conditionalFormatting>
  <conditionalFormatting sqref="G235">
    <cfRule type="containsText" dxfId="515" priority="2128" operator="containsText" text="TBA">
      <formula>NOT(ISERROR(SEARCH("TBA",G235)))</formula>
    </cfRule>
  </conditionalFormatting>
  <conditionalFormatting sqref="I236">
    <cfRule type="containsText" dxfId="514" priority="2112" operator="containsText" text="TBA">
      <formula>NOT(ISERROR(SEARCH("TBA",I236)))</formula>
    </cfRule>
  </conditionalFormatting>
  <conditionalFormatting sqref="F236">
    <cfRule type="containsText" dxfId="513" priority="2111" operator="containsText" text="TBA">
      <formula>NOT(ISERROR(SEARCH("TBA",F236)))</formula>
    </cfRule>
  </conditionalFormatting>
  <conditionalFormatting sqref="G236">
    <cfRule type="containsText" dxfId="512" priority="2110" operator="containsText" text="TBA">
      <formula>NOT(ISERROR(SEARCH("TBA",G236)))</formula>
    </cfRule>
  </conditionalFormatting>
  <conditionalFormatting sqref="F126">
    <cfRule type="containsText" dxfId="511" priority="1652" operator="containsText" text="TBA">
      <formula>NOT(ISERROR(SEARCH("TBA",F126)))</formula>
    </cfRule>
  </conditionalFormatting>
  <conditionalFormatting sqref="G126">
    <cfRule type="containsText" dxfId="510" priority="1651" operator="containsText" text="TBA">
      <formula>NOT(ISERROR(SEARCH("TBA",G126)))</formula>
    </cfRule>
  </conditionalFormatting>
  <conditionalFormatting sqref="I126">
    <cfRule type="containsText" dxfId="509" priority="1667" operator="containsText" text="TBA">
      <formula>NOT(ISERROR(SEARCH("TBA",I126)))</formula>
    </cfRule>
  </conditionalFormatting>
  <conditionalFormatting sqref="I126">
    <cfRule type="containsText" dxfId="508" priority="1668" operator="containsText" text="TBA">
      <formula>NOT(ISERROR(SEARCH("TBA",I126)))</formula>
    </cfRule>
  </conditionalFormatting>
  <conditionalFormatting sqref="C78 C186 C296:C298 C82 C61:C63 C32 C313:C1048576 C114 C104:C106 C108:C111 C190:C192 C30 C34:C35 C1:C6 C174:C182 C289:C292 C14:C19 C21:C25 C223 C73:C75 C65:C66 C84 C86:C91 C130:C132 C159:C168 C188 C216:C219 C141:C155 C116:C119 C207 C209:C210 C212 C214 C225 C227:C228 C195:C198 C38:C52 C245:C263 C8:C12 C93:C102 C123:C127 C200:C205 C230:C243 C266:C274 C276:C287">
    <cfRule type="containsText" dxfId="507" priority="1637" operator="containsText" text="Phasing">
      <formula>NOT(ISERROR(SEARCH("Phasing",C1)))</formula>
    </cfRule>
    <cfRule type="containsText" dxfId="506" priority="1638" operator="containsText" text="Disc">
      <formula>NOT(ISERROR(SEARCH("Disc",C1)))</formula>
    </cfRule>
    <cfRule type="containsText" dxfId="505" priority="1639" operator="containsText" text="EOL">
      <formula>NOT(ISERROR(SEARCH("EOL",C1)))</formula>
    </cfRule>
    <cfRule type="containsText" dxfId="504" priority="1640" operator="containsText" text="NEW">
      <formula>NOT(ISERROR(SEARCH("NEW",C1)))</formula>
    </cfRule>
  </conditionalFormatting>
  <conditionalFormatting sqref="C13">
    <cfRule type="containsText" dxfId="503" priority="1616" operator="containsText" text="Phasing">
      <formula>NOT(ISERROR(SEARCH("Phasing",C13)))</formula>
    </cfRule>
    <cfRule type="containsText" dxfId="502" priority="1617" operator="containsText" text="Disc">
      <formula>NOT(ISERROR(SEARCH("Disc",C13)))</formula>
    </cfRule>
    <cfRule type="containsText" dxfId="501" priority="1618" operator="containsText" text="EOL">
      <formula>NOT(ISERROR(SEARCH("EOL",C13)))</formula>
    </cfRule>
    <cfRule type="containsText" dxfId="500" priority="1619" operator="containsText" text="NEW">
      <formula>NOT(ISERROR(SEARCH("NEW",C13)))</formula>
    </cfRule>
  </conditionalFormatting>
  <conditionalFormatting sqref="I13">
    <cfRule type="containsText" dxfId="499" priority="1608" operator="containsText" text="TBA">
      <formula>NOT(ISERROR(SEARCH("TBA",I13)))</formula>
    </cfRule>
  </conditionalFormatting>
  <conditionalFormatting sqref="C221">
    <cfRule type="containsText" dxfId="498" priority="1588" operator="containsText" text="Phasing">
      <formula>NOT(ISERROR(SEARCH("Phasing",C221)))</formula>
    </cfRule>
    <cfRule type="containsText" dxfId="497" priority="1589" operator="containsText" text="Disc">
      <formula>NOT(ISERROR(SEARCH("Disc",C221)))</formula>
    </cfRule>
    <cfRule type="containsText" dxfId="496" priority="1590" operator="containsText" text="EOL">
      <formula>NOT(ISERROR(SEARCH("EOL",C221)))</formula>
    </cfRule>
    <cfRule type="containsText" dxfId="495" priority="1591" operator="containsText" text="NEW">
      <formula>NOT(ISERROR(SEARCH("NEW",C221)))</formula>
    </cfRule>
  </conditionalFormatting>
  <conditionalFormatting sqref="C53">
    <cfRule type="containsText" dxfId="494" priority="1552" operator="containsText" text="Phasing">
      <formula>NOT(ISERROR(SEARCH("Phasing",C53)))</formula>
    </cfRule>
    <cfRule type="containsText" dxfId="493" priority="1553" operator="containsText" text="Disc">
      <formula>NOT(ISERROR(SEARCH("Disc",C53)))</formula>
    </cfRule>
    <cfRule type="containsText" dxfId="492" priority="1554" operator="containsText" text="EOL">
      <formula>NOT(ISERROR(SEARCH("EOL",C53)))</formula>
    </cfRule>
    <cfRule type="containsText" dxfId="491" priority="1555" operator="containsText" text="NEW">
      <formula>NOT(ISERROR(SEARCH("NEW",C53)))</formula>
    </cfRule>
  </conditionalFormatting>
  <conditionalFormatting sqref="C103">
    <cfRule type="containsText" dxfId="490" priority="1470" operator="containsText" text="Phasing">
      <formula>NOT(ISERROR(SEARCH("Phasing",C103)))</formula>
    </cfRule>
    <cfRule type="containsText" dxfId="489" priority="1471" operator="containsText" text="Disc">
      <formula>NOT(ISERROR(SEARCH("Disc",C103)))</formula>
    </cfRule>
    <cfRule type="containsText" dxfId="488" priority="1472" operator="containsText" text="EOL">
      <formula>NOT(ISERROR(SEARCH("EOL",C103)))</formula>
    </cfRule>
    <cfRule type="containsText" dxfId="487" priority="1473" operator="containsText" text="NEW">
      <formula>NOT(ISERROR(SEARCH("NEW",C103)))</formula>
    </cfRule>
  </conditionalFormatting>
  <conditionalFormatting sqref="C113">
    <cfRule type="containsText" dxfId="486" priority="1490" operator="containsText" text="Phasing">
      <formula>NOT(ISERROR(SEARCH("Phasing",C113)))</formula>
    </cfRule>
    <cfRule type="containsText" dxfId="485" priority="1491" operator="containsText" text="Disc">
      <formula>NOT(ISERROR(SEARCH("Disc",C113)))</formula>
    </cfRule>
    <cfRule type="containsText" dxfId="484" priority="1492" operator="containsText" text="EOL">
      <formula>NOT(ISERROR(SEARCH("EOL",C113)))</formula>
    </cfRule>
    <cfRule type="containsText" dxfId="483" priority="1493" operator="containsText" text="NEW">
      <formula>NOT(ISERROR(SEARCH("NEW",C113)))</formula>
    </cfRule>
  </conditionalFormatting>
  <conditionalFormatting sqref="C244">
    <cfRule type="containsText" dxfId="482" priority="1407" operator="containsText" text="Phasing">
      <formula>NOT(ISERROR(SEARCH("Phasing",C244)))</formula>
    </cfRule>
    <cfRule type="containsText" dxfId="481" priority="1408" operator="containsText" text="Disc">
      <formula>NOT(ISERROR(SEARCH("Disc",C244)))</formula>
    </cfRule>
    <cfRule type="containsText" dxfId="480" priority="1409" operator="containsText" text="EOL">
      <formula>NOT(ISERROR(SEARCH("EOL",C244)))</formula>
    </cfRule>
    <cfRule type="containsText" dxfId="479" priority="1410" operator="containsText" text="NEW">
      <formula>NOT(ISERROR(SEARCH("NEW",C244)))</formula>
    </cfRule>
  </conditionalFormatting>
  <conditionalFormatting sqref="F244">
    <cfRule type="containsText" dxfId="478" priority="1404" operator="containsText" text="TBA">
      <formula>NOT(ISERROR(SEARCH("TBA",F244)))</formula>
    </cfRule>
  </conditionalFormatting>
  <conditionalFormatting sqref="G244">
    <cfRule type="containsText" dxfId="477" priority="1403" operator="containsText" text="TBA">
      <formula>NOT(ISERROR(SEARCH("TBA",G244)))</formula>
    </cfRule>
  </conditionalFormatting>
  <conditionalFormatting sqref="C80">
    <cfRule type="containsText" dxfId="476" priority="1397" operator="containsText" text="Phasing">
      <formula>NOT(ISERROR(SEARCH("Phasing",C80)))</formula>
    </cfRule>
    <cfRule type="containsText" dxfId="475" priority="1398" operator="containsText" text="Disc">
      <formula>NOT(ISERROR(SEARCH("Disc",C80)))</formula>
    </cfRule>
    <cfRule type="containsText" dxfId="474" priority="1399" operator="containsText" text="EOL">
      <formula>NOT(ISERROR(SEARCH("EOL",C80)))</formula>
    </cfRule>
    <cfRule type="containsText" dxfId="473" priority="1400" operator="containsText" text="NEW">
      <formula>NOT(ISERROR(SEARCH("NEW",C80)))</formula>
    </cfRule>
  </conditionalFormatting>
  <conditionalFormatting sqref="C189">
    <cfRule type="containsText" dxfId="472" priority="1391" operator="containsText" text="Phasing">
      <formula>NOT(ISERROR(SEARCH("Phasing",C189)))</formula>
    </cfRule>
    <cfRule type="containsText" dxfId="471" priority="1392" operator="containsText" text="Disc">
      <formula>NOT(ISERROR(SEARCH("Disc",C189)))</formula>
    </cfRule>
    <cfRule type="containsText" dxfId="470" priority="1393" operator="containsText" text="EOL">
      <formula>NOT(ISERROR(SEARCH("EOL",C189)))</formula>
    </cfRule>
    <cfRule type="containsText" dxfId="469" priority="1394" operator="containsText" text="NEW">
      <formula>NOT(ISERROR(SEARCH("NEW",C189)))</formula>
    </cfRule>
  </conditionalFormatting>
  <conditionalFormatting sqref="I189">
    <cfRule type="containsText" dxfId="468" priority="1388" operator="containsText" text="TBA">
      <formula>NOT(ISERROR(SEARCH("TBA",I189)))</formula>
    </cfRule>
  </conditionalFormatting>
  <conditionalFormatting sqref="C194">
    <cfRule type="containsText" dxfId="467" priority="1383" operator="containsText" text="Phasing">
      <formula>NOT(ISERROR(SEARCH("Phasing",C194)))</formula>
    </cfRule>
    <cfRule type="containsText" dxfId="466" priority="1384" operator="containsText" text="Disc">
      <formula>NOT(ISERROR(SEARCH("Disc",C194)))</formula>
    </cfRule>
    <cfRule type="containsText" dxfId="465" priority="1385" operator="containsText" text="EOL">
      <formula>NOT(ISERROR(SEARCH("EOL",C194)))</formula>
    </cfRule>
    <cfRule type="containsText" dxfId="464" priority="1386" operator="containsText" text="NEW">
      <formula>NOT(ISERROR(SEARCH("NEW",C194)))</formula>
    </cfRule>
  </conditionalFormatting>
  <conditionalFormatting sqref="I194">
    <cfRule type="containsText" dxfId="463" priority="1378" operator="containsText" text="TBA">
      <formula>NOT(ISERROR(SEARCH("TBA",I194)))</formula>
    </cfRule>
  </conditionalFormatting>
  <conditionalFormatting sqref="I60">
    <cfRule type="containsText" dxfId="462" priority="1330" operator="containsText" text="TBA">
      <formula>NOT(ISERROR(SEARCH("TBA",I60)))</formula>
    </cfRule>
  </conditionalFormatting>
  <conditionalFormatting sqref="C60">
    <cfRule type="containsText" dxfId="461" priority="1332" operator="containsText" text="Phasing">
      <formula>NOT(ISERROR(SEARCH("Phasing",C60)))</formula>
    </cfRule>
    <cfRule type="containsText" dxfId="460" priority="1333" operator="containsText" text="Disc">
      <formula>NOT(ISERROR(SEARCH("Disc",C60)))</formula>
    </cfRule>
    <cfRule type="containsText" dxfId="459" priority="1334" operator="containsText" text="EOL">
      <formula>NOT(ISERROR(SEARCH("EOL",C60)))</formula>
    </cfRule>
    <cfRule type="containsText" dxfId="458" priority="1335" operator="containsText" text="NEW">
      <formula>NOT(ISERROR(SEARCH("NEW",C60)))</formula>
    </cfRule>
  </conditionalFormatting>
  <conditionalFormatting sqref="C169">
    <cfRule type="containsText" dxfId="457" priority="1313" operator="containsText" text="Phasing">
      <formula>NOT(ISERROR(SEARCH("Phasing",C169)))</formula>
    </cfRule>
    <cfRule type="containsText" dxfId="456" priority="1314" operator="containsText" text="Disc">
      <formula>NOT(ISERROR(SEARCH("Disc",C169)))</formula>
    </cfRule>
    <cfRule type="containsText" dxfId="455" priority="1315" operator="containsText" text="EOL">
      <formula>NOT(ISERROR(SEARCH("EOL",C169)))</formula>
    </cfRule>
    <cfRule type="containsText" dxfId="454" priority="1316" operator="containsText" text="NEW">
      <formula>NOT(ISERROR(SEARCH("NEW",C169)))</formula>
    </cfRule>
  </conditionalFormatting>
  <conditionalFormatting sqref="C170">
    <cfRule type="containsText" dxfId="453" priority="1309" operator="containsText" text="Phasing">
      <formula>NOT(ISERROR(SEARCH("Phasing",C170)))</formula>
    </cfRule>
    <cfRule type="containsText" dxfId="452" priority="1310" operator="containsText" text="Disc">
      <formula>NOT(ISERROR(SEARCH("Disc",C170)))</formula>
    </cfRule>
    <cfRule type="containsText" dxfId="451" priority="1311" operator="containsText" text="EOL">
      <formula>NOT(ISERROR(SEARCH("EOL",C170)))</formula>
    </cfRule>
    <cfRule type="containsText" dxfId="450" priority="1312" operator="containsText" text="NEW">
      <formula>NOT(ISERROR(SEARCH("NEW",C170)))</formula>
    </cfRule>
  </conditionalFormatting>
  <conditionalFormatting sqref="C171">
    <cfRule type="containsText" dxfId="449" priority="1305" operator="containsText" text="Phasing">
      <formula>NOT(ISERROR(SEARCH("Phasing",C171)))</formula>
    </cfRule>
    <cfRule type="containsText" dxfId="448" priority="1306" operator="containsText" text="Disc">
      <formula>NOT(ISERROR(SEARCH("Disc",C171)))</formula>
    </cfRule>
    <cfRule type="containsText" dxfId="447" priority="1307" operator="containsText" text="EOL">
      <formula>NOT(ISERROR(SEARCH("EOL",C171)))</formula>
    </cfRule>
    <cfRule type="containsText" dxfId="446" priority="1308" operator="containsText" text="NEW">
      <formula>NOT(ISERROR(SEARCH("NEW",C171)))</formula>
    </cfRule>
  </conditionalFormatting>
  <conditionalFormatting sqref="C172">
    <cfRule type="containsText" dxfId="445" priority="1301" operator="containsText" text="Phasing">
      <formula>NOT(ISERROR(SEARCH("Phasing",C172)))</formula>
    </cfRule>
    <cfRule type="containsText" dxfId="444" priority="1302" operator="containsText" text="Disc">
      <formula>NOT(ISERROR(SEARCH("Disc",C172)))</formula>
    </cfRule>
    <cfRule type="containsText" dxfId="443" priority="1303" operator="containsText" text="EOL">
      <formula>NOT(ISERROR(SEARCH("EOL",C172)))</formula>
    </cfRule>
    <cfRule type="containsText" dxfId="442" priority="1304" operator="containsText" text="NEW">
      <formula>NOT(ISERROR(SEARCH("NEW",C172)))</formula>
    </cfRule>
  </conditionalFormatting>
  <conditionalFormatting sqref="C173">
    <cfRule type="containsText" dxfId="441" priority="1297" operator="containsText" text="Phasing">
      <formula>NOT(ISERROR(SEARCH("Phasing",C173)))</formula>
    </cfRule>
    <cfRule type="containsText" dxfId="440" priority="1298" operator="containsText" text="Disc">
      <formula>NOT(ISERROR(SEARCH("Disc",C173)))</formula>
    </cfRule>
    <cfRule type="containsText" dxfId="439" priority="1299" operator="containsText" text="EOL">
      <formula>NOT(ISERROR(SEARCH("EOL",C173)))</formula>
    </cfRule>
    <cfRule type="containsText" dxfId="438" priority="1300" operator="containsText" text="NEW">
      <formula>NOT(ISERROR(SEARCH("NEW",C173)))</formula>
    </cfRule>
  </conditionalFormatting>
  <conditionalFormatting sqref="I193">
    <cfRule type="containsText" dxfId="437" priority="1282" operator="containsText" text="TBA">
      <formula>NOT(ISERROR(SEARCH("TBA",I193)))</formula>
    </cfRule>
  </conditionalFormatting>
  <conditionalFormatting sqref="C193">
    <cfRule type="containsText" dxfId="436" priority="1278" operator="containsText" text="Phasing">
      <formula>NOT(ISERROR(SEARCH("Phasing",C193)))</formula>
    </cfRule>
    <cfRule type="containsText" dxfId="435" priority="1279" operator="containsText" text="Disc">
      <formula>NOT(ISERROR(SEARCH("Disc",C193)))</formula>
    </cfRule>
    <cfRule type="containsText" dxfId="434" priority="1280" operator="containsText" text="EOL">
      <formula>NOT(ISERROR(SEARCH("EOL",C193)))</formula>
    </cfRule>
    <cfRule type="containsText" dxfId="433" priority="1281" operator="containsText" text="NEW">
      <formula>NOT(ISERROR(SEARCH("NEW",C193)))</formula>
    </cfRule>
  </conditionalFormatting>
  <conditionalFormatting sqref="I199">
    <cfRule type="containsText" dxfId="432" priority="1276" operator="containsText" text="TBA">
      <formula>NOT(ISERROR(SEARCH("TBA",I199)))</formula>
    </cfRule>
  </conditionalFormatting>
  <conditionalFormatting sqref="C199">
    <cfRule type="containsText" dxfId="431" priority="1272" operator="containsText" text="Phasing">
      <formula>NOT(ISERROR(SEARCH("Phasing",C199)))</formula>
    </cfRule>
    <cfRule type="containsText" dxfId="430" priority="1273" operator="containsText" text="Disc">
      <formula>NOT(ISERROR(SEARCH("Disc",C199)))</formula>
    </cfRule>
    <cfRule type="containsText" dxfId="429" priority="1274" operator="containsText" text="EOL">
      <formula>NOT(ISERROR(SEARCH("EOL",C199)))</formula>
    </cfRule>
    <cfRule type="containsText" dxfId="428" priority="1275" operator="containsText" text="NEW">
      <formula>NOT(ISERROR(SEARCH("NEW",C199)))</formula>
    </cfRule>
  </conditionalFormatting>
  <conditionalFormatting sqref="C26">
    <cfRule type="containsText" dxfId="427" priority="1224" operator="containsText" text="Phasing">
      <formula>NOT(ISERROR(SEARCH("Phasing",C26)))</formula>
    </cfRule>
    <cfRule type="containsText" dxfId="426" priority="1225" operator="containsText" text="Disc">
      <formula>NOT(ISERROR(SEARCH("Disc",C26)))</formula>
    </cfRule>
    <cfRule type="containsText" dxfId="425" priority="1226" operator="containsText" text="EOL">
      <formula>NOT(ISERROR(SEARCH("EOL",C26)))</formula>
    </cfRule>
    <cfRule type="containsText" dxfId="424" priority="1227" operator="containsText" text="NEW">
      <formula>NOT(ISERROR(SEARCH("NEW",C26)))</formula>
    </cfRule>
  </conditionalFormatting>
  <conditionalFormatting sqref="G295">
    <cfRule type="containsText" dxfId="423" priority="1168" operator="containsText" text="TBA">
      <formula>NOT(ISERROR(SEARCH("TBA",G295)))</formula>
    </cfRule>
  </conditionalFormatting>
  <conditionalFormatting sqref="C295">
    <cfRule type="containsText" dxfId="422" priority="1164" operator="containsText" text="Phasing">
      <formula>NOT(ISERROR(SEARCH("Phasing",C295)))</formula>
    </cfRule>
    <cfRule type="containsText" dxfId="421" priority="1165" operator="containsText" text="Disc">
      <formula>NOT(ISERROR(SEARCH("Disc",C295)))</formula>
    </cfRule>
    <cfRule type="containsText" dxfId="420" priority="1166" operator="containsText" text="EOL">
      <formula>NOT(ISERROR(SEARCH("EOL",C295)))</formula>
    </cfRule>
    <cfRule type="containsText" dxfId="419" priority="1167" operator="containsText" text="NEW">
      <formula>NOT(ISERROR(SEARCH("NEW",C295)))</formula>
    </cfRule>
  </conditionalFormatting>
  <conditionalFormatting sqref="I295">
    <cfRule type="containsText" dxfId="418" priority="1187" operator="containsText" text="TBA">
      <formula>NOT(ISERROR(SEARCH("TBA",I295)))</formula>
    </cfRule>
  </conditionalFormatting>
  <conditionalFormatting sqref="I293">
    <cfRule type="containsText" dxfId="417" priority="1162" operator="containsText" text="TBA">
      <formula>NOT(ISERROR(SEARCH("TBA",I293)))</formula>
    </cfRule>
  </conditionalFormatting>
  <conditionalFormatting sqref="I295">
    <cfRule type="containsText" dxfId="416" priority="1184" operator="containsText" text="TBA">
      <formula>NOT(ISERROR(SEARCH("TBA",I295)))</formula>
    </cfRule>
  </conditionalFormatting>
  <conditionalFormatting sqref="F295">
    <cfRule type="containsText" dxfId="415" priority="1169" operator="containsText" text="TBA">
      <formula>NOT(ISERROR(SEARCH("TBA",F295)))</formula>
    </cfRule>
  </conditionalFormatting>
  <conditionalFormatting sqref="I293">
    <cfRule type="containsText" dxfId="414" priority="1161" operator="containsText" text="TBA">
      <formula>NOT(ISERROR(SEARCH("TBA",I293)))</formula>
    </cfRule>
  </conditionalFormatting>
  <conditionalFormatting sqref="G293">
    <cfRule type="containsText" dxfId="413" priority="1152" operator="containsText" text="TBA">
      <formula>NOT(ISERROR(SEARCH("TBA",G293)))</formula>
    </cfRule>
  </conditionalFormatting>
  <conditionalFormatting sqref="F293">
    <cfRule type="containsText" dxfId="412" priority="1153" operator="containsText" text="TBA">
      <formula>NOT(ISERROR(SEARCH("TBA",F293)))</formula>
    </cfRule>
  </conditionalFormatting>
  <conditionalFormatting sqref="C293">
    <cfRule type="containsText" dxfId="411" priority="1148" operator="containsText" text="Phasing">
      <formula>NOT(ISERROR(SEARCH("Phasing",C293)))</formula>
    </cfRule>
    <cfRule type="containsText" dxfId="410" priority="1149" operator="containsText" text="Disc">
      <formula>NOT(ISERROR(SEARCH("Disc",C293)))</formula>
    </cfRule>
    <cfRule type="containsText" dxfId="409" priority="1150" operator="containsText" text="EOL">
      <formula>NOT(ISERROR(SEARCH("EOL",C293)))</formula>
    </cfRule>
    <cfRule type="containsText" dxfId="408" priority="1151" operator="containsText" text="NEW">
      <formula>NOT(ISERROR(SEARCH("NEW",C293)))</formula>
    </cfRule>
  </conditionalFormatting>
  <conditionalFormatting sqref="I294">
    <cfRule type="containsText" dxfId="407" priority="1146" operator="containsText" text="TBA">
      <formula>NOT(ISERROR(SEARCH("TBA",I294)))</formula>
    </cfRule>
  </conditionalFormatting>
  <conditionalFormatting sqref="H160:H161 H291:H292 H296:H297 H266:H274 H1:H6 H188:H202 H180:H186 H204:H213">
    <cfRule type="containsText" dxfId="406" priority="999" operator="containsText" text="TBA">
      <formula>NOT(ISERROR(SEARCH("TBA",H1)))</formula>
    </cfRule>
  </conditionalFormatting>
  <conditionalFormatting sqref="G294">
    <cfRule type="containsText" dxfId="405" priority="1129" operator="containsText" text="TBA">
      <formula>NOT(ISERROR(SEARCH("TBA",G294)))</formula>
    </cfRule>
  </conditionalFormatting>
  <conditionalFormatting sqref="F294">
    <cfRule type="containsText" dxfId="404" priority="1130" operator="containsText" text="TBA">
      <formula>NOT(ISERROR(SEARCH("TBA",F294)))</formula>
    </cfRule>
  </conditionalFormatting>
  <conditionalFormatting sqref="H336:H339 H341:H343 H159 H277 H287 H280:H281">
    <cfRule type="containsText" dxfId="403" priority="995" operator="containsText" text="TBA">
      <formula>NOT(ISERROR(SEARCH("TBA",H159)))</formula>
    </cfRule>
  </conditionalFormatting>
  <conditionalFormatting sqref="I294">
    <cfRule type="containsText" dxfId="402" priority="1145" operator="containsText" text="TBA">
      <formula>NOT(ISERROR(SEARCH("TBA",I294)))</formula>
    </cfRule>
  </conditionalFormatting>
  <conditionalFormatting sqref="C294">
    <cfRule type="containsText" dxfId="401" priority="1125" operator="containsText" text="Phasing">
      <formula>NOT(ISERROR(SEARCH("Phasing",C294)))</formula>
    </cfRule>
    <cfRule type="containsText" dxfId="400" priority="1126" operator="containsText" text="Disc">
      <formula>NOT(ISERROR(SEARCH("Disc",C294)))</formula>
    </cfRule>
    <cfRule type="containsText" dxfId="399" priority="1127" operator="containsText" text="EOL">
      <formula>NOT(ISERROR(SEARCH("EOL",C294)))</formula>
    </cfRule>
    <cfRule type="containsText" dxfId="398" priority="1128" operator="containsText" text="NEW">
      <formula>NOT(ISERROR(SEARCH("NEW",C294)))</formula>
    </cfRule>
  </conditionalFormatting>
  <conditionalFormatting sqref="C77">
    <cfRule type="containsText" dxfId="397" priority="1109" operator="containsText" text="Phasing">
      <formula>NOT(ISERROR(SEARCH("Phasing",C77)))</formula>
    </cfRule>
    <cfRule type="containsText" dxfId="396" priority="1110" operator="containsText" text="Disc">
      <formula>NOT(ISERROR(SEARCH("Disc",C77)))</formula>
    </cfRule>
    <cfRule type="containsText" dxfId="395" priority="1111" operator="containsText" text="EOL">
      <formula>NOT(ISERROR(SEARCH("EOL",C77)))</formula>
    </cfRule>
    <cfRule type="containsText" dxfId="394" priority="1112" operator="containsText" text="NEW">
      <formula>NOT(ISERROR(SEARCH("NEW",C77)))</formula>
    </cfRule>
  </conditionalFormatting>
  <conditionalFormatting sqref="C76">
    <cfRule type="containsText" dxfId="393" priority="1113" operator="containsText" text="Phasing">
      <formula>NOT(ISERROR(SEARCH("Phasing",C76)))</formula>
    </cfRule>
    <cfRule type="containsText" dxfId="392" priority="1114" operator="containsText" text="Disc">
      <formula>NOT(ISERROR(SEARCH("Disc",C76)))</formula>
    </cfRule>
    <cfRule type="containsText" dxfId="391" priority="1115" operator="containsText" text="EOL">
      <formula>NOT(ISERROR(SEARCH("EOL",C76)))</formula>
    </cfRule>
    <cfRule type="containsText" dxfId="390" priority="1116" operator="containsText" text="NEW">
      <formula>NOT(ISERROR(SEARCH("NEW",C76)))</formula>
    </cfRule>
  </conditionalFormatting>
  <conditionalFormatting sqref="C112">
    <cfRule type="containsText" dxfId="389" priority="1105" operator="containsText" text="Phasing">
      <formula>NOT(ISERROR(SEARCH("Phasing",C112)))</formula>
    </cfRule>
    <cfRule type="containsText" dxfId="388" priority="1106" operator="containsText" text="Disc">
      <formula>NOT(ISERROR(SEARCH("Disc",C112)))</formula>
    </cfRule>
    <cfRule type="containsText" dxfId="387" priority="1107" operator="containsText" text="EOL">
      <formula>NOT(ISERROR(SEARCH("EOL",C112)))</formula>
    </cfRule>
    <cfRule type="containsText" dxfId="386" priority="1108" operator="containsText" text="NEW">
      <formula>NOT(ISERROR(SEARCH("NEW",C112)))</formula>
    </cfRule>
  </conditionalFormatting>
  <conditionalFormatting sqref="C121">
    <cfRule type="containsText" dxfId="385" priority="1101" operator="containsText" text="Phasing">
      <formula>NOT(ISERROR(SEARCH("Phasing",C121)))</formula>
    </cfRule>
    <cfRule type="containsText" dxfId="384" priority="1102" operator="containsText" text="Disc">
      <formula>NOT(ISERROR(SEARCH("Disc",C121)))</formula>
    </cfRule>
    <cfRule type="containsText" dxfId="383" priority="1103" operator="containsText" text="EOL">
      <formula>NOT(ISERROR(SEARCH("EOL",C121)))</formula>
    </cfRule>
    <cfRule type="containsText" dxfId="382" priority="1104" operator="containsText" text="NEW">
      <formula>NOT(ISERROR(SEARCH("NEW",C121)))</formula>
    </cfRule>
  </conditionalFormatting>
  <conditionalFormatting sqref="C122">
    <cfRule type="containsText" dxfId="381" priority="1097" operator="containsText" text="Phasing">
      <formula>NOT(ISERROR(SEARCH("Phasing",C122)))</formula>
    </cfRule>
    <cfRule type="containsText" dxfId="380" priority="1098" operator="containsText" text="Disc">
      <formula>NOT(ISERROR(SEARCH("Disc",C122)))</formula>
    </cfRule>
    <cfRule type="containsText" dxfId="379" priority="1099" operator="containsText" text="EOL">
      <formula>NOT(ISERROR(SEARCH("EOL",C122)))</formula>
    </cfRule>
    <cfRule type="containsText" dxfId="378" priority="1100" operator="containsText" text="NEW">
      <formula>NOT(ISERROR(SEARCH("NEW",C122)))</formula>
    </cfRule>
  </conditionalFormatting>
  <conditionalFormatting sqref="C183:C184">
    <cfRule type="containsText" dxfId="377" priority="1084" operator="containsText" text="Phasing">
      <formula>NOT(ISERROR(SEARCH("Phasing",C183)))</formula>
    </cfRule>
    <cfRule type="containsText" dxfId="376" priority="1085" operator="containsText" text="Disc">
      <formula>NOT(ISERROR(SEARCH("Disc",C183)))</formula>
    </cfRule>
    <cfRule type="containsText" dxfId="375" priority="1086" operator="containsText" text="EOL">
      <formula>NOT(ISERROR(SEARCH("EOL",C183)))</formula>
    </cfRule>
    <cfRule type="containsText" dxfId="374" priority="1087" operator="containsText" text="NEW">
      <formula>NOT(ISERROR(SEARCH("NEW",C183)))</formula>
    </cfRule>
  </conditionalFormatting>
  <conditionalFormatting sqref="C33">
    <cfRule type="containsText" dxfId="373" priority="1056" operator="containsText" text="Phasing">
      <formula>NOT(ISERROR(SEARCH("Phasing",C33)))</formula>
    </cfRule>
    <cfRule type="containsText" dxfId="372" priority="1057" operator="containsText" text="Disc">
      <formula>NOT(ISERROR(SEARCH("Disc",C33)))</formula>
    </cfRule>
    <cfRule type="containsText" dxfId="371" priority="1058" operator="containsText" text="EOL">
      <formula>NOT(ISERROR(SEARCH("EOL",C33)))</formula>
    </cfRule>
    <cfRule type="containsText" dxfId="370" priority="1059" operator="containsText" text="NEW">
      <formula>NOT(ISERROR(SEARCH("NEW",C33)))</formula>
    </cfRule>
  </conditionalFormatting>
  <conditionalFormatting sqref="C185">
    <cfRule type="containsText" dxfId="369" priority="1040" operator="containsText" text="Phasing">
      <formula>NOT(ISERROR(SEARCH("Phasing",C185)))</formula>
    </cfRule>
    <cfRule type="containsText" dxfId="368" priority="1041" operator="containsText" text="Disc">
      <formula>NOT(ISERROR(SEARCH("Disc",C185)))</formula>
    </cfRule>
    <cfRule type="containsText" dxfId="367" priority="1042" operator="containsText" text="EOL">
      <formula>NOT(ISERROR(SEARCH("EOL",C185)))</formula>
    </cfRule>
    <cfRule type="containsText" dxfId="366" priority="1043" operator="containsText" text="NEW">
      <formula>NOT(ISERROR(SEARCH("NEW",C185)))</formula>
    </cfRule>
  </conditionalFormatting>
  <conditionalFormatting sqref="C20">
    <cfRule type="containsText" dxfId="365" priority="1032" operator="containsText" text="Phasing">
      <formula>NOT(ISERROR(SEARCH("Phasing",C20)))</formula>
    </cfRule>
    <cfRule type="containsText" dxfId="364" priority="1033" operator="containsText" text="Disc">
      <formula>NOT(ISERROR(SEARCH("Disc",C20)))</formula>
    </cfRule>
    <cfRule type="containsText" dxfId="363" priority="1034" operator="containsText" text="EOL">
      <formula>NOT(ISERROR(SEARCH("EOL",C20)))</formula>
    </cfRule>
    <cfRule type="containsText" dxfId="362" priority="1035" operator="containsText" text="NEW">
      <formula>NOT(ISERROR(SEARCH("NEW",C20)))</formula>
    </cfRule>
  </conditionalFormatting>
  <conditionalFormatting sqref="C59">
    <cfRule type="containsText" dxfId="361" priority="1044" operator="containsText" text="Phasing">
      <formula>NOT(ISERROR(SEARCH("Phasing",C59)))</formula>
    </cfRule>
    <cfRule type="containsText" dxfId="360" priority="1045" operator="containsText" text="Disc">
      <formula>NOT(ISERROR(SEARCH("Disc",C59)))</formula>
    </cfRule>
    <cfRule type="containsText" dxfId="359" priority="1046" operator="containsText" text="EOL">
      <formula>NOT(ISERROR(SEARCH("EOL",C59)))</formula>
    </cfRule>
    <cfRule type="containsText" dxfId="358" priority="1047" operator="containsText" text="NEW">
      <formula>NOT(ISERROR(SEARCH("NEW",C59)))</formula>
    </cfRule>
  </conditionalFormatting>
  <conditionalFormatting sqref="C36">
    <cfRule type="containsText" dxfId="357" priority="1036" operator="containsText" text="Phasing">
      <formula>NOT(ISERROR(SEARCH("Phasing",C36)))</formula>
    </cfRule>
    <cfRule type="containsText" dxfId="356" priority="1037" operator="containsText" text="Disc">
      <formula>NOT(ISERROR(SEARCH("Disc",C36)))</formula>
    </cfRule>
    <cfRule type="containsText" dxfId="355" priority="1038" operator="containsText" text="EOL">
      <formula>NOT(ISERROR(SEARCH("EOL",C36)))</formula>
    </cfRule>
    <cfRule type="containsText" dxfId="354" priority="1039" operator="containsText" text="NEW">
      <formula>NOT(ISERROR(SEARCH("NEW",C36)))</formula>
    </cfRule>
  </conditionalFormatting>
  <conditionalFormatting sqref="C37">
    <cfRule type="containsText" dxfId="353" priority="1028" operator="containsText" text="Phasing">
      <formula>NOT(ISERROR(SEARCH("Phasing",C37)))</formula>
    </cfRule>
    <cfRule type="containsText" dxfId="352" priority="1029" operator="containsText" text="Disc">
      <formula>NOT(ISERROR(SEARCH("Disc",C37)))</formula>
    </cfRule>
    <cfRule type="containsText" dxfId="351" priority="1030" operator="containsText" text="EOL">
      <formula>NOT(ISERROR(SEARCH("EOL",C37)))</formula>
    </cfRule>
    <cfRule type="containsText" dxfId="350" priority="1031" operator="containsText" text="NEW">
      <formula>NOT(ISERROR(SEARCH("NEW",C37)))</formula>
    </cfRule>
  </conditionalFormatting>
  <conditionalFormatting sqref="H1:H6">
    <cfRule type="containsText" dxfId="349" priority="998" operator="containsText" text="TBA">
      <formula>NOT(ISERROR(SEARCH("TBA",H1)))</formula>
    </cfRule>
  </conditionalFormatting>
  <conditionalFormatting sqref="H13">
    <cfRule type="containsText" dxfId="348" priority="991" operator="containsText" text="TBA">
      <formula>NOT(ISERROR(SEARCH("TBA",H13)))</formula>
    </cfRule>
  </conditionalFormatting>
  <conditionalFormatting sqref="H18">
    <cfRule type="containsText" dxfId="347" priority="997" operator="containsText" text="TBA">
      <formula>NOT(ISERROR(SEARCH("TBA",H18)))</formula>
    </cfRule>
  </conditionalFormatting>
  <conditionalFormatting sqref="H325:H334 H313:H321 H283 H323 H231:H243 H245:H263">
    <cfRule type="containsText" dxfId="346" priority="996" operator="containsText" text="TBA">
      <formula>NOT(ISERROR(SEARCH("TBA",H231)))</formula>
    </cfRule>
  </conditionalFormatting>
  <conditionalFormatting sqref="H324">
    <cfRule type="containsText" dxfId="345" priority="994" operator="containsText" text="TBA">
      <formula>NOT(ISERROR(SEARCH("TBA",H324)))</formula>
    </cfRule>
  </conditionalFormatting>
  <conditionalFormatting sqref="H289">
    <cfRule type="containsText" dxfId="344" priority="993" operator="containsText" text="TBA">
      <formula>NOT(ISERROR(SEARCH("TBA",H289)))</formula>
    </cfRule>
  </conditionalFormatting>
  <conditionalFormatting sqref="H126">
    <cfRule type="containsText" dxfId="343" priority="992" operator="containsText" text="TBA">
      <formula>NOT(ISERROR(SEARCH("TBA",H126)))</formula>
    </cfRule>
  </conditionalFormatting>
  <conditionalFormatting sqref="H244">
    <cfRule type="containsText" dxfId="342" priority="990" operator="containsText" text="TBA">
      <formula>NOT(ISERROR(SEARCH("TBA",H244)))</formula>
    </cfRule>
  </conditionalFormatting>
  <conditionalFormatting sqref="H295">
    <cfRule type="containsText" dxfId="341" priority="989" operator="containsText" text="TBA">
      <formula>NOT(ISERROR(SEARCH("TBA",H295)))</formula>
    </cfRule>
  </conditionalFormatting>
  <conditionalFormatting sqref="H293">
    <cfRule type="containsText" dxfId="340" priority="988" operator="containsText" text="TBA">
      <formula>NOT(ISERROR(SEARCH("TBA",H293)))</formula>
    </cfRule>
  </conditionalFormatting>
  <conditionalFormatting sqref="C58">
    <cfRule type="containsText" dxfId="339" priority="860" operator="containsText" text="Phasing">
      <formula>NOT(ISERROR(SEARCH("Phasing",C58)))</formula>
    </cfRule>
    <cfRule type="containsText" dxfId="338" priority="861" operator="containsText" text="Disc">
      <formula>NOT(ISERROR(SEARCH("Disc",C58)))</formula>
    </cfRule>
    <cfRule type="containsText" dxfId="337" priority="862" operator="containsText" text="EOL">
      <formula>NOT(ISERROR(SEARCH("EOL",C58)))</formula>
    </cfRule>
    <cfRule type="containsText" dxfId="336" priority="863" operator="containsText" text="NEW">
      <formula>NOT(ISERROR(SEARCH("NEW",C58)))</formula>
    </cfRule>
  </conditionalFormatting>
  <conditionalFormatting sqref="C31">
    <cfRule type="containsText" dxfId="335" priority="852" operator="containsText" text="Phasing">
      <formula>NOT(ISERROR(SEARCH("Phasing",C31)))</formula>
    </cfRule>
    <cfRule type="containsText" dxfId="334" priority="853" operator="containsText" text="Disc">
      <formula>NOT(ISERROR(SEARCH("Disc",C31)))</formula>
    </cfRule>
    <cfRule type="containsText" dxfId="333" priority="854" operator="containsText" text="EOL">
      <formula>NOT(ISERROR(SEARCH("EOL",C31)))</formula>
    </cfRule>
    <cfRule type="containsText" dxfId="332" priority="855" operator="containsText" text="NEW">
      <formula>NOT(ISERROR(SEARCH("NEW",C31)))</formula>
    </cfRule>
  </conditionalFormatting>
  <conditionalFormatting sqref="J126">
    <cfRule type="containsText" dxfId="331" priority="758" operator="containsText" text="TBA">
      <formula>NOT(ISERROR(SEARCH("TBA",J126)))</formula>
    </cfRule>
  </conditionalFormatting>
  <conditionalFormatting sqref="J13">
    <cfRule type="containsText" dxfId="330" priority="757" operator="containsText" text="TBA">
      <formula>NOT(ISERROR(SEARCH("TBA",J13)))</formula>
    </cfRule>
  </conditionalFormatting>
  <conditionalFormatting sqref="J244">
    <cfRule type="containsText" dxfId="329" priority="756" operator="containsText" text="TBA">
      <formula>NOT(ISERROR(SEARCH("TBA",J244)))</formula>
    </cfRule>
  </conditionalFormatting>
  <conditionalFormatting sqref="J295">
    <cfRule type="containsText" dxfId="328" priority="755" operator="containsText" text="TBA">
      <formula>NOT(ISERROR(SEARCH("TBA",J295)))</formula>
    </cfRule>
  </conditionalFormatting>
  <conditionalFormatting sqref="J293">
    <cfRule type="containsText" dxfId="327" priority="754" operator="containsText" text="TBA">
      <formula>NOT(ISERROR(SEARCH("TBA",J293)))</formula>
    </cfRule>
  </conditionalFormatting>
  <conditionalFormatting sqref="J160:J161 J291:J292 J296:J297 J266:J274 J1:J6 J188:J202 J180:J186 J77:J99 J204:J213">
    <cfRule type="containsText" dxfId="326" priority="764" operator="containsText" text="TBA">
      <formula>NOT(ISERROR(SEARCH("TBA",J1)))</formula>
    </cfRule>
  </conditionalFormatting>
  <conditionalFormatting sqref="J18">
    <cfRule type="containsText" dxfId="325" priority="763" operator="containsText" text="TBA">
      <formula>NOT(ISERROR(SEARCH("TBA",J18)))</formula>
    </cfRule>
  </conditionalFormatting>
  <conditionalFormatting sqref="J325:J334 J313:J321 J283 J323 J231:J243 J245:J263">
    <cfRule type="containsText" dxfId="324" priority="762" operator="containsText" text="TBA">
      <formula>NOT(ISERROR(SEARCH("TBA",J231)))</formula>
    </cfRule>
  </conditionalFormatting>
  <conditionalFormatting sqref="J336:J339 J341:J343 J159 J277 J287 J280:J281">
    <cfRule type="containsText" dxfId="323" priority="761" operator="containsText" text="TBA">
      <formula>NOT(ISERROR(SEARCH("TBA",J159)))</formula>
    </cfRule>
  </conditionalFormatting>
  <conditionalFormatting sqref="J324">
    <cfRule type="containsText" dxfId="322" priority="760" operator="containsText" text="TBA">
      <formula>NOT(ISERROR(SEARCH("TBA",J324)))</formula>
    </cfRule>
  </conditionalFormatting>
  <conditionalFormatting sqref="J289">
    <cfRule type="containsText" dxfId="321" priority="759" operator="containsText" text="TBA">
      <formula>NOT(ISERROR(SEARCH("TBA",J289)))</formula>
    </cfRule>
  </conditionalFormatting>
  <conditionalFormatting sqref="G299 I299 I301:I305 G301:G305 G307:G311 I307:I311">
    <cfRule type="containsText" dxfId="320" priority="691" operator="containsText" text="TBA">
      <formula>NOT(ISERROR(SEARCH("TBA",G299)))</formula>
    </cfRule>
  </conditionalFormatting>
  <conditionalFormatting sqref="C299 C301:C305 C307:C311">
    <cfRule type="containsText" dxfId="319" priority="687" operator="containsText" text="Phasing">
      <formula>NOT(ISERROR(SEARCH("Phasing",C299)))</formula>
    </cfRule>
    <cfRule type="containsText" dxfId="318" priority="688" operator="containsText" text="Disc">
      <formula>NOT(ISERROR(SEARCH("Disc",C299)))</formula>
    </cfRule>
    <cfRule type="containsText" dxfId="317" priority="689" operator="containsText" text="EOL">
      <formula>NOT(ISERROR(SEARCH("EOL",C299)))</formula>
    </cfRule>
    <cfRule type="containsText" dxfId="316" priority="690" operator="containsText" text="NEW">
      <formula>NOT(ISERROR(SEARCH("NEW",C299)))</formula>
    </cfRule>
  </conditionalFormatting>
  <conditionalFormatting sqref="I312">
    <cfRule type="containsText" dxfId="315" priority="645" operator="containsText" text="TBA">
      <formula>NOT(ISERROR(SEARCH("TBA",I312)))</formula>
    </cfRule>
  </conditionalFormatting>
  <conditionalFormatting sqref="G312">
    <cfRule type="containsText" dxfId="314" priority="634" operator="containsText" text="TBA">
      <formula>NOT(ISERROR(SEARCH("TBA",G312)))</formula>
    </cfRule>
  </conditionalFormatting>
  <conditionalFormatting sqref="I312">
    <cfRule type="containsText" dxfId="313" priority="644" operator="containsText" text="TBA">
      <formula>NOT(ISERROR(SEARCH("TBA",I312)))</formula>
    </cfRule>
  </conditionalFormatting>
  <conditionalFormatting sqref="C312">
    <cfRule type="containsText" dxfId="312" priority="630" operator="containsText" text="Phasing">
      <formula>NOT(ISERROR(SEARCH("Phasing",C312)))</formula>
    </cfRule>
    <cfRule type="containsText" dxfId="311" priority="631" operator="containsText" text="Disc">
      <formula>NOT(ISERROR(SEARCH("Disc",C312)))</formula>
    </cfRule>
    <cfRule type="containsText" dxfId="310" priority="632" operator="containsText" text="EOL">
      <formula>NOT(ISERROR(SEARCH("EOL",C312)))</formula>
    </cfRule>
    <cfRule type="containsText" dxfId="309" priority="633" operator="containsText" text="NEW">
      <formula>NOT(ISERROR(SEARCH("NEW",C312)))</formula>
    </cfRule>
  </conditionalFormatting>
  <conditionalFormatting sqref="I300">
    <cfRule type="containsText" dxfId="308" priority="626" operator="containsText" text="TBA">
      <formula>NOT(ISERROR(SEARCH("TBA",I300)))</formula>
    </cfRule>
  </conditionalFormatting>
  <conditionalFormatting sqref="G300">
    <cfRule type="containsText" dxfId="307" priority="615" operator="containsText" text="TBA">
      <formula>NOT(ISERROR(SEARCH("TBA",G300)))</formula>
    </cfRule>
  </conditionalFormatting>
  <conditionalFormatting sqref="I300">
    <cfRule type="containsText" dxfId="306" priority="625" operator="containsText" text="TBA">
      <formula>NOT(ISERROR(SEARCH("TBA",I300)))</formula>
    </cfRule>
  </conditionalFormatting>
  <conditionalFormatting sqref="C300">
    <cfRule type="containsText" dxfId="305" priority="611" operator="containsText" text="Phasing">
      <formula>NOT(ISERROR(SEARCH("Phasing",C300)))</formula>
    </cfRule>
    <cfRule type="containsText" dxfId="304" priority="612" operator="containsText" text="Disc">
      <formula>NOT(ISERROR(SEARCH("Disc",C300)))</formula>
    </cfRule>
    <cfRule type="containsText" dxfId="303" priority="613" operator="containsText" text="EOL">
      <formula>NOT(ISERROR(SEARCH("EOL",C300)))</formula>
    </cfRule>
    <cfRule type="containsText" dxfId="302" priority="614" operator="containsText" text="NEW">
      <formula>NOT(ISERROR(SEARCH("NEW",C300)))</formula>
    </cfRule>
  </conditionalFormatting>
  <conditionalFormatting sqref="I306">
    <cfRule type="containsText" dxfId="301" priority="607" operator="containsText" text="TBA">
      <formula>NOT(ISERROR(SEARCH("TBA",I306)))</formula>
    </cfRule>
  </conditionalFormatting>
  <conditionalFormatting sqref="G306">
    <cfRule type="containsText" dxfId="300" priority="596" operator="containsText" text="TBA">
      <formula>NOT(ISERROR(SEARCH("TBA",G306)))</formula>
    </cfRule>
  </conditionalFormatting>
  <conditionalFormatting sqref="I306">
    <cfRule type="containsText" dxfId="299" priority="606" operator="containsText" text="TBA">
      <formula>NOT(ISERROR(SEARCH("TBA",I306)))</formula>
    </cfRule>
  </conditionalFormatting>
  <conditionalFormatting sqref="C306">
    <cfRule type="containsText" dxfId="298" priority="592" operator="containsText" text="Phasing">
      <formula>NOT(ISERROR(SEARCH("Phasing",C306)))</formula>
    </cfRule>
    <cfRule type="containsText" dxfId="297" priority="593" operator="containsText" text="Disc">
      <formula>NOT(ISERROR(SEARCH("Disc",C306)))</formula>
    </cfRule>
    <cfRule type="containsText" dxfId="296" priority="594" operator="containsText" text="EOL">
      <formula>NOT(ISERROR(SEARCH("EOL",C306)))</formula>
    </cfRule>
    <cfRule type="containsText" dxfId="295" priority="595" operator="containsText" text="NEW">
      <formula>NOT(ISERROR(SEARCH("NEW",C306)))</formula>
    </cfRule>
  </conditionalFormatting>
  <conditionalFormatting sqref="I107 F107:G107">
    <cfRule type="containsText" dxfId="294" priority="589" operator="containsText" text="TBA">
      <formula>NOT(ISERROR(SEARCH("TBA",F107)))</formula>
    </cfRule>
  </conditionalFormatting>
  <conditionalFormatting sqref="H107">
    <cfRule type="containsText" dxfId="293" priority="587" operator="containsText" text="TBA">
      <formula>NOT(ISERROR(SEARCH("TBA",H107)))</formula>
    </cfRule>
  </conditionalFormatting>
  <conditionalFormatting sqref="J107">
    <cfRule type="containsText" dxfId="292" priority="586" operator="containsText" text="TBA">
      <formula>NOT(ISERROR(SEARCH("TBA",J107)))</formula>
    </cfRule>
  </conditionalFormatting>
  <conditionalFormatting sqref="C115">
    <cfRule type="containsText" dxfId="291" priority="581" operator="containsText" text="Phasing">
      <formula>NOT(ISERROR(SEARCH("Phasing",C115)))</formula>
    </cfRule>
    <cfRule type="containsText" dxfId="290" priority="582" operator="containsText" text="Disc">
      <formula>NOT(ISERROR(SEARCH("Disc",C115)))</formula>
    </cfRule>
    <cfRule type="containsText" dxfId="289" priority="583" operator="containsText" text="EOL">
      <formula>NOT(ISERROR(SEARCH("EOL",C115)))</formula>
    </cfRule>
    <cfRule type="containsText" dxfId="288" priority="584" operator="containsText" text="NEW">
      <formula>NOT(ISERROR(SEARCH("NEW",C115)))</formula>
    </cfRule>
  </conditionalFormatting>
  <conditionalFormatting sqref="I115 F115:G115">
    <cfRule type="containsText" dxfId="287" priority="580" operator="containsText" text="TBA">
      <formula>NOT(ISERROR(SEARCH("TBA",F115)))</formula>
    </cfRule>
  </conditionalFormatting>
  <conditionalFormatting sqref="C107">
    <cfRule type="containsText" dxfId="286" priority="558" operator="containsText" text="Phasing">
      <formula>NOT(ISERROR(SEARCH("Phasing",C107)))</formula>
    </cfRule>
    <cfRule type="containsText" dxfId="285" priority="559" operator="containsText" text="Disc">
      <formula>NOT(ISERROR(SEARCH("Disc",C107)))</formula>
    </cfRule>
    <cfRule type="containsText" dxfId="284" priority="560" operator="containsText" text="EOL">
      <formula>NOT(ISERROR(SEARCH("EOL",C107)))</formula>
    </cfRule>
    <cfRule type="containsText" dxfId="283" priority="561" operator="containsText" text="NEW">
      <formula>NOT(ISERROR(SEARCH("NEW",C107)))</formula>
    </cfRule>
  </conditionalFormatting>
  <conditionalFormatting sqref="C120">
    <cfRule type="containsText" dxfId="282" priority="566" operator="containsText" text="Phasing">
      <formula>NOT(ISERROR(SEARCH("Phasing",C120)))</formula>
    </cfRule>
    <cfRule type="containsText" dxfId="281" priority="567" operator="containsText" text="Disc">
      <formula>NOT(ISERROR(SEARCH("Disc",C120)))</formula>
    </cfRule>
    <cfRule type="containsText" dxfId="280" priority="568" operator="containsText" text="EOL">
      <formula>NOT(ISERROR(SEARCH("EOL",C120)))</formula>
    </cfRule>
    <cfRule type="containsText" dxfId="279" priority="569" operator="containsText" text="NEW">
      <formula>NOT(ISERROR(SEARCH("NEW",C120)))</formula>
    </cfRule>
  </conditionalFormatting>
  <conditionalFormatting sqref="C57">
    <cfRule type="containsText" dxfId="278" priority="345" operator="containsText" text="Phasing">
      <formula>NOT(ISERROR(SEARCH("Phasing",C57)))</formula>
    </cfRule>
    <cfRule type="containsText" dxfId="277" priority="346" operator="containsText" text="Disc">
      <formula>NOT(ISERROR(SEARCH("Disc",C57)))</formula>
    </cfRule>
    <cfRule type="containsText" dxfId="276" priority="347" operator="containsText" text="EOL">
      <formula>NOT(ISERROR(SEARCH("EOL",C57)))</formula>
    </cfRule>
    <cfRule type="containsText" dxfId="275" priority="348" operator="containsText" text="NEW">
      <formula>NOT(ISERROR(SEARCH("NEW",C57)))</formula>
    </cfRule>
  </conditionalFormatting>
  <conditionalFormatting sqref="C288">
    <cfRule type="containsText" dxfId="274" priority="326" operator="containsText" text="Phasing">
      <formula>NOT(ISERROR(SEARCH("Phasing",C288)))</formula>
    </cfRule>
    <cfRule type="containsText" dxfId="273" priority="327" operator="containsText" text="Disc">
      <formula>NOT(ISERROR(SEARCH("Disc",C288)))</formula>
    </cfRule>
    <cfRule type="containsText" dxfId="272" priority="328" operator="containsText" text="EOL">
      <formula>NOT(ISERROR(SEARCH("EOL",C288)))</formula>
    </cfRule>
    <cfRule type="containsText" dxfId="271" priority="329" operator="containsText" text="NEW">
      <formula>NOT(ISERROR(SEARCH("NEW",C288)))</formula>
    </cfRule>
  </conditionalFormatting>
  <conditionalFormatting sqref="F288:G288 I288">
    <cfRule type="containsText" dxfId="270" priority="320" operator="containsText" text="TBA">
      <formula>NOT(ISERROR(SEARCH("TBA",F288)))</formula>
    </cfRule>
  </conditionalFormatting>
  <conditionalFormatting sqref="I288">
    <cfRule type="containsText" dxfId="269" priority="318" operator="containsText" text="TBA">
      <formula>NOT(ISERROR(SEARCH("TBA",I288)))</formula>
    </cfRule>
  </conditionalFormatting>
  <conditionalFormatting sqref="H288">
    <cfRule type="containsText" dxfId="268" priority="312" operator="containsText" text="TBA">
      <formula>NOT(ISERROR(SEARCH("TBA",H288)))</formula>
    </cfRule>
  </conditionalFormatting>
  <conditionalFormatting sqref="J288">
    <cfRule type="containsText" dxfId="267" priority="310" operator="containsText" text="TBA">
      <formula>NOT(ISERROR(SEARCH("TBA",J288)))</formula>
    </cfRule>
  </conditionalFormatting>
  <conditionalFormatting sqref="I215 F215:G215">
    <cfRule type="containsText" dxfId="266" priority="308" operator="containsText" text="TBA">
      <formula>NOT(ISERROR(SEARCH("TBA",F215)))</formula>
    </cfRule>
  </conditionalFormatting>
  <conditionalFormatting sqref="I215">
    <cfRule type="containsText" dxfId="265" priority="306" operator="containsText" text="TBA">
      <formula>NOT(ISERROR(SEARCH("TBA",I215)))</formula>
    </cfRule>
  </conditionalFormatting>
  <conditionalFormatting sqref="C215">
    <cfRule type="containsText" dxfId="264" priority="298" operator="containsText" text="Phasing">
      <formula>NOT(ISERROR(SEARCH("Phasing",C215)))</formula>
    </cfRule>
    <cfRule type="containsText" dxfId="263" priority="299" operator="containsText" text="Disc">
      <formula>NOT(ISERROR(SEARCH("Disc",C215)))</formula>
    </cfRule>
    <cfRule type="containsText" dxfId="262" priority="300" operator="containsText" text="EOL">
      <formula>NOT(ISERROR(SEARCH("EOL",C215)))</formula>
    </cfRule>
    <cfRule type="containsText" dxfId="261" priority="301" operator="containsText" text="NEW">
      <formula>NOT(ISERROR(SEARCH("NEW",C215)))</formula>
    </cfRule>
  </conditionalFormatting>
  <conditionalFormatting sqref="H215">
    <cfRule type="containsText" dxfId="260" priority="296" operator="containsText" text="TBA">
      <formula>NOT(ISERROR(SEARCH("TBA",H215)))</formula>
    </cfRule>
  </conditionalFormatting>
  <conditionalFormatting sqref="J215">
    <cfRule type="containsText" dxfId="259" priority="294" operator="containsText" text="TBA">
      <formula>NOT(ISERROR(SEARCH("TBA",J215)))</formula>
    </cfRule>
  </conditionalFormatting>
  <conditionalFormatting sqref="F299:F312">
    <cfRule type="containsText" dxfId="258" priority="291" operator="containsText" text="TBA">
      <formula>NOT(ISERROR(SEARCH("TBA",F299)))</formula>
    </cfRule>
  </conditionalFormatting>
  <conditionalFormatting sqref="C55">
    <cfRule type="containsText" dxfId="257" priority="287" operator="containsText" text="Phasing">
      <formula>NOT(ISERROR(SEARCH("Phasing",C55)))</formula>
    </cfRule>
    <cfRule type="containsText" dxfId="256" priority="288" operator="containsText" text="Disc">
      <formula>NOT(ISERROR(SEARCH("Disc",C55)))</formula>
    </cfRule>
    <cfRule type="containsText" dxfId="255" priority="289" operator="containsText" text="EOL">
      <formula>NOT(ISERROR(SEARCH("EOL",C55)))</formula>
    </cfRule>
    <cfRule type="containsText" dxfId="254" priority="290" operator="containsText" text="NEW">
      <formula>NOT(ISERROR(SEARCH("NEW",C55)))</formula>
    </cfRule>
  </conditionalFormatting>
  <conditionalFormatting sqref="C28">
    <cfRule type="containsText" dxfId="253" priority="283" operator="containsText" text="Phasing">
      <formula>NOT(ISERROR(SEARCH("Phasing",C28)))</formula>
    </cfRule>
    <cfRule type="containsText" dxfId="252" priority="284" operator="containsText" text="Disc">
      <formula>NOT(ISERROR(SEARCH("Disc",C28)))</formula>
    </cfRule>
    <cfRule type="containsText" dxfId="251" priority="285" operator="containsText" text="EOL">
      <formula>NOT(ISERROR(SEARCH("EOL",C28)))</formula>
    </cfRule>
    <cfRule type="containsText" dxfId="250" priority="286" operator="containsText" text="NEW">
      <formula>NOT(ISERROR(SEARCH("NEW",C28)))</formula>
    </cfRule>
  </conditionalFormatting>
  <conditionalFormatting sqref="C27">
    <cfRule type="containsText" dxfId="249" priority="279" operator="containsText" text="Phasing">
      <formula>NOT(ISERROR(SEARCH("Phasing",C27)))</formula>
    </cfRule>
    <cfRule type="containsText" dxfId="248" priority="280" operator="containsText" text="Disc">
      <formula>NOT(ISERROR(SEARCH("Disc",C27)))</formula>
    </cfRule>
    <cfRule type="containsText" dxfId="247" priority="281" operator="containsText" text="EOL">
      <formula>NOT(ISERROR(SEARCH("EOL",C27)))</formula>
    </cfRule>
    <cfRule type="containsText" dxfId="246" priority="282" operator="containsText" text="NEW">
      <formula>NOT(ISERROR(SEARCH("NEW",C27)))</formula>
    </cfRule>
  </conditionalFormatting>
  <conditionalFormatting sqref="C29">
    <cfRule type="containsText" dxfId="245" priority="271" operator="containsText" text="Phasing">
      <formula>NOT(ISERROR(SEARCH("Phasing",C29)))</formula>
    </cfRule>
    <cfRule type="containsText" dxfId="244" priority="272" operator="containsText" text="Disc">
      <formula>NOT(ISERROR(SEARCH("Disc",C29)))</formula>
    </cfRule>
    <cfRule type="containsText" dxfId="243" priority="273" operator="containsText" text="EOL">
      <formula>NOT(ISERROR(SEARCH("EOL",C29)))</formula>
    </cfRule>
    <cfRule type="containsText" dxfId="242" priority="274" operator="containsText" text="NEW">
      <formula>NOT(ISERROR(SEARCH("NEW",C29)))</formula>
    </cfRule>
  </conditionalFormatting>
  <conditionalFormatting sqref="C70">
    <cfRule type="containsText" dxfId="241" priority="263" operator="containsText" text="Phasing">
      <formula>NOT(ISERROR(SEARCH("Phasing",C70)))</formula>
    </cfRule>
    <cfRule type="containsText" dxfId="240" priority="264" operator="containsText" text="Disc">
      <formula>NOT(ISERROR(SEARCH("Disc",C70)))</formula>
    </cfRule>
    <cfRule type="containsText" dxfId="239" priority="265" operator="containsText" text="EOL">
      <formula>NOT(ISERROR(SEARCH("EOL",C70)))</formula>
    </cfRule>
    <cfRule type="containsText" dxfId="238" priority="266" operator="containsText" text="NEW">
      <formula>NOT(ISERROR(SEARCH("NEW",C70)))</formula>
    </cfRule>
  </conditionalFormatting>
  <conditionalFormatting sqref="C69">
    <cfRule type="containsText" dxfId="237" priority="267" operator="containsText" text="Phasing">
      <formula>NOT(ISERROR(SEARCH("Phasing",C69)))</formula>
    </cfRule>
    <cfRule type="containsText" dxfId="236" priority="268" operator="containsText" text="Disc">
      <formula>NOT(ISERROR(SEARCH("Disc",C69)))</formula>
    </cfRule>
    <cfRule type="containsText" dxfId="235" priority="269" operator="containsText" text="EOL">
      <formula>NOT(ISERROR(SEARCH("EOL",C69)))</formula>
    </cfRule>
    <cfRule type="containsText" dxfId="234" priority="270" operator="containsText" text="NEW">
      <formula>NOT(ISERROR(SEARCH("NEW",C69)))</formula>
    </cfRule>
  </conditionalFormatting>
  <conditionalFormatting sqref="C56">
    <cfRule type="containsText" dxfId="233" priority="255" operator="containsText" text="Phasing">
      <formula>NOT(ISERROR(SEARCH("Phasing",C56)))</formula>
    </cfRule>
    <cfRule type="containsText" dxfId="232" priority="256" operator="containsText" text="Disc">
      <formula>NOT(ISERROR(SEARCH("Disc",C56)))</formula>
    </cfRule>
    <cfRule type="containsText" dxfId="231" priority="257" operator="containsText" text="EOL">
      <formula>NOT(ISERROR(SEARCH("EOL",C56)))</formula>
    </cfRule>
    <cfRule type="containsText" dxfId="230" priority="258" operator="containsText" text="NEW">
      <formula>NOT(ISERROR(SEARCH("NEW",C56)))</formula>
    </cfRule>
  </conditionalFormatting>
  <conditionalFormatting sqref="C54">
    <cfRule type="containsText" dxfId="229" priority="259" operator="containsText" text="Phasing">
      <formula>NOT(ISERROR(SEARCH("Phasing",C54)))</formula>
    </cfRule>
    <cfRule type="containsText" dxfId="228" priority="260" operator="containsText" text="Disc">
      <formula>NOT(ISERROR(SEARCH("Disc",C54)))</formula>
    </cfRule>
    <cfRule type="containsText" dxfId="227" priority="261" operator="containsText" text="EOL">
      <formula>NOT(ISERROR(SEARCH("EOL",C54)))</formula>
    </cfRule>
    <cfRule type="containsText" dxfId="226" priority="262" operator="containsText" text="NEW">
      <formula>NOT(ISERROR(SEARCH("NEW",C54)))</formula>
    </cfRule>
  </conditionalFormatting>
  <conditionalFormatting sqref="C68">
    <cfRule type="containsText" dxfId="225" priority="251" operator="containsText" text="Phasing">
      <formula>NOT(ISERROR(SEARCH("Phasing",C68)))</formula>
    </cfRule>
    <cfRule type="containsText" dxfId="224" priority="252" operator="containsText" text="Disc">
      <formula>NOT(ISERROR(SEARCH("Disc",C68)))</formula>
    </cfRule>
    <cfRule type="containsText" dxfId="223" priority="253" operator="containsText" text="EOL">
      <formula>NOT(ISERROR(SEARCH("EOL",C68)))</formula>
    </cfRule>
    <cfRule type="containsText" dxfId="222" priority="254" operator="containsText" text="NEW">
      <formula>NOT(ISERROR(SEARCH("NEW",C68)))</formula>
    </cfRule>
  </conditionalFormatting>
  <conditionalFormatting sqref="C72">
    <cfRule type="containsText" dxfId="221" priority="243" operator="containsText" text="Phasing">
      <formula>NOT(ISERROR(SEARCH("Phasing",C72)))</formula>
    </cfRule>
    <cfRule type="containsText" dxfId="220" priority="244" operator="containsText" text="Disc">
      <formula>NOT(ISERROR(SEARCH("Disc",C72)))</formula>
    </cfRule>
    <cfRule type="containsText" dxfId="219" priority="245" operator="containsText" text="EOL">
      <formula>NOT(ISERROR(SEARCH("EOL",C72)))</formula>
    </cfRule>
    <cfRule type="containsText" dxfId="218" priority="246" operator="containsText" text="NEW">
      <formula>NOT(ISERROR(SEARCH("NEW",C72)))</formula>
    </cfRule>
  </conditionalFormatting>
  <conditionalFormatting sqref="C71">
    <cfRule type="containsText" dxfId="217" priority="247" operator="containsText" text="Phasing">
      <formula>NOT(ISERROR(SEARCH("Phasing",C71)))</formula>
    </cfRule>
    <cfRule type="containsText" dxfId="216" priority="248" operator="containsText" text="Disc">
      <formula>NOT(ISERROR(SEARCH("Disc",C71)))</formula>
    </cfRule>
    <cfRule type="containsText" dxfId="215" priority="249" operator="containsText" text="EOL">
      <formula>NOT(ISERROR(SEARCH("EOL",C71)))</formula>
    </cfRule>
    <cfRule type="containsText" dxfId="214" priority="250" operator="containsText" text="NEW">
      <formula>NOT(ISERROR(SEARCH("NEW",C71)))</formula>
    </cfRule>
  </conditionalFormatting>
  <conditionalFormatting sqref="C67">
    <cfRule type="containsText" dxfId="213" priority="239" operator="containsText" text="Phasing">
      <formula>NOT(ISERROR(SEARCH("Phasing",C67)))</formula>
    </cfRule>
    <cfRule type="containsText" dxfId="212" priority="240" operator="containsText" text="Disc">
      <formula>NOT(ISERROR(SEARCH("Disc",C67)))</formula>
    </cfRule>
    <cfRule type="containsText" dxfId="211" priority="241" operator="containsText" text="EOL">
      <formula>NOT(ISERROR(SEARCH("EOL",C67)))</formula>
    </cfRule>
    <cfRule type="containsText" dxfId="210" priority="242" operator="containsText" text="NEW">
      <formula>NOT(ISERROR(SEARCH("NEW",C67)))</formula>
    </cfRule>
  </conditionalFormatting>
  <conditionalFormatting sqref="C64">
    <cfRule type="containsText" dxfId="209" priority="235" operator="containsText" text="Phasing">
      <formula>NOT(ISERROR(SEARCH("Phasing",C64)))</formula>
    </cfRule>
    <cfRule type="containsText" dxfId="208" priority="236" operator="containsText" text="Disc">
      <formula>NOT(ISERROR(SEARCH("Disc",C64)))</formula>
    </cfRule>
    <cfRule type="containsText" dxfId="207" priority="237" operator="containsText" text="EOL">
      <formula>NOT(ISERROR(SEARCH("EOL",C64)))</formula>
    </cfRule>
    <cfRule type="containsText" dxfId="206" priority="238" operator="containsText" text="NEW">
      <formula>NOT(ISERROR(SEARCH("NEW",C64)))</formula>
    </cfRule>
  </conditionalFormatting>
  <conditionalFormatting sqref="C81">
    <cfRule type="containsText" dxfId="205" priority="227" operator="containsText" text="Phasing">
      <formula>NOT(ISERROR(SEARCH("Phasing",C81)))</formula>
    </cfRule>
    <cfRule type="containsText" dxfId="204" priority="228" operator="containsText" text="Disc">
      <formula>NOT(ISERROR(SEARCH("Disc",C81)))</formula>
    </cfRule>
    <cfRule type="containsText" dxfId="203" priority="229" operator="containsText" text="EOL">
      <formula>NOT(ISERROR(SEARCH("EOL",C81)))</formula>
    </cfRule>
    <cfRule type="containsText" dxfId="202" priority="230" operator="containsText" text="NEW">
      <formula>NOT(ISERROR(SEARCH("NEW",C81)))</formula>
    </cfRule>
  </conditionalFormatting>
  <conditionalFormatting sqref="C79">
    <cfRule type="containsText" dxfId="201" priority="231" operator="containsText" text="Phasing">
      <formula>NOT(ISERROR(SEARCH("Phasing",C79)))</formula>
    </cfRule>
    <cfRule type="containsText" dxfId="200" priority="232" operator="containsText" text="Disc">
      <formula>NOT(ISERROR(SEARCH("Disc",C79)))</formula>
    </cfRule>
    <cfRule type="containsText" dxfId="199" priority="233" operator="containsText" text="EOL">
      <formula>NOT(ISERROR(SEARCH("EOL",C79)))</formula>
    </cfRule>
    <cfRule type="containsText" dxfId="198" priority="234" operator="containsText" text="NEW">
      <formula>NOT(ISERROR(SEARCH("NEW",C79)))</formula>
    </cfRule>
  </conditionalFormatting>
  <conditionalFormatting sqref="C85">
    <cfRule type="containsText" dxfId="197" priority="219" operator="containsText" text="Phasing">
      <formula>NOT(ISERROR(SEARCH("Phasing",C85)))</formula>
    </cfRule>
    <cfRule type="containsText" dxfId="196" priority="220" operator="containsText" text="Disc">
      <formula>NOT(ISERROR(SEARCH("Disc",C85)))</formula>
    </cfRule>
    <cfRule type="containsText" dxfId="195" priority="221" operator="containsText" text="EOL">
      <formula>NOT(ISERROR(SEARCH("EOL",C85)))</formula>
    </cfRule>
    <cfRule type="containsText" dxfId="194" priority="222" operator="containsText" text="NEW">
      <formula>NOT(ISERROR(SEARCH("NEW",C85)))</formula>
    </cfRule>
  </conditionalFormatting>
  <conditionalFormatting sqref="C83">
    <cfRule type="containsText" dxfId="193" priority="223" operator="containsText" text="Phasing">
      <formula>NOT(ISERROR(SEARCH("Phasing",C83)))</formula>
    </cfRule>
    <cfRule type="containsText" dxfId="192" priority="224" operator="containsText" text="Disc">
      <formula>NOT(ISERROR(SEARCH("Disc",C83)))</formula>
    </cfRule>
    <cfRule type="containsText" dxfId="191" priority="225" operator="containsText" text="EOL">
      <formula>NOT(ISERROR(SEARCH("EOL",C83)))</formula>
    </cfRule>
    <cfRule type="containsText" dxfId="190" priority="226" operator="containsText" text="NEW">
      <formula>NOT(ISERROR(SEARCH("NEW",C83)))</formula>
    </cfRule>
  </conditionalFormatting>
  <conditionalFormatting sqref="C92">
    <cfRule type="containsText" dxfId="189" priority="215" operator="containsText" text="Phasing">
      <formula>NOT(ISERROR(SEARCH("Phasing",C92)))</formula>
    </cfRule>
    <cfRule type="containsText" dxfId="188" priority="216" operator="containsText" text="Disc">
      <formula>NOT(ISERROR(SEARCH("Disc",C92)))</formula>
    </cfRule>
    <cfRule type="containsText" dxfId="187" priority="217" operator="containsText" text="EOL">
      <formula>NOT(ISERROR(SEARCH("EOL",C92)))</formula>
    </cfRule>
    <cfRule type="containsText" dxfId="186" priority="218" operator="containsText" text="NEW">
      <formula>NOT(ISERROR(SEARCH("NEW",C92)))</formula>
    </cfRule>
  </conditionalFormatting>
  <conditionalFormatting sqref="C133">
    <cfRule type="containsText" dxfId="185" priority="145" operator="containsText" text="Phasing">
      <formula>NOT(ISERROR(SEARCH("Phasing",C133)))</formula>
    </cfRule>
    <cfRule type="containsText" dxfId="184" priority="146" operator="containsText" text="Disc">
      <formula>NOT(ISERROR(SEARCH("Disc",C133)))</formula>
    </cfRule>
    <cfRule type="containsText" dxfId="183" priority="147" operator="containsText" text="EOL">
      <formula>NOT(ISERROR(SEARCH("EOL",C133)))</formula>
    </cfRule>
    <cfRule type="containsText" dxfId="182" priority="148" operator="containsText" text="NEW">
      <formula>NOT(ISERROR(SEARCH("NEW",C133)))</formula>
    </cfRule>
  </conditionalFormatting>
  <conditionalFormatting sqref="J264:J265">
    <cfRule type="containsText" dxfId="181" priority="166" operator="containsText" text="TBA">
      <formula>NOT(ISERROR(SEARCH("TBA",J264)))</formula>
    </cfRule>
  </conditionalFormatting>
  <conditionalFormatting sqref="H264:H265">
    <cfRule type="containsText" dxfId="180" priority="169" operator="containsText" text="TBA">
      <formula>NOT(ISERROR(SEARCH("TBA",H264)))</formula>
    </cfRule>
  </conditionalFormatting>
  <conditionalFormatting sqref="I264:I265">
    <cfRule type="containsText" dxfId="179" priority="185" operator="containsText" text="TBA">
      <formula>NOT(ISERROR(SEARCH("TBA",I264)))</formula>
    </cfRule>
  </conditionalFormatting>
  <conditionalFormatting sqref="I265">
    <cfRule type="containsText" dxfId="178" priority="183" operator="containsText" text="TBA">
      <formula>NOT(ISERROR(SEARCH("TBA",I265)))</formula>
    </cfRule>
  </conditionalFormatting>
  <conditionalFormatting sqref="C136">
    <cfRule type="containsText" dxfId="177" priority="155" operator="containsText" text="Phasing">
      <formula>NOT(ISERROR(SEARCH("Phasing",C136)))</formula>
    </cfRule>
    <cfRule type="containsText" dxfId="176" priority="156" operator="containsText" text="Disc">
      <formula>NOT(ISERROR(SEARCH("Disc",C136)))</formula>
    </cfRule>
    <cfRule type="containsText" dxfId="175" priority="157" operator="containsText" text="EOL">
      <formula>NOT(ISERROR(SEARCH("EOL",C136)))</formula>
    </cfRule>
    <cfRule type="containsText" dxfId="174" priority="158" operator="containsText" text="NEW">
      <formula>NOT(ISERROR(SEARCH("NEW",C136)))</formula>
    </cfRule>
  </conditionalFormatting>
  <conditionalFormatting sqref="F264">
    <cfRule type="containsText" dxfId="173" priority="178" operator="containsText" text="TBA">
      <formula>NOT(ISERROR(SEARCH("TBA",F264)))</formula>
    </cfRule>
  </conditionalFormatting>
  <conditionalFormatting sqref="F265">
    <cfRule type="containsText" dxfId="172" priority="177" operator="containsText" text="TBA">
      <formula>NOT(ISERROR(SEARCH("TBA",F265)))</formula>
    </cfRule>
  </conditionalFormatting>
  <conditionalFormatting sqref="G264">
    <cfRule type="containsText" dxfId="171" priority="176" operator="containsText" text="TBA">
      <formula>NOT(ISERROR(SEARCH("TBA",G264)))</formula>
    </cfRule>
  </conditionalFormatting>
  <conditionalFormatting sqref="G265">
    <cfRule type="containsText" dxfId="170" priority="175" operator="containsText" text="TBA">
      <formula>NOT(ISERROR(SEARCH("TBA",G265)))</formula>
    </cfRule>
  </conditionalFormatting>
  <conditionalFormatting sqref="C128">
    <cfRule type="containsText" dxfId="169" priority="141" operator="containsText" text="Phasing">
      <formula>NOT(ISERROR(SEARCH("Phasing",C128)))</formula>
    </cfRule>
    <cfRule type="containsText" dxfId="168" priority="142" operator="containsText" text="Disc">
      <formula>NOT(ISERROR(SEARCH("Disc",C128)))</formula>
    </cfRule>
    <cfRule type="containsText" dxfId="167" priority="143" operator="containsText" text="EOL">
      <formula>NOT(ISERROR(SEARCH("EOL",C128)))</formula>
    </cfRule>
    <cfRule type="containsText" dxfId="166" priority="144" operator="containsText" text="NEW">
      <formula>NOT(ISERROR(SEARCH("NEW",C128)))</formula>
    </cfRule>
  </conditionalFormatting>
  <conditionalFormatting sqref="C129">
    <cfRule type="containsText" dxfId="165" priority="137" operator="containsText" text="Phasing">
      <formula>NOT(ISERROR(SEARCH("Phasing",C129)))</formula>
    </cfRule>
    <cfRule type="containsText" dxfId="164" priority="138" operator="containsText" text="Disc">
      <formula>NOT(ISERROR(SEARCH("Disc",C129)))</formula>
    </cfRule>
    <cfRule type="containsText" dxfId="163" priority="139" operator="containsText" text="EOL">
      <formula>NOT(ISERROR(SEARCH("EOL",C129)))</formula>
    </cfRule>
    <cfRule type="containsText" dxfId="162" priority="140" operator="containsText" text="NEW">
      <formula>NOT(ISERROR(SEARCH("NEW",C129)))</formula>
    </cfRule>
  </conditionalFormatting>
  <conditionalFormatting sqref="C264:C265">
    <cfRule type="containsText" dxfId="161" priority="171" operator="containsText" text="Phasing">
      <formula>NOT(ISERROR(SEARCH("Phasing",C264)))</formula>
    </cfRule>
    <cfRule type="containsText" dxfId="160" priority="172" operator="containsText" text="Disc">
      <formula>NOT(ISERROR(SEARCH("Disc",C264)))</formula>
    </cfRule>
    <cfRule type="containsText" dxfId="159" priority="173" operator="containsText" text="EOL">
      <formula>NOT(ISERROR(SEARCH("EOL",C264)))</formula>
    </cfRule>
    <cfRule type="containsText" dxfId="158" priority="174" operator="containsText" text="NEW">
      <formula>NOT(ISERROR(SEARCH("NEW",C264)))</formula>
    </cfRule>
  </conditionalFormatting>
  <conditionalFormatting sqref="C134:C135">
    <cfRule type="containsText" dxfId="157" priority="160" operator="containsText" text="Phasing">
      <formula>NOT(ISERROR(SEARCH("Phasing",C134)))</formula>
    </cfRule>
    <cfRule type="containsText" dxfId="156" priority="161" operator="containsText" text="Disc">
      <formula>NOT(ISERROR(SEARCH("Disc",C134)))</formula>
    </cfRule>
    <cfRule type="containsText" dxfId="155" priority="162" operator="containsText" text="EOL">
      <formula>NOT(ISERROR(SEARCH("EOL",C134)))</formula>
    </cfRule>
    <cfRule type="containsText" dxfId="154" priority="163" operator="containsText" text="NEW">
      <formula>NOT(ISERROR(SEARCH("NEW",C134)))</formula>
    </cfRule>
  </conditionalFormatting>
  <conditionalFormatting sqref="C137">
    <cfRule type="containsText" dxfId="153" priority="150" operator="containsText" text="Phasing">
      <formula>NOT(ISERROR(SEARCH("Phasing",C137)))</formula>
    </cfRule>
    <cfRule type="containsText" dxfId="152" priority="151" operator="containsText" text="Disc">
      <formula>NOT(ISERROR(SEARCH("Disc",C137)))</formula>
    </cfRule>
    <cfRule type="containsText" dxfId="151" priority="152" operator="containsText" text="EOL">
      <formula>NOT(ISERROR(SEARCH("EOL",C137)))</formula>
    </cfRule>
    <cfRule type="containsText" dxfId="150" priority="153" operator="containsText" text="NEW">
      <formula>NOT(ISERROR(SEARCH("NEW",C137)))</formula>
    </cfRule>
  </conditionalFormatting>
  <conditionalFormatting sqref="C138:C140">
    <cfRule type="containsText" dxfId="149" priority="120" operator="containsText" text="Phasing">
      <formula>NOT(ISERROR(SEARCH("Phasing",C138)))</formula>
    </cfRule>
    <cfRule type="containsText" dxfId="148" priority="121" operator="containsText" text="Disc">
      <formula>NOT(ISERROR(SEARCH("Disc",C138)))</formula>
    </cfRule>
    <cfRule type="containsText" dxfId="147" priority="122" operator="containsText" text="EOL">
      <formula>NOT(ISERROR(SEARCH("EOL",C138)))</formula>
    </cfRule>
    <cfRule type="containsText" dxfId="146" priority="123" operator="containsText" text="NEW">
      <formula>NOT(ISERROR(SEARCH("NEW",C138)))</formula>
    </cfRule>
  </conditionalFormatting>
  <conditionalFormatting sqref="C156">
    <cfRule type="containsText" dxfId="145" priority="116" operator="containsText" text="Phasing">
      <formula>NOT(ISERROR(SEARCH("Phasing",C156)))</formula>
    </cfRule>
    <cfRule type="containsText" dxfId="144" priority="117" operator="containsText" text="Disc">
      <formula>NOT(ISERROR(SEARCH("Disc",C156)))</formula>
    </cfRule>
    <cfRule type="containsText" dxfId="143" priority="118" operator="containsText" text="EOL">
      <formula>NOT(ISERROR(SEARCH("EOL",C156)))</formula>
    </cfRule>
    <cfRule type="containsText" dxfId="142" priority="119" operator="containsText" text="NEW">
      <formula>NOT(ISERROR(SEARCH("NEW",C156)))</formula>
    </cfRule>
  </conditionalFormatting>
  <conditionalFormatting sqref="C157">
    <cfRule type="containsText" dxfId="141" priority="112" operator="containsText" text="Phasing">
      <formula>NOT(ISERROR(SEARCH("Phasing",C157)))</formula>
    </cfRule>
    <cfRule type="containsText" dxfId="140" priority="113" operator="containsText" text="Disc">
      <formula>NOT(ISERROR(SEARCH("Disc",C157)))</formula>
    </cfRule>
    <cfRule type="containsText" dxfId="139" priority="114" operator="containsText" text="EOL">
      <formula>NOT(ISERROR(SEARCH("EOL",C157)))</formula>
    </cfRule>
    <cfRule type="containsText" dxfId="138" priority="115" operator="containsText" text="NEW">
      <formula>NOT(ISERROR(SEARCH("NEW",C157)))</formula>
    </cfRule>
  </conditionalFormatting>
  <conditionalFormatting sqref="C158">
    <cfRule type="containsText" dxfId="137" priority="108" operator="containsText" text="Phasing">
      <formula>NOT(ISERROR(SEARCH("Phasing",C158)))</formula>
    </cfRule>
    <cfRule type="containsText" dxfId="136" priority="109" operator="containsText" text="Disc">
      <formula>NOT(ISERROR(SEARCH("Disc",C158)))</formula>
    </cfRule>
    <cfRule type="containsText" dxfId="135" priority="110" operator="containsText" text="EOL">
      <formula>NOT(ISERROR(SEARCH("EOL",C158)))</formula>
    </cfRule>
    <cfRule type="containsText" dxfId="134" priority="111" operator="containsText" text="NEW">
      <formula>NOT(ISERROR(SEARCH("NEW",C158)))</formula>
    </cfRule>
  </conditionalFormatting>
  <conditionalFormatting sqref="F275:G275 I275">
    <cfRule type="containsText" dxfId="133" priority="107" operator="containsText" text="TBA">
      <formula>NOT(ISERROR(SEARCH("TBA",F275)))</formula>
    </cfRule>
  </conditionalFormatting>
  <conditionalFormatting sqref="C275">
    <cfRule type="containsText" dxfId="132" priority="103" operator="containsText" text="Phasing">
      <formula>NOT(ISERROR(SEARCH("Phasing",C275)))</formula>
    </cfRule>
    <cfRule type="containsText" dxfId="131" priority="104" operator="containsText" text="Disc">
      <formula>NOT(ISERROR(SEARCH("Disc",C275)))</formula>
    </cfRule>
    <cfRule type="containsText" dxfId="130" priority="105" operator="containsText" text="EOL">
      <formula>NOT(ISERROR(SEARCH("EOL",C275)))</formula>
    </cfRule>
    <cfRule type="containsText" dxfId="129" priority="106" operator="containsText" text="NEW">
      <formula>NOT(ISERROR(SEARCH("NEW",C275)))</formula>
    </cfRule>
  </conditionalFormatting>
  <conditionalFormatting sqref="H275">
    <cfRule type="containsText" dxfId="128" priority="101" operator="containsText" text="TBA">
      <formula>NOT(ISERROR(SEARCH("TBA",H275)))</formula>
    </cfRule>
  </conditionalFormatting>
  <conditionalFormatting sqref="J275">
    <cfRule type="containsText" dxfId="127" priority="99" operator="containsText" text="TBA">
      <formula>NOT(ISERROR(SEARCH("TBA",J275)))</formula>
    </cfRule>
  </conditionalFormatting>
  <conditionalFormatting sqref="I187">
    <cfRule type="containsText" dxfId="126" priority="97" operator="containsText" text="TBA">
      <formula>NOT(ISERROR(SEARCH("TBA",I187)))</formula>
    </cfRule>
  </conditionalFormatting>
  <conditionalFormatting sqref="G187">
    <cfRule type="containsText" dxfId="125" priority="94" operator="containsText" text="TBA">
      <formula>NOT(ISERROR(SEARCH("TBA",G187)))</formula>
    </cfRule>
  </conditionalFormatting>
  <conditionalFormatting sqref="I187">
    <cfRule type="containsText" dxfId="124" priority="96" operator="containsText" text="TBA">
      <formula>NOT(ISERROR(SEARCH("TBA",I187)))</formula>
    </cfRule>
  </conditionalFormatting>
  <conditionalFormatting sqref="F187">
    <cfRule type="containsText" dxfId="123" priority="95" operator="containsText" text="TBA">
      <formula>NOT(ISERROR(SEARCH("TBA",F187)))</formula>
    </cfRule>
  </conditionalFormatting>
  <conditionalFormatting sqref="C187">
    <cfRule type="containsText" dxfId="122" priority="90" operator="containsText" text="Phasing">
      <formula>NOT(ISERROR(SEARCH("Phasing",C187)))</formula>
    </cfRule>
    <cfRule type="containsText" dxfId="121" priority="91" operator="containsText" text="Disc">
      <formula>NOT(ISERROR(SEARCH("Disc",C187)))</formula>
    </cfRule>
    <cfRule type="containsText" dxfId="120" priority="92" operator="containsText" text="EOL">
      <formula>NOT(ISERROR(SEARCH("EOL",C187)))</formula>
    </cfRule>
    <cfRule type="containsText" dxfId="119" priority="93" operator="containsText" text="NEW">
      <formula>NOT(ISERROR(SEARCH("NEW",C187)))</formula>
    </cfRule>
  </conditionalFormatting>
  <conditionalFormatting sqref="H187">
    <cfRule type="containsText" dxfId="118" priority="88" operator="containsText" text="TBA">
      <formula>NOT(ISERROR(SEARCH("TBA",H187)))</formula>
    </cfRule>
  </conditionalFormatting>
  <conditionalFormatting sqref="J187">
    <cfRule type="containsText" dxfId="117" priority="86" operator="containsText" text="TBA">
      <formula>NOT(ISERROR(SEARCH("TBA",J187)))</formula>
    </cfRule>
  </conditionalFormatting>
  <conditionalFormatting sqref="C208">
    <cfRule type="containsText" dxfId="116" priority="81" operator="containsText" text="Phasing">
      <formula>NOT(ISERROR(SEARCH("Phasing",C208)))</formula>
    </cfRule>
    <cfRule type="containsText" dxfId="115" priority="82" operator="containsText" text="Disc">
      <formula>NOT(ISERROR(SEARCH("Disc",C208)))</formula>
    </cfRule>
    <cfRule type="containsText" dxfId="114" priority="83" operator="containsText" text="EOL">
      <formula>NOT(ISERROR(SEARCH("EOL",C208)))</formula>
    </cfRule>
    <cfRule type="containsText" dxfId="113" priority="84" operator="containsText" text="NEW">
      <formula>NOT(ISERROR(SEARCH("NEW",C208)))</formula>
    </cfRule>
  </conditionalFormatting>
  <conditionalFormatting sqref="C206">
    <cfRule type="containsText" dxfId="112" priority="77" operator="containsText" text="Phasing">
      <formula>NOT(ISERROR(SEARCH("Phasing",C206)))</formula>
    </cfRule>
    <cfRule type="containsText" dxfId="111" priority="78" operator="containsText" text="Disc">
      <formula>NOT(ISERROR(SEARCH("Disc",C206)))</formula>
    </cfRule>
    <cfRule type="containsText" dxfId="110" priority="79" operator="containsText" text="EOL">
      <formula>NOT(ISERROR(SEARCH("EOL",C206)))</formula>
    </cfRule>
    <cfRule type="containsText" dxfId="109" priority="80" operator="containsText" text="NEW">
      <formula>NOT(ISERROR(SEARCH("NEW",C206)))</formula>
    </cfRule>
  </conditionalFormatting>
  <conditionalFormatting sqref="C211">
    <cfRule type="containsText" dxfId="108" priority="73" operator="containsText" text="Phasing">
      <formula>NOT(ISERROR(SEARCH("Phasing",C211)))</formula>
    </cfRule>
    <cfRule type="containsText" dxfId="107" priority="74" operator="containsText" text="Disc">
      <formula>NOT(ISERROR(SEARCH("Disc",C211)))</formula>
    </cfRule>
    <cfRule type="containsText" dxfId="106" priority="75" operator="containsText" text="EOL">
      <formula>NOT(ISERROR(SEARCH("EOL",C211)))</formula>
    </cfRule>
    <cfRule type="containsText" dxfId="105" priority="76" operator="containsText" text="NEW">
      <formula>NOT(ISERROR(SEARCH("NEW",C211)))</formula>
    </cfRule>
  </conditionalFormatting>
  <conditionalFormatting sqref="C213">
    <cfRule type="containsText" dxfId="104" priority="69" operator="containsText" text="Phasing">
      <formula>NOT(ISERROR(SEARCH("Phasing",C213)))</formula>
    </cfRule>
    <cfRule type="containsText" dxfId="103" priority="70" operator="containsText" text="Disc">
      <formula>NOT(ISERROR(SEARCH("Disc",C213)))</formula>
    </cfRule>
    <cfRule type="containsText" dxfId="102" priority="71" operator="containsText" text="EOL">
      <formula>NOT(ISERROR(SEARCH("EOL",C213)))</formula>
    </cfRule>
    <cfRule type="containsText" dxfId="101" priority="72" operator="containsText" text="NEW">
      <formula>NOT(ISERROR(SEARCH("NEW",C213)))</formula>
    </cfRule>
  </conditionalFormatting>
  <conditionalFormatting sqref="C220">
    <cfRule type="containsText" dxfId="100" priority="65" operator="containsText" text="Phasing">
      <formula>NOT(ISERROR(SEARCH("Phasing",C220)))</formula>
    </cfRule>
    <cfRule type="containsText" dxfId="99" priority="66" operator="containsText" text="Disc">
      <formula>NOT(ISERROR(SEARCH("Disc",C220)))</formula>
    </cfRule>
    <cfRule type="containsText" dxfId="98" priority="67" operator="containsText" text="EOL">
      <formula>NOT(ISERROR(SEARCH("EOL",C220)))</formula>
    </cfRule>
    <cfRule type="containsText" dxfId="97" priority="68" operator="containsText" text="NEW">
      <formula>NOT(ISERROR(SEARCH("NEW",C220)))</formula>
    </cfRule>
  </conditionalFormatting>
  <conditionalFormatting sqref="C224">
    <cfRule type="containsText" dxfId="96" priority="61" operator="containsText" text="Phasing">
      <formula>NOT(ISERROR(SEARCH("Phasing",C224)))</formula>
    </cfRule>
    <cfRule type="containsText" dxfId="95" priority="62" operator="containsText" text="Disc">
      <formula>NOT(ISERROR(SEARCH("Disc",C224)))</formula>
    </cfRule>
    <cfRule type="containsText" dxfId="94" priority="63" operator="containsText" text="EOL">
      <formula>NOT(ISERROR(SEARCH("EOL",C224)))</formula>
    </cfRule>
    <cfRule type="containsText" dxfId="93" priority="64" operator="containsText" text="NEW">
      <formula>NOT(ISERROR(SEARCH("NEW",C224)))</formula>
    </cfRule>
  </conditionalFormatting>
  <conditionalFormatting sqref="C229">
    <cfRule type="containsText" dxfId="92" priority="57" operator="containsText" text="Phasing">
      <formula>NOT(ISERROR(SEARCH("Phasing",C229)))</formula>
    </cfRule>
    <cfRule type="containsText" dxfId="91" priority="58" operator="containsText" text="Disc">
      <formula>NOT(ISERROR(SEARCH("Disc",C229)))</formula>
    </cfRule>
    <cfRule type="containsText" dxfId="90" priority="59" operator="containsText" text="EOL">
      <formula>NOT(ISERROR(SEARCH("EOL",C229)))</formula>
    </cfRule>
    <cfRule type="containsText" dxfId="89" priority="60" operator="containsText" text="NEW">
      <formula>NOT(ISERROR(SEARCH("NEW",C229)))</formula>
    </cfRule>
  </conditionalFormatting>
  <conditionalFormatting sqref="C226">
    <cfRule type="containsText" dxfId="88" priority="53" operator="containsText" text="Phasing">
      <formula>NOT(ISERROR(SEARCH("Phasing",C226)))</formula>
    </cfRule>
    <cfRule type="containsText" dxfId="87" priority="54" operator="containsText" text="Disc">
      <formula>NOT(ISERROR(SEARCH("Disc",C226)))</formula>
    </cfRule>
    <cfRule type="containsText" dxfId="86" priority="55" operator="containsText" text="EOL">
      <formula>NOT(ISERROR(SEARCH("EOL",C226)))</formula>
    </cfRule>
    <cfRule type="containsText" dxfId="85" priority="56" operator="containsText" text="NEW">
      <formula>NOT(ISERROR(SEARCH("NEW",C226)))</formula>
    </cfRule>
  </conditionalFormatting>
  <conditionalFormatting sqref="C222">
    <cfRule type="containsText" dxfId="84" priority="49" operator="containsText" text="Phasing">
      <formula>NOT(ISERROR(SEARCH("Phasing",C222)))</formula>
    </cfRule>
    <cfRule type="containsText" dxfId="83" priority="50" operator="containsText" text="Disc">
      <formula>NOT(ISERROR(SEARCH("Disc",C222)))</formula>
    </cfRule>
    <cfRule type="containsText" dxfId="82" priority="51" operator="containsText" text="EOL">
      <formula>NOT(ISERROR(SEARCH("EOL",C222)))</formula>
    </cfRule>
    <cfRule type="containsText" dxfId="81" priority="52" operator="containsText" text="NEW">
      <formula>NOT(ISERROR(SEARCH("NEW",C222)))</formula>
    </cfRule>
  </conditionalFormatting>
  <conditionalFormatting sqref="C7">
    <cfRule type="containsText" dxfId="80" priority="21" operator="containsText" text="Phasing">
      <formula>NOT(ISERROR(SEARCH("Phasing",C7)))</formula>
    </cfRule>
    <cfRule type="containsText" dxfId="79" priority="22" operator="containsText" text="Disc">
      <formula>NOT(ISERROR(SEARCH("Disc",C7)))</formula>
    </cfRule>
    <cfRule type="containsText" dxfId="78" priority="23" operator="containsText" text="EOL">
      <formula>NOT(ISERROR(SEARCH("EOL",C7)))</formula>
    </cfRule>
    <cfRule type="containsText" dxfId="77" priority="24" operator="containsText" text="NEW">
      <formula>NOT(ISERROR(SEARCH("NEW",C7)))</formula>
    </cfRule>
  </conditionalFormatting>
  <conditionalFormatting sqref="A4:A6">
    <cfRule type="containsText" dxfId="76" priority="1" operator="containsText" text="Phasing">
      <formula>NOT(ISERROR(SEARCH("Phasing",A4)))</formula>
    </cfRule>
    <cfRule type="containsText" dxfId="75" priority="2" operator="containsText" text="Disc">
      <formula>NOT(ISERROR(SEARCH("Disc",A4)))</formula>
    </cfRule>
    <cfRule type="containsText" dxfId="74" priority="3" operator="containsText" text="EOL">
      <formula>NOT(ISERROR(SEARCH("EOL",A4)))</formula>
    </cfRule>
    <cfRule type="containsText" dxfId="73" priority="4" operator="containsText" text="NEW">
      <formula>NOT(ISERROR(SEARCH("NEW",A4)))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37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8" width="9.42578125" style="99" customWidth="1"/>
    <col min="29" max="29" width="9.42578125" style="98" customWidth="1"/>
    <col min="30" max="30" width="9.42578125" style="99" customWidth="1"/>
    <col min="31" max="34" width="9.42578125" style="98" customWidth="1"/>
    <col min="35" max="38" width="9.42578125" style="99" customWidth="1"/>
    <col min="39" max="39" width="9.42578125" style="98" customWidth="1"/>
    <col min="40" max="40" width="9.42578125" style="99" customWidth="1"/>
    <col min="41" max="44" width="9.42578125" style="98" customWidth="1"/>
    <col min="45" max="48" width="9.42578125" style="99" customWidth="1"/>
    <col min="49" max="49" width="9.42578125" style="98" customWidth="1"/>
    <col min="50" max="50" width="9.42578125" style="99" customWidth="1"/>
    <col min="51" max="54" width="9.42578125" style="98" customWidth="1"/>
    <col min="55" max="58" width="9.42578125" style="99" customWidth="1"/>
    <col min="59" max="59" width="9.42578125" style="98" customWidth="1"/>
    <col min="60" max="60" width="9.42578125" style="99" customWidth="1"/>
    <col min="61" max="64" width="9.42578125" style="98" customWidth="1"/>
    <col min="65" max="68" width="9.42578125" style="99" customWidth="1"/>
    <col min="69" max="69" width="9.42578125" style="98" customWidth="1"/>
    <col min="70" max="70" width="9.42578125" style="99" customWidth="1"/>
    <col min="71" max="16384" width="9.140625" style="28"/>
  </cols>
  <sheetData>
    <row r="2" spans="1:70" ht="12">
      <c r="F2" s="211">
        <v>43808</v>
      </c>
      <c r="G2" s="211"/>
      <c r="H2" s="90"/>
      <c r="I2" s="90"/>
    </row>
    <row r="3" spans="1:70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  <c r="BI3" s="29"/>
      <c r="BJ3" s="29"/>
      <c r="BK3" s="29"/>
    </row>
    <row r="4" spans="1:70" ht="15" customHeight="1" thickBot="1">
      <c r="A4" s="47"/>
      <c r="K4" s="58" t="s">
        <v>531</v>
      </c>
      <c r="L4" s="100"/>
      <c r="M4" s="100"/>
      <c r="N4" s="100"/>
      <c r="O4" s="101"/>
      <c r="P4" s="65" t="s">
        <v>478</v>
      </c>
      <c r="Q4" s="102"/>
      <c r="R4" s="102"/>
      <c r="S4" s="102"/>
      <c r="T4" s="102"/>
      <c r="U4" s="58" t="s">
        <v>413</v>
      </c>
      <c r="V4" s="100"/>
      <c r="W4" s="100"/>
      <c r="X4" s="100"/>
      <c r="Y4" s="101"/>
      <c r="Z4" s="65" t="s">
        <v>414</v>
      </c>
      <c r="AA4" s="102"/>
      <c r="AB4" s="102"/>
      <c r="AC4" s="102"/>
      <c r="AD4" s="102"/>
      <c r="AE4" s="58" t="s">
        <v>422</v>
      </c>
      <c r="AF4" s="100"/>
      <c r="AG4" s="100"/>
      <c r="AH4" s="100"/>
      <c r="AI4" s="101"/>
      <c r="AJ4" s="65" t="s">
        <v>423</v>
      </c>
      <c r="AK4" s="102"/>
      <c r="AL4" s="102"/>
      <c r="AM4" s="102"/>
      <c r="AN4" s="102"/>
      <c r="AO4" s="58" t="s">
        <v>424</v>
      </c>
      <c r="AP4" s="100"/>
      <c r="AQ4" s="100"/>
      <c r="AR4" s="100"/>
      <c r="AS4" s="101"/>
      <c r="AT4" s="65" t="s">
        <v>525</v>
      </c>
      <c r="AU4" s="102"/>
      <c r="AV4" s="102"/>
      <c r="AW4" s="102"/>
      <c r="AX4" s="102"/>
      <c r="AY4" s="58" t="s">
        <v>526</v>
      </c>
      <c r="AZ4" s="100"/>
      <c r="BA4" s="100"/>
      <c r="BB4" s="100"/>
      <c r="BC4" s="101"/>
      <c r="BD4" s="65" t="s">
        <v>527</v>
      </c>
      <c r="BE4" s="102"/>
      <c r="BF4" s="102"/>
      <c r="BG4" s="102"/>
      <c r="BH4" s="102"/>
      <c r="BI4" s="58" t="s">
        <v>528</v>
      </c>
      <c r="BJ4" s="100"/>
      <c r="BK4" s="100"/>
      <c r="BL4" s="100"/>
      <c r="BM4" s="101"/>
      <c r="BN4" s="65" t="s">
        <v>529</v>
      </c>
      <c r="BO4" s="102"/>
      <c r="BP4" s="102"/>
      <c r="BQ4" s="102"/>
      <c r="BR4" s="102"/>
    </row>
    <row r="5" spans="1:70" s="30" customFormat="1" ht="12.75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3" t="s">
        <v>131</v>
      </c>
      <c r="L5" s="103">
        <v>43805</v>
      </c>
      <c r="M5" s="103"/>
      <c r="N5" s="103"/>
      <c r="O5" s="104"/>
      <c r="P5" s="105" t="s">
        <v>131</v>
      </c>
      <c r="Q5" s="105">
        <v>43805</v>
      </c>
      <c r="R5" s="105"/>
      <c r="S5" s="105"/>
      <c r="T5" s="105"/>
      <c r="U5" s="103" t="s">
        <v>131</v>
      </c>
      <c r="V5" s="103">
        <v>43811</v>
      </c>
      <c r="W5" s="103"/>
      <c r="X5" s="103"/>
      <c r="Y5" s="104"/>
      <c r="Z5" s="105" t="s">
        <v>131</v>
      </c>
      <c r="AA5" s="105">
        <v>43818</v>
      </c>
      <c r="AB5" s="105"/>
      <c r="AC5" s="105"/>
      <c r="AD5" s="105"/>
      <c r="AE5" s="103" t="s">
        <v>131</v>
      </c>
      <c r="AF5" s="103">
        <v>43832</v>
      </c>
      <c r="AG5" s="103"/>
      <c r="AH5" s="103"/>
      <c r="AI5" s="104"/>
      <c r="AJ5" s="105" t="s">
        <v>131</v>
      </c>
      <c r="AK5" s="105">
        <v>43853</v>
      </c>
      <c r="AL5" s="105"/>
      <c r="AM5" s="105"/>
      <c r="AN5" s="105"/>
      <c r="AO5" s="103" t="s">
        <v>131</v>
      </c>
      <c r="AP5" s="103">
        <v>43867</v>
      </c>
      <c r="AQ5" s="103"/>
      <c r="AR5" s="103"/>
      <c r="AS5" s="104"/>
      <c r="AT5" s="105" t="s">
        <v>131</v>
      </c>
      <c r="AU5" s="105">
        <v>43874</v>
      </c>
      <c r="AV5" s="105"/>
      <c r="AW5" s="105"/>
      <c r="AX5" s="105"/>
      <c r="AY5" s="103" t="s">
        <v>131</v>
      </c>
      <c r="AZ5" s="103">
        <v>43888</v>
      </c>
      <c r="BA5" s="103"/>
      <c r="BB5" s="103"/>
      <c r="BC5" s="104"/>
      <c r="BD5" s="105" t="s">
        <v>131</v>
      </c>
      <c r="BE5" s="105">
        <v>43902</v>
      </c>
      <c r="BF5" s="105"/>
      <c r="BG5" s="105"/>
      <c r="BH5" s="105"/>
      <c r="BI5" s="103" t="s">
        <v>131</v>
      </c>
      <c r="BJ5" s="103">
        <v>43916</v>
      </c>
      <c r="BK5" s="103"/>
      <c r="BL5" s="103"/>
      <c r="BM5" s="104"/>
      <c r="BN5" s="105" t="s">
        <v>131</v>
      </c>
      <c r="BO5" s="105">
        <v>43923</v>
      </c>
      <c r="BP5" s="105"/>
      <c r="BQ5" s="105"/>
      <c r="BR5" s="105"/>
    </row>
    <row r="6" spans="1:70" s="32" customFormat="1" ht="12.7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3" t="s">
        <v>132</v>
      </c>
      <c r="L6" s="103">
        <v>43810</v>
      </c>
      <c r="M6" s="103"/>
      <c r="N6" s="103"/>
      <c r="O6" s="104"/>
      <c r="P6" s="105" t="s">
        <v>132</v>
      </c>
      <c r="Q6" s="105">
        <v>43810</v>
      </c>
      <c r="R6" s="105"/>
      <c r="S6" s="105"/>
      <c r="T6" s="105"/>
      <c r="U6" s="103" t="s">
        <v>132</v>
      </c>
      <c r="V6" s="103">
        <v>43817</v>
      </c>
      <c r="W6" s="103"/>
      <c r="X6" s="103"/>
      <c r="Y6" s="104"/>
      <c r="Z6" s="105" t="s">
        <v>132</v>
      </c>
      <c r="AA6" s="105">
        <v>43831</v>
      </c>
      <c r="AB6" s="105"/>
      <c r="AC6" s="105"/>
      <c r="AD6" s="105"/>
      <c r="AE6" s="103" t="s">
        <v>132</v>
      </c>
      <c r="AF6" s="103">
        <v>43852</v>
      </c>
      <c r="AG6" s="103"/>
      <c r="AH6" s="103"/>
      <c r="AI6" s="104"/>
      <c r="AJ6" s="105" t="s">
        <v>132</v>
      </c>
      <c r="AK6" s="105">
        <v>43866</v>
      </c>
      <c r="AL6" s="105"/>
      <c r="AM6" s="105"/>
      <c r="AN6" s="105"/>
      <c r="AO6" s="103" t="s">
        <v>132</v>
      </c>
      <c r="AP6" s="103">
        <v>43887</v>
      </c>
      <c r="AQ6" s="103"/>
      <c r="AR6" s="103"/>
      <c r="AS6" s="104"/>
      <c r="AT6" s="105" t="s">
        <v>132</v>
      </c>
      <c r="AU6" s="105">
        <v>43887</v>
      </c>
      <c r="AV6" s="105"/>
      <c r="AW6" s="105"/>
      <c r="AX6" s="105"/>
      <c r="AY6" s="103" t="s">
        <v>132</v>
      </c>
      <c r="AZ6" s="103">
        <v>43901</v>
      </c>
      <c r="BA6" s="103"/>
      <c r="BB6" s="103"/>
      <c r="BC6" s="104"/>
      <c r="BD6" s="105" t="s">
        <v>132</v>
      </c>
      <c r="BE6" s="105">
        <v>43922</v>
      </c>
      <c r="BF6" s="105"/>
      <c r="BG6" s="105"/>
      <c r="BH6" s="105"/>
      <c r="BI6" s="103" t="s">
        <v>132</v>
      </c>
      <c r="BJ6" s="103">
        <v>43929</v>
      </c>
      <c r="BK6" s="103"/>
      <c r="BL6" s="103"/>
      <c r="BM6" s="104"/>
      <c r="BN6" s="105" t="s">
        <v>132</v>
      </c>
      <c r="BO6" s="105">
        <v>43936</v>
      </c>
      <c r="BP6" s="105"/>
      <c r="BQ6" s="105"/>
      <c r="BR6" s="105"/>
    </row>
    <row r="7" spans="1:70" s="24" customFormat="1" ht="24.95" customHeight="1" thickBot="1">
      <c r="A7" s="85" t="s">
        <v>0</v>
      </c>
      <c r="B7" s="85" t="s">
        <v>157</v>
      </c>
      <c r="C7" s="85" t="s">
        <v>1</v>
      </c>
      <c r="D7" s="85" t="s">
        <v>231</v>
      </c>
      <c r="E7" s="85" t="s">
        <v>2</v>
      </c>
      <c r="F7" s="85" t="s">
        <v>3</v>
      </c>
      <c r="G7" s="85" t="s">
        <v>4</v>
      </c>
      <c r="H7" s="13" t="s">
        <v>114</v>
      </c>
      <c r="I7" s="85" t="s">
        <v>551</v>
      </c>
      <c r="J7" s="85" t="s">
        <v>396</v>
      </c>
      <c r="K7" s="170" t="s">
        <v>140</v>
      </c>
      <c r="L7" s="85" t="s">
        <v>138</v>
      </c>
      <c r="M7" s="85" t="s">
        <v>130</v>
      </c>
      <c r="N7" s="85" t="s">
        <v>139</v>
      </c>
      <c r="O7" s="171" t="s">
        <v>141</v>
      </c>
      <c r="P7" s="170" t="s">
        <v>140</v>
      </c>
      <c r="Q7" s="85" t="s">
        <v>138</v>
      </c>
      <c r="R7" s="85" t="s">
        <v>130</v>
      </c>
      <c r="S7" s="85" t="s">
        <v>139</v>
      </c>
      <c r="T7" s="85" t="s">
        <v>141</v>
      </c>
      <c r="U7" s="85" t="s">
        <v>140</v>
      </c>
      <c r="V7" s="85" t="s">
        <v>138</v>
      </c>
      <c r="W7" s="85" t="s">
        <v>130</v>
      </c>
      <c r="X7" s="85" t="s">
        <v>139</v>
      </c>
      <c r="Y7" s="85" t="s">
        <v>141</v>
      </c>
      <c r="Z7" s="85" t="s">
        <v>140</v>
      </c>
      <c r="AA7" s="85" t="s">
        <v>138</v>
      </c>
      <c r="AB7" s="85" t="s">
        <v>130</v>
      </c>
      <c r="AC7" s="85" t="s">
        <v>139</v>
      </c>
      <c r="AD7" s="85" t="s">
        <v>141</v>
      </c>
      <c r="AE7" s="85" t="s">
        <v>140</v>
      </c>
      <c r="AF7" s="85" t="s">
        <v>138</v>
      </c>
      <c r="AG7" s="85" t="s">
        <v>130</v>
      </c>
      <c r="AH7" s="85" t="s">
        <v>139</v>
      </c>
      <c r="AI7" s="85" t="s">
        <v>141</v>
      </c>
      <c r="AJ7" s="85" t="s">
        <v>140</v>
      </c>
      <c r="AK7" s="85" t="s">
        <v>138</v>
      </c>
      <c r="AL7" s="85" t="s">
        <v>130</v>
      </c>
      <c r="AM7" s="85" t="s">
        <v>139</v>
      </c>
      <c r="AN7" s="85" t="s">
        <v>141</v>
      </c>
      <c r="AO7" s="85" t="s">
        <v>140</v>
      </c>
      <c r="AP7" s="85" t="s">
        <v>138</v>
      </c>
      <c r="AQ7" s="85" t="s">
        <v>130</v>
      </c>
      <c r="AR7" s="85" t="s">
        <v>139</v>
      </c>
      <c r="AS7" s="85" t="s">
        <v>141</v>
      </c>
      <c r="AT7" s="85" t="s">
        <v>140</v>
      </c>
      <c r="AU7" s="85" t="s">
        <v>138</v>
      </c>
      <c r="AV7" s="85" t="s">
        <v>130</v>
      </c>
      <c r="AW7" s="85" t="s">
        <v>139</v>
      </c>
      <c r="AX7" s="85" t="s">
        <v>141</v>
      </c>
      <c r="AY7" s="85" t="s">
        <v>140</v>
      </c>
      <c r="AZ7" s="85" t="s">
        <v>138</v>
      </c>
      <c r="BA7" s="85" t="s">
        <v>130</v>
      </c>
      <c r="BB7" s="85" t="s">
        <v>139</v>
      </c>
      <c r="BC7" s="85" t="s">
        <v>141</v>
      </c>
      <c r="BD7" s="85" t="s">
        <v>140</v>
      </c>
      <c r="BE7" s="85" t="s">
        <v>138</v>
      </c>
      <c r="BF7" s="85" t="s">
        <v>130</v>
      </c>
      <c r="BG7" s="85" t="s">
        <v>139</v>
      </c>
      <c r="BH7" s="85" t="s">
        <v>141</v>
      </c>
      <c r="BI7" s="85" t="s">
        <v>140</v>
      </c>
      <c r="BJ7" s="85" t="s">
        <v>138</v>
      </c>
      <c r="BK7" s="85" t="s">
        <v>130</v>
      </c>
      <c r="BL7" s="85" t="s">
        <v>139</v>
      </c>
      <c r="BM7" s="85" t="s">
        <v>141</v>
      </c>
      <c r="BN7" s="85" t="s">
        <v>140</v>
      </c>
      <c r="BO7" s="85" t="s">
        <v>138</v>
      </c>
      <c r="BP7" s="85" t="s">
        <v>130</v>
      </c>
      <c r="BQ7" s="85" t="s">
        <v>139</v>
      </c>
      <c r="BR7" s="85" t="s">
        <v>141</v>
      </c>
    </row>
    <row r="8" spans="1:70" s="5" customFormat="1" ht="12.75" customHeight="1">
      <c r="A8" s="144" t="s">
        <v>115</v>
      </c>
      <c r="B8" s="145" t="s">
        <v>156</v>
      </c>
      <c r="C8" s="146"/>
      <c r="D8" s="147">
        <v>3.57</v>
      </c>
      <c r="E8" s="148" t="s">
        <v>163</v>
      </c>
      <c r="F8" s="149">
        <v>4289</v>
      </c>
      <c r="G8" s="149">
        <v>3899</v>
      </c>
      <c r="H8" s="94">
        <v>2692</v>
      </c>
      <c r="I8" s="94">
        <v>0</v>
      </c>
      <c r="J8" s="160">
        <f>IFERROR(H8-I8,H8)</f>
        <v>2692</v>
      </c>
      <c r="K8" s="113">
        <v>3332</v>
      </c>
      <c r="L8" s="114">
        <f t="shared" ref="L8:L16" si="0">IFERROR(IF(K8&gt;1,K8*0.9,""),"")</f>
        <v>2998.8</v>
      </c>
      <c r="M8" s="114">
        <v>385</v>
      </c>
      <c r="N8" s="115">
        <f t="shared" ref="N8:N37" si="1">IFERROR(IF(M8&gt;1,($J8-M8),""),"")</f>
        <v>2307</v>
      </c>
      <c r="O8" s="165">
        <f t="shared" ref="O8:O16" si="2">IFERROR(IF((IFERROR(IF(M8&gt;1,(L8-N8)/L8,""),(($G8*0.9)-N8)/($G8*0.9)))&gt;1%,IFERROR(IF(M8&gt;1,(L8-N8)/L8,""),(($G8*0.9)-N8)/($G8*0.9)),""),"")</f>
        <v>0.23069227691076435</v>
      </c>
      <c r="P8" s="117">
        <v>0</v>
      </c>
      <c r="Q8" s="118" t="str">
        <f t="shared" ref="Q8:Q16" si="3">IFERROR(IF(P8&gt;1,P8*0.9,""),"")</f>
        <v/>
      </c>
      <c r="R8" s="118">
        <v>0</v>
      </c>
      <c r="S8" s="119" t="str">
        <f t="shared" ref="S8:S37" si="4">IFERROR(IF(R8&gt;1,($J8-R8),""),"")</f>
        <v/>
      </c>
      <c r="T8" s="166" t="str">
        <f t="shared" ref="T8:T16" si="5">IFERROR(IF((IFERROR(IF(R8&gt;1,(Q8-S8)/Q8,""),(($G8*0.9)-S8)/($G8*0.9)))&gt;1%,IFERROR(IF(R8&gt;1,(Q8-S8)/Q8,""),(($G8*0.9)-S8)/($G8*0.9)),""),"")</f>
        <v/>
      </c>
      <c r="U8" s="113">
        <v>0</v>
      </c>
      <c r="V8" s="114" t="str">
        <f t="shared" ref="V8:V16" si="6">IFERROR(IF(U8&gt;1,U8*0.9,""),"")</f>
        <v/>
      </c>
      <c r="W8" s="114">
        <v>0</v>
      </c>
      <c r="X8" s="115" t="str">
        <f t="shared" ref="X8:X37" si="7">IFERROR(IF(W8&gt;1,($J8-W8),""),"")</f>
        <v/>
      </c>
      <c r="Y8" s="165" t="str">
        <f t="shared" ref="Y8:Y16" si="8">IFERROR(IF((IFERROR(IF(W8&gt;1,(V8-X8)/V8,""),(($G8*0.9)-X8)/($G8*0.9)))&gt;1%,IFERROR(IF(W8&gt;1,(V8-X8)/V8,""),(($G8*0.9)-X8)/($G8*0.9)),""),"")</f>
        <v/>
      </c>
      <c r="Z8" s="117">
        <v>3443</v>
      </c>
      <c r="AA8" s="118">
        <f t="shared" ref="AA8:AA16" si="9">IFERROR(IF(Z8&gt;1,Z8*0.9,""),"")</f>
        <v>3098.7000000000003</v>
      </c>
      <c r="AB8" s="118">
        <v>308</v>
      </c>
      <c r="AC8" s="119">
        <f t="shared" ref="AC8:AC37" si="10">IFERROR(IF(AB8&gt;1,($J8-AB8),""),"")</f>
        <v>2384</v>
      </c>
      <c r="AD8" s="166">
        <f t="shared" ref="AD8:AD16" si="11">IFERROR(IF((IFERROR(IF(AB8&gt;1,(AA8-AC8)/AA8,""),(($G8*0.9)-AC8)/($G8*0.9)))&gt;1%,IFERROR(IF(AB8&gt;1,(AA8-AC8)/AA8,""),(($G8*0.9)-AC8)/($G8*0.9)),""),"")</f>
        <v>0.23064510923935852</v>
      </c>
      <c r="AE8" s="113">
        <v>0</v>
      </c>
      <c r="AF8" s="114" t="str">
        <f t="shared" ref="AF8:AF16" si="12">IFERROR(IF(AE8&gt;1,AE8*0.9,""),"")</f>
        <v/>
      </c>
      <c r="AG8" s="114">
        <v>0</v>
      </c>
      <c r="AH8" s="115" t="str">
        <f t="shared" ref="AH8:AH37" si="13">IFERROR(IF(AG8&gt;1,($J8-AG8),""),"")</f>
        <v/>
      </c>
      <c r="AI8" s="165" t="str">
        <f t="shared" ref="AI8:AI16" si="14">IFERROR(IF((IFERROR(IF(AG8&gt;1,(AF8-AH8)/AF8,""),(($G8*0.9)-AH8)/($G8*0.9)))&gt;1%,IFERROR(IF(AG8&gt;1,(AF8-AH8)/AF8,""),(($G8*0.9)-AH8)/($G8*0.9)),""),"")</f>
        <v/>
      </c>
      <c r="AJ8" s="117">
        <v>0</v>
      </c>
      <c r="AK8" s="118" t="str">
        <f t="shared" ref="AK8:AK16" si="15">IFERROR(IF(AJ8&gt;1,AJ8*0.9,""),"")</f>
        <v/>
      </c>
      <c r="AL8" s="118">
        <v>0</v>
      </c>
      <c r="AM8" s="119" t="str">
        <f t="shared" ref="AM8:AM37" si="16">IFERROR(IF(AL8&gt;1,($J8-AL8),""),"")</f>
        <v/>
      </c>
      <c r="AN8" s="166" t="str">
        <f t="shared" ref="AN8:AN16" si="17">IFERROR(IF((IFERROR(IF(AL8&gt;1,(AK8-AM8)/AK8,""),(($G8*0.9)-AM8)/($G8*0.9)))&gt;1%,IFERROR(IF(AL8&gt;1,(AK8-AM8)/AK8,""),(($G8*0.9)-AM8)/($G8*0.9)),""),"")</f>
        <v/>
      </c>
      <c r="AO8" s="113">
        <v>0</v>
      </c>
      <c r="AP8" s="114" t="str">
        <f t="shared" ref="AP8:AP16" si="18">IFERROR(IF(AO8&gt;1,AO8*0.9,""),"")</f>
        <v/>
      </c>
      <c r="AQ8" s="114">
        <v>0</v>
      </c>
      <c r="AR8" s="115" t="str">
        <f t="shared" ref="AR8:AR37" si="19">IFERROR(IF(AQ8&gt;1,($J8-AQ8),""),"")</f>
        <v/>
      </c>
      <c r="AS8" s="165" t="str">
        <f t="shared" ref="AS8:AS16" si="20">IFERROR(IF((IFERROR(IF(AQ8&gt;1,(AP8-AR8)/AP8,""),(($G8*0.9)-AR8)/($G8*0.9)))&gt;1%,IFERROR(IF(AQ8&gt;1,(AP8-AR8)/AP8,""),(($G8*0.9)-AR8)/($G8*0.9)),""),"")</f>
        <v/>
      </c>
      <c r="AT8" s="117">
        <v>0</v>
      </c>
      <c r="AU8" s="118" t="str">
        <f t="shared" ref="AU8:AU16" si="21">IFERROR(IF(AT8&gt;1,AT8*0.9,""),"")</f>
        <v/>
      </c>
      <c r="AV8" s="118">
        <v>0</v>
      </c>
      <c r="AW8" s="119" t="str">
        <f t="shared" ref="AW8:AW37" si="22">IFERROR(IF(AV8&gt;1,($J8-AV8),""),"")</f>
        <v/>
      </c>
      <c r="AX8" s="166" t="str">
        <f t="shared" ref="AX8:AX16" si="23">IFERROR(IF((IFERROR(IF(AV8&gt;1,(AU8-AW8)/AU8,""),(($G8*0.9)-AW8)/($G8*0.9)))&gt;1%,IFERROR(IF(AV8&gt;1,(AU8-AW8)/AU8,""),(($G8*0.9)-AW8)/($G8*0.9)),""),"")</f>
        <v/>
      </c>
      <c r="AY8" s="113">
        <v>0</v>
      </c>
      <c r="AZ8" s="114" t="str">
        <f t="shared" ref="AZ8:AZ16" si="24">IFERROR(IF(AY8&gt;1,AY8*0.9,""),"")</f>
        <v/>
      </c>
      <c r="BA8" s="114">
        <v>0</v>
      </c>
      <c r="BB8" s="115" t="str">
        <f t="shared" ref="BB8:BB37" si="25">IFERROR(IF(BA8&gt;1,($J8-BA8),""),"")</f>
        <v/>
      </c>
      <c r="BC8" s="165" t="str">
        <f t="shared" ref="BC8:BC16" si="26">IFERROR(IF((IFERROR(IF(BA8&gt;1,(AZ8-BB8)/AZ8,""),(($G8*0.9)-BB8)/($G8*0.9)))&gt;1%,IFERROR(IF(BA8&gt;1,(AZ8-BB8)/AZ8,""),(($G8*0.9)-BB8)/($G8*0.9)),""),"")</f>
        <v/>
      </c>
      <c r="BD8" s="117">
        <v>0</v>
      </c>
      <c r="BE8" s="118" t="str">
        <f t="shared" ref="BE8:BE16" si="27">IFERROR(IF(BD8&gt;1,BD8*0.9,""),"")</f>
        <v/>
      </c>
      <c r="BF8" s="118">
        <v>0</v>
      </c>
      <c r="BG8" s="119" t="str">
        <f t="shared" ref="BG8:BG37" si="28">IFERROR(IF(BF8&gt;1,($J8-BF8),""),"")</f>
        <v/>
      </c>
      <c r="BH8" s="166" t="str">
        <f t="shared" ref="BH8:BH16" si="29">IFERROR(IF((IFERROR(IF(BF8&gt;1,(BE8-BG8)/BE8,""),(($G8*0.9)-BG8)/($G8*0.9)))&gt;1%,IFERROR(IF(BF8&gt;1,(BE8-BG8)/BE8,""),(($G8*0.9)-BG8)/($G8*0.9)),""),"")</f>
        <v/>
      </c>
      <c r="BI8" s="113">
        <v>0</v>
      </c>
      <c r="BJ8" s="114" t="str">
        <f t="shared" ref="BJ8:BJ16" si="30">IFERROR(IF(BI8&gt;1,BI8*0.9,""),"")</f>
        <v/>
      </c>
      <c r="BK8" s="114">
        <v>0</v>
      </c>
      <c r="BL8" s="115" t="str">
        <f t="shared" ref="BL8:BL37" si="31">IFERROR(IF(BK8&gt;1,($J8-BK8),""),"")</f>
        <v/>
      </c>
      <c r="BM8" s="165" t="str">
        <f t="shared" ref="BM8:BM16" si="32">IFERROR(IF((IFERROR(IF(BK8&gt;1,(BJ8-BL8)/BJ8,""),(($G8*0.9)-BL8)/($G8*0.9)))&gt;1%,IFERROR(IF(BK8&gt;1,(BJ8-BL8)/BJ8,""),(($G8*0.9)-BL8)/($G8*0.9)),""),"")</f>
        <v/>
      </c>
      <c r="BN8" s="117">
        <v>0</v>
      </c>
      <c r="BO8" s="118" t="str">
        <f t="shared" ref="BO8:BO16" si="33">IFERROR(IF(BN8&gt;1,BN8*0.9,""),"")</f>
        <v/>
      </c>
      <c r="BP8" s="118">
        <v>0</v>
      </c>
      <c r="BQ8" s="119" t="str">
        <f t="shared" ref="BQ8:BQ37" si="34">IFERROR(IF(BP8&gt;1,($J8-BP8),""),"")</f>
        <v/>
      </c>
      <c r="BR8" s="166" t="str">
        <f t="shared" ref="BR8:BR16" si="35">IFERROR(IF((IFERROR(IF(BP8&gt;1,(BO8-BQ8)/BO8,""),(($G8*0.9)-BQ8)/($G8*0.9)))&gt;1%,IFERROR(IF(BP8&gt;1,(BO8-BQ8)/BO8,""),(($G8*0.9)-BQ8)/($G8*0.9)),""),"")</f>
        <v/>
      </c>
    </row>
    <row r="9" spans="1:70" s="5" customFormat="1" ht="12.75" customHeight="1">
      <c r="A9" s="42" t="s">
        <v>116</v>
      </c>
      <c r="B9" s="39" t="s">
        <v>156</v>
      </c>
      <c r="C9" s="4" t="s">
        <v>395</v>
      </c>
      <c r="D9" s="49">
        <v>3.57</v>
      </c>
      <c r="E9" s="40" t="s">
        <v>164</v>
      </c>
      <c r="F9" s="82">
        <v>4729</v>
      </c>
      <c r="G9" s="82">
        <v>4299</v>
      </c>
      <c r="H9" s="94">
        <v>3029</v>
      </c>
      <c r="I9" s="94">
        <v>0</v>
      </c>
      <c r="J9" s="95">
        <f t="shared" ref="J9:J11" si="36">IFERROR(H9-I9,H9)</f>
        <v>3029</v>
      </c>
      <c r="K9" s="69">
        <v>3554</v>
      </c>
      <c r="L9" s="70">
        <f t="shared" si="0"/>
        <v>3198.6</v>
      </c>
      <c r="M9" s="70">
        <v>519</v>
      </c>
      <c r="N9" s="71">
        <f t="shared" si="1"/>
        <v>2510</v>
      </c>
      <c r="O9" s="16">
        <f t="shared" si="2"/>
        <v>0.21528168573751014</v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3777</v>
      </c>
      <c r="AA9" s="73">
        <f t="shared" si="9"/>
        <v>3399.3</v>
      </c>
      <c r="AB9" s="73">
        <v>361</v>
      </c>
      <c r="AC9" s="74">
        <f t="shared" si="10"/>
        <v>2668</v>
      </c>
      <c r="AD9" s="18">
        <f t="shared" si="11"/>
        <v>0.21513252728502932</v>
      </c>
      <c r="AE9" s="69">
        <v>3777</v>
      </c>
      <c r="AF9" s="70">
        <f t="shared" si="12"/>
        <v>3399.3</v>
      </c>
      <c r="AG9" s="70">
        <v>361</v>
      </c>
      <c r="AH9" s="71">
        <f t="shared" si="13"/>
        <v>2668</v>
      </c>
      <c r="AI9" s="16">
        <f t="shared" si="14"/>
        <v>0.21513252728502932</v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3554</v>
      </c>
      <c r="AP9" s="70">
        <f t="shared" si="18"/>
        <v>3198.6</v>
      </c>
      <c r="AQ9" s="70">
        <v>519</v>
      </c>
      <c r="AR9" s="71">
        <f t="shared" si="19"/>
        <v>2510</v>
      </c>
      <c r="AS9" s="16">
        <f t="shared" si="20"/>
        <v>0.21528168573751014</v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  <c r="BD9" s="72">
        <v>0</v>
      </c>
      <c r="BE9" s="73" t="str">
        <f t="shared" si="27"/>
        <v/>
      </c>
      <c r="BF9" s="73">
        <v>0</v>
      </c>
      <c r="BG9" s="74" t="str">
        <f t="shared" si="28"/>
        <v/>
      </c>
      <c r="BH9" s="18" t="str">
        <f t="shared" si="29"/>
        <v/>
      </c>
      <c r="BI9" s="69">
        <v>0</v>
      </c>
      <c r="BJ9" s="70" t="str">
        <f t="shared" si="30"/>
        <v/>
      </c>
      <c r="BK9" s="70">
        <v>0</v>
      </c>
      <c r="BL9" s="71" t="str">
        <f t="shared" si="31"/>
        <v/>
      </c>
      <c r="BM9" s="16" t="str">
        <f t="shared" si="32"/>
        <v/>
      </c>
      <c r="BN9" s="72">
        <v>0</v>
      </c>
      <c r="BO9" s="73" t="str">
        <f t="shared" si="33"/>
        <v/>
      </c>
      <c r="BP9" s="73">
        <v>0</v>
      </c>
      <c r="BQ9" s="74" t="str">
        <f t="shared" si="34"/>
        <v/>
      </c>
      <c r="BR9" s="18" t="str">
        <f t="shared" si="35"/>
        <v/>
      </c>
    </row>
    <row r="10" spans="1:70" s="5" customFormat="1" ht="12.75" customHeight="1" thickBot="1">
      <c r="A10" s="43" t="s">
        <v>146</v>
      </c>
      <c r="B10" s="38" t="s">
        <v>156</v>
      </c>
      <c r="C10" s="9" t="s">
        <v>395</v>
      </c>
      <c r="D10" s="50">
        <v>3.57</v>
      </c>
      <c r="E10" s="2" t="s">
        <v>164</v>
      </c>
      <c r="F10" s="83">
        <v>4509</v>
      </c>
      <c r="G10" s="83">
        <v>4099</v>
      </c>
      <c r="H10" s="96">
        <v>2888</v>
      </c>
      <c r="I10" s="96">
        <v>0</v>
      </c>
      <c r="J10" s="97">
        <f t="shared" si="36"/>
        <v>2888</v>
      </c>
      <c r="K10" s="76">
        <v>3554</v>
      </c>
      <c r="L10" s="77">
        <f t="shared" si="0"/>
        <v>3198.6</v>
      </c>
      <c r="M10" s="77">
        <v>378</v>
      </c>
      <c r="N10" s="78">
        <f t="shared" si="1"/>
        <v>2510</v>
      </c>
      <c r="O10" s="17">
        <f t="shared" si="2"/>
        <v>0.21528168573751014</v>
      </c>
      <c r="P10" s="79">
        <v>0</v>
      </c>
      <c r="Q10" s="80" t="str">
        <f t="shared" si="3"/>
        <v/>
      </c>
      <c r="R10" s="80">
        <v>0</v>
      </c>
      <c r="S10" s="81" t="str">
        <f t="shared" si="4"/>
        <v/>
      </c>
      <c r="T10" s="19" t="str">
        <f t="shared" si="5"/>
        <v/>
      </c>
      <c r="U10" s="76">
        <v>0</v>
      </c>
      <c r="V10" s="77" t="str">
        <f t="shared" si="6"/>
        <v/>
      </c>
      <c r="W10" s="77">
        <v>0</v>
      </c>
      <c r="X10" s="78" t="str">
        <f t="shared" si="7"/>
        <v/>
      </c>
      <c r="Y10" s="17" t="str">
        <f t="shared" si="8"/>
        <v/>
      </c>
      <c r="Z10" s="79">
        <v>3777</v>
      </c>
      <c r="AA10" s="80">
        <f t="shared" si="9"/>
        <v>3399.3</v>
      </c>
      <c r="AB10" s="80">
        <v>220</v>
      </c>
      <c r="AC10" s="81">
        <f t="shared" si="10"/>
        <v>2668</v>
      </c>
      <c r="AD10" s="19">
        <f t="shared" si="11"/>
        <v>0.21513252728502932</v>
      </c>
      <c r="AE10" s="76">
        <v>3777</v>
      </c>
      <c r="AF10" s="77">
        <f t="shared" si="12"/>
        <v>3399.3</v>
      </c>
      <c r="AG10" s="77">
        <v>220</v>
      </c>
      <c r="AH10" s="78">
        <f t="shared" si="13"/>
        <v>2668</v>
      </c>
      <c r="AI10" s="17">
        <f t="shared" si="14"/>
        <v>0.21513252728502932</v>
      </c>
      <c r="AJ10" s="79">
        <v>0</v>
      </c>
      <c r="AK10" s="80" t="str">
        <f t="shared" si="15"/>
        <v/>
      </c>
      <c r="AL10" s="80">
        <v>0</v>
      </c>
      <c r="AM10" s="81" t="str">
        <f t="shared" si="16"/>
        <v/>
      </c>
      <c r="AN10" s="19" t="str">
        <f t="shared" si="17"/>
        <v/>
      </c>
      <c r="AO10" s="76">
        <v>3443</v>
      </c>
      <c r="AP10" s="77">
        <f t="shared" si="18"/>
        <v>3098.7000000000003</v>
      </c>
      <c r="AQ10" s="77">
        <v>456</v>
      </c>
      <c r="AR10" s="78">
        <f t="shared" si="19"/>
        <v>2432</v>
      </c>
      <c r="AS10" s="17">
        <f t="shared" si="20"/>
        <v>0.21515474231129189</v>
      </c>
      <c r="AT10" s="79">
        <v>0</v>
      </c>
      <c r="AU10" s="80" t="str">
        <f t="shared" si="21"/>
        <v/>
      </c>
      <c r="AV10" s="80">
        <v>0</v>
      </c>
      <c r="AW10" s="81" t="str">
        <f t="shared" si="22"/>
        <v/>
      </c>
      <c r="AX10" s="19" t="str">
        <f t="shared" si="23"/>
        <v/>
      </c>
      <c r="AY10" s="76">
        <v>0</v>
      </c>
      <c r="AZ10" s="77" t="str">
        <f t="shared" si="24"/>
        <v/>
      </c>
      <c r="BA10" s="77">
        <v>0</v>
      </c>
      <c r="BB10" s="78" t="str">
        <f t="shared" si="25"/>
        <v/>
      </c>
      <c r="BC10" s="17" t="str">
        <f t="shared" si="26"/>
        <v/>
      </c>
      <c r="BD10" s="79">
        <v>0</v>
      </c>
      <c r="BE10" s="80" t="str">
        <f t="shared" si="27"/>
        <v/>
      </c>
      <c r="BF10" s="80">
        <v>0</v>
      </c>
      <c r="BG10" s="81" t="str">
        <f t="shared" si="28"/>
        <v/>
      </c>
      <c r="BH10" s="19" t="str">
        <f t="shared" si="29"/>
        <v/>
      </c>
      <c r="BI10" s="76">
        <v>0</v>
      </c>
      <c r="BJ10" s="77" t="str">
        <f t="shared" si="30"/>
        <v/>
      </c>
      <c r="BK10" s="77">
        <v>0</v>
      </c>
      <c r="BL10" s="78" t="str">
        <f t="shared" si="31"/>
        <v/>
      </c>
      <c r="BM10" s="17" t="str">
        <f t="shared" si="32"/>
        <v/>
      </c>
      <c r="BN10" s="79">
        <v>0</v>
      </c>
      <c r="BO10" s="80" t="str">
        <f t="shared" si="33"/>
        <v/>
      </c>
      <c r="BP10" s="80">
        <v>0</v>
      </c>
      <c r="BQ10" s="81" t="str">
        <f t="shared" si="34"/>
        <v/>
      </c>
      <c r="BR10" s="19" t="str">
        <f t="shared" si="35"/>
        <v/>
      </c>
    </row>
    <row r="11" spans="1:70" s="5" customFormat="1" ht="12.75" customHeight="1" thickBot="1">
      <c r="A11" s="151" t="s">
        <v>117</v>
      </c>
      <c r="B11" s="152" t="s">
        <v>156</v>
      </c>
      <c r="C11" s="153"/>
      <c r="D11" s="154">
        <v>3.33</v>
      </c>
      <c r="E11" s="155" t="s">
        <v>165</v>
      </c>
      <c r="F11" s="156">
        <v>9679</v>
      </c>
      <c r="G11" s="156">
        <v>8799</v>
      </c>
      <c r="H11" s="172">
        <v>6075</v>
      </c>
      <c r="I11" s="172">
        <v>0</v>
      </c>
      <c r="J11" s="162">
        <f t="shared" si="36"/>
        <v>6075</v>
      </c>
      <c r="K11" s="129">
        <v>0</v>
      </c>
      <c r="L11" s="130" t="str">
        <f t="shared" si="0"/>
        <v/>
      </c>
      <c r="M11" s="130">
        <v>0</v>
      </c>
      <c r="N11" s="131" t="str">
        <f t="shared" si="1"/>
        <v/>
      </c>
      <c r="O11" s="132" t="str">
        <f t="shared" si="2"/>
        <v/>
      </c>
      <c r="P11" s="137">
        <v>0</v>
      </c>
      <c r="Q11" s="138" t="str">
        <f t="shared" si="3"/>
        <v/>
      </c>
      <c r="R11" s="138">
        <v>0</v>
      </c>
      <c r="S11" s="139" t="str">
        <f t="shared" si="4"/>
        <v/>
      </c>
      <c r="T11" s="140" t="str">
        <f t="shared" si="5"/>
        <v/>
      </c>
      <c r="U11" s="129">
        <v>0</v>
      </c>
      <c r="V11" s="130" t="str">
        <f t="shared" si="6"/>
        <v/>
      </c>
      <c r="W11" s="130">
        <v>0</v>
      </c>
      <c r="X11" s="131" t="str">
        <f t="shared" si="7"/>
        <v/>
      </c>
      <c r="Y11" s="132" t="str">
        <f t="shared" si="8"/>
        <v/>
      </c>
      <c r="Z11" s="137">
        <v>0</v>
      </c>
      <c r="AA11" s="138" t="str">
        <f t="shared" si="9"/>
        <v/>
      </c>
      <c r="AB11" s="138">
        <v>0</v>
      </c>
      <c r="AC11" s="139" t="str">
        <f t="shared" si="10"/>
        <v/>
      </c>
      <c r="AD11" s="140" t="str">
        <f t="shared" si="11"/>
        <v/>
      </c>
      <c r="AE11" s="129">
        <v>0</v>
      </c>
      <c r="AF11" s="130" t="str">
        <f t="shared" si="12"/>
        <v/>
      </c>
      <c r="AG11" s="130">
        <v>0</v>
      </c>
      <c r="AH11" s="131" t="str">
        <f t="shared" si="13"/>
        <v/>
      </c>
      <c r="AI11" s="132" t="str">
        <f t="shared" si="14"/>
        <v/>
      </c>
      <c r="AJ11" s="137">
        <v>0</v>
      </c>
      <c r="AK11" s="138" t="str">
        <f t="shared" si="15"/>
        <v/>
      </c>
      <c r="AL11" s="138">
        <v>0</v>
      </c>
      <c r="AM11" s="139" t="str">
        <f t="shared" si="16"/>
        <v/>
      </c>
      <c r="AN11" s="140" t="str">
        <f t="shared" si="17"/>
        <v/>
      </c>
      <c r="AO11" s="129">
        <v>0</v>
      </c>
      <c r="AP11" s="130" t="str">
        <f t="shared" si="18"/>
        <v/>
      </c>
      <c r="AQ11" s="130">
        <v>0</v>
      </c>
      <c r="AR11" s="131" t="str">
        <f t="shared" si="19"/>
        <v/>
      </c>
      <c r="AS11" s="132" t="str">
        <f t="shared" si="20"/>
        <v/>
      </c>
      <c r="AT11" s="137">
        <v>0</v>
      </c>
      <c r="AU11" s="138" t="str">
        <f t="shared" si="21"/>
        <v/>
      </c>
      <c r="AV11" s="138">
        <v>0</v>
      </c>
      <c r="AW11" s="139" t="str">
        <f t="shared" si="22"/>
        <v/>
      </c>
      <c r="AX11" s="140" t="str">
        <f t="shared" si="23"/>
        <v/>
      </c>
      <c r="AY11" s="129">
        <v>0</v>
      </c>
      <c r="AZ11" s="130" t="str">
        <f t="shared" si="24"/>
        <v/>
      </c>
      <c r="BA11" s="130">
        <v>0</v>
      </c>
      <c r="BB11" s="131" t="str">
        <f t="shared" si="25"/>
        <v/>
      </c>
      <c r="BC11" s="132" t="str">
        <f t="shared" si="26"/>
        <v/>
      </c>
      <c r="BD11" s="137">
        <v>0</v>
      </c>
      <c r="BE11" s="138" t="str">
        <f t="shared" si="27"/>
        <v/>
      </c>
      <c r="BF11" s="138">
        <v>0</v>
      </c>
      <c r="BG11" s="139" t="str">
        <f t="shared" si="28"/>
        <v/>
      </c>
      <c r="BH11" s="140" t="str">
        <f t="shared" si="29"/>
        <v/>
      </c>
      <c r="BI11" s="129">
        <v>0</v>
      </c>
      <c r="BJ11" s="130" t="str">
        <f t="shared" si="30"/>
        <v/>
      </c>
      <c r="BK11" s="130">
        <v>0</v>
      </c>
      <c r="BL11" s="131" t="str">
        <f t="shared" si="31"/>
        <v/>
      </c>
      <c r="BM11" s="132" t="str">
        <f t="shared" si="32"/>
        <v/>
      </c>
      <c r="BN11" s="137">
        <v>0</v>
      </c>
      <c r="BO11" s="138" t="str">
        <f t="shared" si="33"/>
        <v/>
      </c>
      <c r="BP11" s="138">
        <v>0</v>
      </c>
      <c r="BQ11" s="139" t="str">
        <f t="shared" si="34"/>
        <v/>
      </c>
      <c r="BR11" s="140" t="str">
        <f t="shared" si="35"/>
        <v/>
      </c>
    </row>
    <row r="12" spans="1:70" s="5" customFormat="1" ht="12.75" customHeight="1">
      <c r="A12" s="44" t="s">
        <v>241</v>
      </c>
      <c r="B12" s="36" t="s">
        <v>158</v>
      </c>
      <c r="C12" s="6"/>
      <c r="D12" s="51">
        <v>0.71</v>
      </c>
      <c r="E12" s="7" t="s">
        <v>292</v>
      </c>
      <c r="F12" s="84">
        <v>1429</v>
      </c>
      <c r="G12" s="84">
        <v>1299</v>
      </c>
      <c r="H12" s="92">
        <v>896</v>
      </c>
      <c r="I12" s="92">
        <v>0</v>
      </c>
      <c r="J12" s="93">
        <f t="shared" ref="J12:J13" si="37">IFERROR(H12-I12,H12)</f>
        <v>896</v>
      </c>
      <c r="K12" s="106">
        <v>0</v>
      </c>
      <c r="L12" s="107" t="str">
        <f t="shared" si="0"/>
        <v/>
      </c>
      <c r="M12" s="107">
        <v>0</v>
      </c>
      <c r="N12" s="110" t="str">
        <f t="shared" si="1"/>
        <v/>
      </c>
      <c r="O12" s="15" t="str">
        <f t="shared" si="2"/>
        <v/>
      </c>
      <c r="P12" s="108">
        <v>0</v>
      </c>
      <c r="Q12" s="109" t="str">
        <f t="shared" si="3"/>
        <v/>
      </c>
      <c r="R12" s="109">
        <v>0</v>
      </c>
      <c r="S12" s="111" t="str">
        <f t="shared" si="4"/>
        <v/>
      </c>
      <c r="T12" s="20" t="str">
        <f t="shared" si="5"/>
        <v/>
      </c>
      <c r="U12" s="106">
        <v>0</v>
      </c>
      <c r="V12" s="107" t="str">
        <f t="shared" si="6"/>
        <v/>
      </c>
      <c r="W12" s="107">
        <v>0</v>
      </c>
      <c r="X12" s="110" t="str">
        <f t="shared" si="7"/>
        <v/>
      </c>
      <c r="Y12" s="15" t="str">
        <f t="shared" si="8"/>
        <v/>
      </c>
      <c r="Z12" s="108">
        <v>1221</v>
      </c>
      <c r="AA12" s="109">
        <f t="shared" si="9"/>
        <v>1098.9000000000001</v>
      </c>
      <c r="AB12" s="109">
        <v>52</v>
      </c>
      <c r="AC12" s="111">
        <f t="shared" si="10"/>
        <v>844</v>
      </c>
      <c r="AD12" s="20">
        <f t="shared" si="11"/>
        <v>0.23195923195923202</v>
      </c>
      <c r="AE12" s="106">
        <v>1221</v>
      </c>
      <c r="AF12" s="107">
        <f t="shared" si="12"/>
        <v>1098.9000000000001</v>
      </c>
      <c r="AG12" s="107">
        <v>52</v>
      </c>
      <c r="AH12" s="110">
        <f t="shared" si="13"/>
        <v>844</v>
      </c>
      <c r="AI12" s="15">
        <f t="shared" si="14"/>
        <v>0.23195923195923202</v>
      </c>
      <c r="AJ12" s="108">
        <v>0</v>
      </c>
      <c r="AK12" s="109" t="str">
        <f t="shared" si="15"/>
        <v/>
      </c>
      <c r="AL12" s="109">
        <v>0</v>
      </c>
      <c r="AM12" s="111" t="str">
        <f t="shared" si="16"/>
        <v/>
      </c>
      <c r="AN12" s="20" t="str">
        <f t="shared" si="17"/>
        <v/>
      </c>
      <c r="AO12" s="106">
        <v>1221</v>
      </c>
      <c r="AP12" s="107">
        <f t="shared" si="18"/>
        <v>1098.9000000000001</v>
      </c>
      <c r="AQ12" s="107">
        <v>52</v>
      </c>
      <c r="AR12" s="110">
        <f t="shared" si="19"/>
        <v>844</v>
      </c>
      <c r="AS12" s="15">
        <f t="shared" si="20"/>
        <v>0.23195923195923202</v>
      </c>
      <c r="AT12" s="108">
        <v>0</v>
      </c>
      <c r="AU12" s="109" t="str">
        <f t="shared" si="21"/>
        <v/>
      </c>
      <c r="AV12" s="109">
        <v>0</v>
      </c>
      <c r="AW12" s="111" t="str">
        <f t="shared" si="22"/>
        <v/>
      </c>
      <c r="AX12" s="20" t="str">
        <f t="shared" si="23"/>
        <v/>
      </c>
      <c r="AY12" s="106">
        <v>0</v>
      </c>
      <c r="AZ12" s="107" t="str">
        <f t="shared" si="24"/>
        <v/>
      </c>
      <c r="BA12" s="107">
        <v>0</v>
      </c>
      <c r="BB12" s="110" t="str">
        <f t="shared" si="25"/>
        <v/>
      </c>
      <c r="BC12" s="15" t="str">
        <f t="shared" si="26"/>
        <v/>
      </c>
      <c r="BD12" s="108">
        <v>1221</v>
      </c>
      <c r="BE12" s="109">
        <f t="shared" si="27"/>
        <v>1098.9000000000001</v>
      </c>
      <c r="BF12" s="109">
        <v>52</v>
      </c>
      <c r="BG12" s="111">
        <f t="shared" si="28"/>
        <v>844</v>
      </c>
      <c r="BH12" s="20">
        <f t="shared" si="29"/>
        <v>0.23195923195923202</v>
      </c>
      <c r="BI12" s="106">
        <v>0</v>
      </c>
      <c r="BJ12" s="107" t="str">
        <f t="shared" si="30"/>
        <v/>
      </c>
      <c r="BK12" s="107">
        <v>0</v>
      </c>
      <c r="BL12" s="110" t="str">
        <f t="shared" si="31"/>
        <v/>
      </c>
      <c r="BM12" s="15" t="str">
        <f t="shared" si="32"/>
        <v/>
      </c>
      <c r="BN12" s="108">
        <v>0</v>
      </c>
      <c r="BO12" s="109" t="str">
        <f t="shared" si="33"/>
        <v/>
      </c>
      <c r="BP12" s="109">
        <v>0</v>
      </c>
      <c r="BQ12" s="111" t="str">
        <f t="shared" si="34"/>
        <v/>
      </c>
      <c r="BR12" s="20" t="str">
        <f t="shared" si="35"/>
        <v/>
      </c>
    </row>
    <row r="13" spans="1:70" s="5" customFormat="1" ht="12.75" customHeight="1">
      <c r="A13" s="42" t="s">
        <v>240</v>
      </c>
      <c r="B13" s="39" t="s">
        <v>158</v>
      </c>
      <c r="C13" s="4" t="s">
        <v>395</v>
      </c>
      <c r="D13" s="49">
        <v>0.71</v>
      </c>
      <c r="E13" s="40" t="s">
        <v>292</v>
      </c>
      <c r="F13" s="82">
        <v>1319</v>
      </c>
      <c r="G13" s="82">
        <v>1199</v>
      </c>
      <c r="H13" s="94">
        <v>827</v>
      </c>
      <c r="I13" s="94">
        <v>0</v>
      </c>
      <c r="J13" s="95">
        <f t="shared" si="37"/>
        <v>827</v>
      </c>
      <c r="K13" s="69">
        <v>0</v>
      </c>
      <c r="L13" s="70" t="str">
        <f t="shared" si="0"/>
        <v/>
      </c>
      <c r="M13" s="70">
        <v>0</v>
      </c>
      <c r="N13" s="71" t="str">
        <f t="shared" si="1"/>
        <v/>
      </c>
      <c r="O13" s="16" t="str">
        <f t="shared" si="2"/>
        <v/>
      </c>
      <c r="P13" s="72">
        <v>0</v>
      </c>
      <c r="Q13" s="73" t="str">
        <f t="shared" si="3"/>
        <v/>
      </c>
      <c r="R13" s="73">
        <v>0</v>
      </c>
      <c r="S13" s="74" t="str">
        <f t="shared" si="4"/>
        <v/>
      </c>
      <c r="T13" s="18" t="str">
        <f t="shared" si="5"/>
        <v/>
      </c>
      <c r="U13" s="69">
        <v>0</v>
      </c>
      <c r="V13" s="70" t="str">
        <f t="shared" si="6"/>
        <v/>
      </c>
      <c r="W13" s="70">
        <v>0</v>
      </c>
      <c r="X13" s="71" t="str">
        <f t="shared" si="7"/>
        <v/>
      </c>
      <c r="Y13" s="16" t="str">
        <f t="shared" si="8"/>
        <v/>
      </c>
      <c r="Z13" s="72">
        <v>1110</v>
      </c>
      <c r="AA13" s="73">
        <f t="shared" si="9"/>
        <v>999</v>
      </c>
      <c r="AB13" s="73">
        <v>59</v>
      </c>
      <c r="AC13" s="74">
        <f t="shared" si="10"/>
        <v>768</v>
      </c>
      <c r="AD13" s="18">
        <f t="shared" si="11"/>
        <v>0.23123123123123124</v>
      </c>
      <c r="AE13" s="69">
        <v>1110</v>
      </c>
      <c r="AF13" s="70">
        <f t="shared" si="12"/>
        <v>999</v>
      </c>
      <c r="AG13" s="70">
        <v>59</v>
      </c>
      <c r="AH13" s="71">
        <f t="shared" si="13"/>
        <v>768</v>
      </c>
      <c r="AI13" s="16">
        <f t="shared" si="14"/>
        <v>0.23123123123123124</v>
      </c>
      <c r="AJ13" s="72">
        <v>0</v>
      </c>
      <c r="AK13" s="73" t="str">
        <f t="shared" si="15"/>
        <v/>
      </c>
      <c r="AL13" s="73">
        <v>0</v>
      </c>
      <c r="AM13" s="74" t="str">
        <f t="shared" si="16"/>
        <v/>
      </c>
      <c r="AN13" s="18" t="str">
        <f t="shared" si="17"/>
        <v/>
      </c>
      <c r="AO13" s="69">
        <v>1110</v>
      </c>
      <c r="AP13" s="70">
        <f t="shared" si="18"/>
        <v>999</v>
      </c>
      <c r="AQ13" s="70">
        <v>59</v>
      </c>
      <c r="AR13" s="71">
        <f t="shared" si="19"/>
        <v>768</v>
      </c>
      <c r="AS13" s="16">
        <f t="shared" si="20"/>
        <v>0.23123123123123124</v>
      </c>
      <c r="AT13" s="72">
        <v>0</v>
      </c>
      <c r="AU13" s="73" t="str">
        <f t="shared" si="21"/>
        <v/>
      </c>
      <c r="AV13" s="73">
        <v>0</v>
      </c>
      <c r="AW13" s="74" t="str">
        <f t="shared" si="22"/>
        <v/>
      </c>
      <c r="AX13" s="18" t="str">
        <f t="shared" si="23"/>
        <v/>
      </c>
      <c r="AY13" s="69">
        <v>0</v>
      </c>
      <c r="AZ13" s="70" t="str">
        <f t="shared" si="24"/>
        <v/>
      </c>
      <c r="BA13" s="70">
        <v>0</v>
      </c>
      <c r="BB13" s="71" t="str">
        <f t="shared" si="25"/>
        <v/>
      </c>
      <c r="BC13" s="16" t="str">
        <f t="shared" si="26"/>
        <v/>
      </c>
      <c r="BD13" s="72">
        <v>1110</v>
      </c>
      <c r="BE13" s="73">
        <f t="shared" si="27"/>
        <v>999</v>
      </c>
      <c r="BF13" s="73">
        <v>59</v>
      </c>
      <c r="BG13" s="74">
        <f t="shared" si="28"/>
        <v>768</v>
      </c>
      <c r="BH13" s="18">
        <f t="shared" si="29"/>
        <v>0.23123123123123124</v>
      </c>
      <c r="BI13" s="69">
        <v>0</v>
      </c>
      <c r="BJ13" s="70" t="str">
        <f t="shared" si="30"/>
        <v/>
      </c>
      <c r="BK13" s="70">
        <v>0</v>
      </c>
      <c r="BL13" s="71" t="str">
        <f t="shared" si="31"/>
        <v/>
      </c>
      <c r="BM13" s="16" t="str">
        <f t="shared" si="32"/>
        <v/>
      </c>
      <c r="BN13" s="72">
        <v>0</v>
      </c>
      <c r="BO13" s="73" t="str">
        <f t="shared" si="33"/>
        <v/>
      </c>
      <c r="BP13" s="73">
        <v>0</v>
      </c>
      <c r="BQ13" s="74" t="str">
        <f t="shared" si="34"/>
        <v/>
      </c>
      <c r="BR13" s="18" t="str">
        <f t="shared" si="35"/>
        <v/>
      </c>
    </row>
    <row r="14" spans="1:70" s="5" customFormat="1" ht="12.75" customHeight="1" thickBot="1">
      <c r="A14" s="43" t="s">
        <v>548</v>
      </c>
      <c r="B14" s="38" t="s">
        <v>158</v>
      </c>
      <c r="C14" s="9" t="s">
        <v>508</v>
      </c>
      <c r="D14" s="50">
        <v>0.71</v>
      </c>
      <c r="E14" s="2" t="s">
        <v>292</v>
      </c>
      <c r="F14" s="83">
        <v>1374</v>
      </c>
      <c r="G14" s="83">
        <v>1249</v>
      </c>
      <c r="H14" s="96">
        <v>862</v>
      </c>
      <c r="I14" s="96">
        <v>0</v>
      </c>
      <c r="J14" s="97">
        <f t="shared" ref="J14" si="38">IFERROR(H14-I14,H14)</f>
        <v>862</v>
      </c>
      <c r="K14" s="76">
        <v>0</v>
      </c>
      <c r="L14" s="77" t="str">
        <f t="shared" si="0"/>
        <v/>
      </c>
      <c r="M14" s="77">
        <v>0</v>
      </c>
      <c r="N14" s="78" t="str">
        <f t="shared" si="1"/>
        <v/>
      </c>
      <c r="O14" s="17" t="str">
        <f t="shared" si="2"/>
        <v/>
      </c>
      <c r="P14" s="79">
        <v>0</v>
      </c>
      <c r="Q14" s="80" t="str">
        <f t="shared" si="3"/>
        <v/>
      </c>
      <c r="R14" s="80">
        <v>0</v>
      </c>
      <c r="S14" s="81" t="str">
        <f t="shared" si="4"/>
        <v/>
      </c>
      <c r="T14" s="19" t="str">
        <f t="shared" si="5"/>
        <v/>
      </c>
      <c r="U14" s="76">
        <v>0</v>
      </c>
      <c r="V14" s="77" t="str">
        <f t="shared" si="6"/>
        <v/>
      </c>
      <c r="W14" s="77">
        <v>0</v>
      </c>
      <c r="X14" s="78" t="str">
        <f t="shared" si="7"/>
        <v/>
      </c>
      <c r="Y14" s="17" t="str">
        <f t="shared" si="8"/>
        <v/>
      </c>
      <c r="Z14" s="79">
        <v>0</v>
      </c>
      <c r="AA14" s="80" t="str">
        <f t="shared" si="9"/>
        <v/>
      </c>
      <c r="AB14" s="80">
        <v>0</v>
      </c>
      <c r="AC14" s="81" t="str">
        <f t="shared" si="10"/>
        <v/>
      </c>
      <c r="AD14" s="19" t="str">
        <f t="shared" si="11"/>
        <v/>
      </c>
      <c r="AE14" s="76">
        <v>0</v>
      </c>
      <c r="AF14" s="77" t="str">
        <f t="shared" si="12"/>
        <v/>
      </c>
      <c r="AG14" s="77">
        <v>0</v>
      </c>
      <c r="AH14" s="78" t="str">
        <f t="shared" si="13"/>
        <v/>
      </c>
      <c r="AI14" s="17" t="str">
        <f t="shared" si="14"/>
        <v/>
      </c>
      <c r="AJ14" s="79">
        <v>0</v>
      </c>
      <c r="AK14" s="80" t="str">
        <f t="shared" si="15"/>
        <v/>
      </c>
      <c r="AL14" s="80">
        <v>0</v>
      </c>
      <c r="AM14" s="81" t="str">
        <f t="shared" si="16"/>
        <v/>
      </c>
      <c r="AN14" s="19" t="str">
        <f t="shared" si="17"/>
        <v/>
      </c>
      <c r="AO14" s="76">
        <v>0</v>
      </c>
      <c r="AP14" s="77" t="str">
        <f t="shared" si="18"/>
        <v/>
      </c>
      <c r="AQ14" s="77">
        <v>0</v>
      </c>
      <c r="AR14" s="78" t="str">
        <f t="shared" si="19"/>
        <v/>
      </c>
      <c r="AS14" s="17" t="str">
        <f t="shared" si="20"/>
        <v/>
      </c>
      <c r="AT14" s="79">
        <v>0</v>
      </c>
      <c r="AU14" s="80" t="str">
        <f t="shared" si="21"/>
        <v/>
      </c>
      <c r="AV14" s="80">
        <v>0</v>
      </c>
      <c r="AW14" s="81" t="str">
        <f t="shared" si="22"/>
        <v/>
      </c>
      <c r="AX14" s="19" t="str">
        <f t="shared" si="23"/>
        <v/>
      </c>
      <c r="AY14" s="76">
        <v>0</v>
      </c>
      <c r="AZ14" s="77" t="str">
        <f t="shared" si="24"/>
        <v/>
      </c>
      <c r="BA14" s="77">
        <v>0</v>
      </c>
      <c r="BB14" s="78" t="str">
        <f t="shared" si="25"/>
        <v/>
      </c>
      <c r="BC14" s="17" t="str">
        <f t="shared" si="26"/>
        <v/>
      </c>
      <c r="BD14" s="79">
        <v>0</v>
      </c>
      <c r="BE14" s="80" t="str">
        <f t="shared" si="27"/>
        <v/>
      </c>
      <c r="BF14" s="80">
        <v>0</v>
      </c>
      <c r="BG14" s="81" t="str">
        <f t="shared" si="28"/>
        <v/>
      </c>
      <c r="BH14" s="19" t="str">
        <f t="shared" si="29"/>
        <v/>
      </c>
      <c r="BI14" s="76">
        <v>0</v>
      </c>
      <c r="BJ14" s="77" t="str">
        <f t="shared" si="30"/>
        <v/>
      </c>
      <c r="BK14" s="77">
        <v>0</v>
      </c>
      <c r="BL14" s="78" t="str">
        <f t="shared" si="31"/>
        <v/>
      </c>
      <c r="BM14" s="17" t="str">
        <f t="shared" si="32"/>
        <v/>
      </c>
      <c r="BN14" s="79">
        <v>0</v>
      </c>
      <c r="BO14" s="80" t="str">
        <f t="shared" si="33"/>
        <v/>
      </c>
      <c r="BP14" s="80">
        <v>0</v>
      </c>
      <c r="BQ14" s="81" t="str">
        <f t="shared" si="34"/>
        <v/>
      </c>
      <c r="BR14" s="19" t="str">
        <f t="shared" si="35"/>
        <v/>
      </c>
    </row>
    <row r="15" spans="1:70" s="5" customFormat="1" ht="12.75" customHeight="1">
      <c r="A15" s="42" t="s">
        <v>325</v>
      </c>
      <c r="B15" s="39" t="s">
        <v>160</v>
      </c>
      <c r="C15" s="4"/>
      <c r="D15" s="49">
        <v>1.19</v>
      </c>
      <c r="E15" s="40" t="s">
        <v>209</v>
      </c>
      <c r="F15" s="82">
        <v>3134</v>
      </c>
      <c r="G15" s="82">
        <v>2849</v>
      </c>
      <c r="H15" s="94">
        <v>1967</v>
      </c>
      <c r="I15" s="94">
        <v>0</v>
      </c>
      <c r="J15" s="95">
        <f>IFERROR(H15-I15,H15)</f>
        <v>1967</v>
      </c>
      <c r="K15" s="69">
        <v>0</v>
      </c>
      <c r="L15" s="70" t="str">
        <f t="shared" si="0"/>
        <v/>
      </c>
      <c r="M15" s="70">
        <v>0</v>
      </c>
      <c r="N15" s="71" t="str">
        <f t="shared" si="1"/>
        <v/>
      </c>
      <c r="O15" s="16" t="str">
        <f t="shared" si="2"/>
        <v/>
      </c>
      <c r="P15" s="72">
        <v>0</v>
      </c>
      <c r="Q15" s="73" t="str">
        <f t="shared" si="3"/>
        <v/>
      </c>
      <c r="R15" s="73">
        <v>0</v>
      </c>
      <c r="S15" s="74" t="str">
        <f t="shared" si="4"/>
        <v/>
      </c>
      <c r="T15" s="18" t="str">
        <f t="shared" si="5"/>
        <v/>
      </c>
      <c r="U15" s="69">
        <v>0</v>
      </c>
      <c r="V15" s="70" t="str">
        <f t="shared" si="6"/>
        <v/>
      </c>
      <c r="W15" s="70">
        <v>0</v>
      </c>
      <c r="X15" s="71" t="str">
        <f t="shared" si="7"/>
        <v/>
      </c>
      <c r="Y15" s="16" t="str">
        <f t="shared" si="8"/>
        <v/>
      </c>
      <c r="Z15" s="72">
        <v>2110</v>
      </c>
      <c r="AA15" s="73">
        <f t="shared" si="9"/>
        <v>1899</v>
      </c>
      <c r="AB15" s="73">
        <v>506</v>
      </c>
      <c r="AC15" s="74">
        <f t="shared" si="10"/>
        <v>1461</v>
      </c>
      <c r="AD15" s="18">
        <f t="shared" si="11"/>
        <v>0.23064770932069512</v>
      </c>
      <c r="AE15" s="69">
        <v>2443</v>
      </c>
      <c r="AF15" s="70">
        <f t="shared" si="12"/>
        <v>2198.7000000000003</v>
      </c>
      <c r="AG15" s="70">
        <v>276</v>
      </c>
      <c r="AH15" s="71">
        <f t="shared" si="13"/>
        <v>1691</v>
      </c>
      <c r="AI15" s="16">
        <f t="shared" si="14"/>
        <v>0.23090917360258345</v>
      </c>
      <c r="AJ15" s="72">
        <v>0</v>
      </c>
      <c r="AK15" s="73" t="str">
        <f t="shared" si="15"/>
        <v/>
      </c>
      <c r="AL15" s="73">
        <v>0</v>
      </c>
      <c r="AM15" s="74" t="str">
        <f t="shared" si="16"/>
        <v/>
      </c>
      <c r="AN15" s="18" t="str">
        <f t="shared" si="17"/>
        <v/>
      </c>
      <c r="AO15" s="69">
        <v>2443</v>
      </c>
      <c r="AP15" s="70">
        <f t="shared" si="18"/>
        <v>2198.7000000000003</v>
      </c>
      <c r="AQ15" s="70">
        <v>276</v>
      </c>
      <c r="AR15" s="71">
        <f t="shared" si="19"/>
        <v>1691</v>
      </c>
      <c r="AS15" s="16">
        <f t="shared" si="20"/>
        <v>0.23090917360258345</v>
      </c>
      <c r="AT15" s="72">
        <v>0</v>
      </c>
      <c r="AU15" s="73" t="str">
        <f t="shared" si="21"/>
        <v/>
      </c>
      <c r="AV15" s="73">
        <v>0</v>
      </c>
      <c r="AW15" s="74" t="str">
        <f t="shared" si="22"/>
        <v/>
      </c>
      <c r="AX15" s="18" t="str">
        <f t="shared" si="23"/>
        <v/>
      </c>
      <c r="AY15" s="69">
        <v>0</v>
      </c>
      <c r="AZ15" s="70" t="str">
        <f t="shared" si="24"/>
        <v/>
      </c>
      <c r="BA15" s="70">
        <v>0</v>
      </c>
      <c r="BB15" s="71" t="str">
        <f t="shared" si="25"/>
        <v/>
      </c>
      <c r="BC15" s="16" t="str">
        <f t="shared" si="26"/>
        <v/>
      </c>
      <c r="BD15" s="72">
        <v>2443</v>
      </c>
      <c r="BE15" s="73">
        <f t="shared" si="27"/>
        <v>2198.7000000000003</v>
      </c>
      <c r="BF15" s="73">
        <v>276</v>
      </c>
      <c r="BG15" s="74">
        <f t="shared" si="28"/>
        <v>1691</v>
      </c>
      <c r="BH15" s="18">
        <f t="shared" si="29"/>
        <v>0.23090917360258345</v>
      </c>
      <c r="BI15" s="69">
        <v>0</v>
      </c>
      <c r="BJ15" s="70" t="str">
        <f t="shared" si="30"/>
        <v/>
      </c>
      <c r="BK15" s="70">
        <v>0</v>
      </c>
      <c r="BL15" s="71" t="str">
        <f t="shared" si="31"/>
        <v/>
      </c>
      <c r="BM15" s="16" t="str">
        <f t="shared" si="32"/>
        <v/>
      </c>
      <c r="BN15" s="72">
        <v>0</v>
      </c>
      <c r="BO15" s="73" t="str">
        <f t="shared" si="33"/>
        <v/>
      </c>
      <c r="BP15" s="73">
        <v>0</v>
      </c>
      <c r="BQ15" s="74" t="str">
        <f t="shared" si="34"/>
        <v/>
      </c>
      <c r="BR15" s="18" t="str">
        <f t="shared" si="35"/>
        <v/>
      </c>
    </row>
    <row r="16" spans="1:70" s="5" customFormat="1" ht="12.75" customHeight="1" thickBot="1">
      <c r="A16" s="43" t="s">
        <v>326</v>
      </c>
      <c r="B16" s="38" t="s">
        <v>160</v>
      </c>
      <c r="C16" s="9"/>
      <c r="D16" s="50">
        <v>1.19</v>
      </c>
      <c r="E16" s="2" t="s">
        <v>210</v>
      </c>
      <c r="F16" s="83">
        <v>3354</v>
      </c>
      <c r="G16" s="83">
        <v>3049</v>
      </c>
      <c r="H16" s="96">
        <v>2105</v>
      </c>
      <c r="I16" s="96">
        <v>0</v>
      </c>
      <c r="J16" s="97">
        <f t="shared" ref="J16:J35" si="39">IFERROR(H16-I16,H16)</f>
        <v>2105</v>
      </c>
      <c r="K16" s="76">
        <v>0</v>
      </c>
      <c r="L16" s="77" t="str">
        <f t="shared" si="0"/>
        <v/>
      </c>
      <c r="M16" s="77">
        <v>0</v>
      </c>
      <c r="N16" s="78" t="str">
        <f t="shared" si="1"/>
        <v/>
      </c>
      <c r="O16" s="17" t="str">
        <f t="shared" si="2"/>
        <v/>
      </c>
      <c r="P16" s="79">
        <v>0</v>
      </c>
      <c r="Q16" s="80" t="str">
        <f t="shared" si="3"/>
        <v/>
      </c>
      <c r="R16" s="80">
        <v>0</v>
      </c>
      <c r="S16" s="81" t="str">
        <f t="shared" si="4"/>
        <v/>
      </c>
      <c r="T16" s="19" t="str">
        <f t="shared" si="5"/>
        <v/>
      </c>
      <c r="U16" s="76">
        <v>0</v>
      </c>
      <c r="V16" s="77" t="str">
        <f t="shared" si="6"/>
        <v/>
      </c>
      <c r="W16" s="77">
        <v>0</v>
      </c>
      <c r="X16" s="78" t="str">
        <f t="shared" si="7"/>
        <v/>
      </c>
      <c r="Y16" s="17" t="str">
        <f t="shared" si="8"/>
        <v/>
      </c>
      <c r="Z16" s="79">
        <v>2110</v>
      </c>
      <c r="AA16" s="80">
        <f t="shared" si="9"/>
        <v>1899</v>
      </c>
      <c r="AB16" s="80">
        <v>644</v>
      </c>
      <c r="AC16" s="81">
        <f t="shared" si="10"/>
        <v>1461</v>
      </c>
      <c r="AD16" s="19">
        <f t="shared" si="11"/>
        <v>0.23064770932069512</v>
      </c>
      <c r="AE16" s="76">
        <v>2554</v>
      </c>
      <c r="AF16" s="77">
        <f t="shared" si="12"/>
        <v>2298.6</v>
      </c>
      <c r="AG16" s="77">
        <v>337</v>
      </c>
      <c r="AH16" s="78">
        <f t="shared" si="13"/>
        <v>1768</v>
      </c>
      <c r="AI16" s="17">
        <f t="shared" si="14"/>
        <v>0.23083616114156441</v>
      </c>
      <c r="AJ16" s="79">
        <v>0</v>
      </c>
      <c r="AK16" s="80" t="str">
        <f t="shared" si="15"/>
        <v/>
      </c>
      <c r="AL16" s="80">
        <v>0</v>
      </c>
      <c r="AM16" s="81" t="str">
        <f t="shared" si="16"/>
        <v/>
      </c>
      <c r="AN16" s="19" t="str">
        <f t="shared" si="17"/>
        <v/>
      </c>
      <c r="AO16" s="76">
        <v>2554</v>
      </c>
      <c r="AP16" s="77">
        <f t="shared" si="18"/>
        <v>2298.6</v>
      </c>
      <c r="AQ16" s="77">
        <v>337</v>
      </c>
      <c r="AR16" s="78">
        <f t="shared" si="19"/>
        <v>1768</v>
      </c>
      <c r="AS16" s="17">
        <f t="shared" si="20"/>
        <v>0.23083616114156441</v>
      </c>
      <c r="AT16" s="79">
        <v>0</v>
      </c>
      <c r="AU16" s="80" t="str">
        <f t="shared" si="21"/>
        <v/>
      </c>
      <c r="AV16" s="80">
        <v>0</v>
      </c>
      <c r="AW16" s="81" t="str">
        <f t="shared" si="22"/>
        <v/>
      </c>
      <c r="AX16" s="19" t="str">
        <f t="shared" si="23"/>
        <v/>
      </c>
      <c r="AY16" s="76">
        <v>0</v>
      </c>
      <c r="AZ16" s="77" t="str">
        <f t="shared" si="24"/>
        <v/>
      </c>
      <c r="BA16" s="77">
        <v>0</v>
      </c>
      <c r="BB16" s="78" t="str">
        <f t="shared" si="25"/>
        <v/>
      </c>
      <c r="BC16" s="17" t="str">
        <f t="shared" si="26"/>
        <v/>
      </c>
      <c r="BD16" s="79">
        <v>2554</v>
      </c>
      <c r="BE16" s="80">
        <f t="shared" si="27"/>
        <v>2298.6</v>
      </c>
      <c r="BF16" s="80">
        <v>337</v>
      </c>
      <c r="BG16" s="81">
        <f t="shared" si="28"/>
        <v>1768</v>
      </c>
      <c r="BH16" s="19">
        <f t="shared" si="29"/>
        <v>0.23083616114156441</v>
      </c>
      <c r="BI16" s="76">
        <v>0</v>
      </c>
      <c r="BJ16" s="77" t="str">
        <f t="shared" si="30"/>
        <v/>
      </c>
      <c r="BK16" s="77">
        <v>0</v>
      </c>
      <c r="BL16" s="78" t="str">
        <f t="shared" si="31"/>
        <v/>
      </c>
      <c r="BM16" s="17" t="str">
        <f t="shared" si="32"/>
        <v/>
      </c>
      <c r="BN16" s="79">
        <v>0</v>
      </c>
      <c r="BO16" s="80" t="str">
        <f t="shared" si="33"/>
        <v/>
      </c>
      <c r="BP16" s="80">
        <v>0</v>
      </c>
      <c r="BQ16" s="81" t="str">
        <f t="shared" si="34"/>
        <v/>
      </c>
      <c r="BR16" s="19" t="str">
        <f t="shared" si="35"/>
        <v/>
      </c>
    </row>
    <row r="17" spans="1:70" s="5" customFormat="1" ht="12.75" customHeight="1">
      <c r="A17" s="44" t="s">
        <v>118</v>
      </c>
      <c r="B17" s="36" t="s">
        <v>160</v>
      </c>
      <c r="C17" s="6" t="s">
        <v>5</v>
      </c>
      <c r="D17" s="51">
        <v>1.19</v>
      </c>
      <c r="E17" s="7" t="s">
        <v>211</v>
      </c>
      <c r="F17" s="84">
        <v>3299</v>
      </c>
      <c r="G17" s="84">
        <v>0</v>
      </c>
      <c r="H17" s="92">
        <v>2112</v>
      </c>
      <c r="I17" s="92">
        <v>0</v>
      </c>
      <c r="J17" s="93">
        <f t="shared" si="39"/>
        <v>2112</v>
      </c>
      <c r="K17" s="106">
        <v>0</v>
      </c>
      <c r="L17" s="107" t="str">
        <f t="shared" ref="L17:L22" si="40">IFERROR(IF(K17&gt;1,K17*0.9,""),"")</f>
        <v/>
      </c>
      <c r="M17" s="107">
        <v>0</v>
      </c>
      <c r="N17" s="110" t="str">
        <f t="shared" si="1"/>
        <v/>
      </c>
      <c r="O17" s="15" t="str">
        <f t="shared" ref="O17:O22" si="41">IFERROR(IF((IFERROR(IF(M17&gt;1,(L17-N17)/L17,""),(($G17*0.9)-N17)/($G17*0.9)))&gt;1%,IFERROR(IF(M17&gt;1,(L17-N17)/L17,""),(($G17*0.9)-N17)/($G17*0.9)),""),"")</f>
        <v/>
      </c>
      <c r="P17" s="108">
        <v>0</v>
      </c>
      <c r="Q17" s="109" t="str">
        <f t="shared" ref="Q17:Q22" si="42">IFERROR(IF(P17&gt;1,P17*0.9,""),"")</f>
        <v/>
      </c>
      <c r="R17" s="109">
        <v>0</v>
      </c>
      <c r="S17" s="111" t="str">
        <f t="shared" si="4"/>
        <v/>
      </c>
      <c r="T17" s="20" t="str">
        <f t="shared" ref="T17:T22" si="43">IFERROR(IF((IFERROR(IF(R17&gt;1,(Q17-S17)/Q17,""),(($G17*0.9)-S17)/($G17*0.9)))&gt;1%,IFERROR(IF(R17&gt;1,(Q17-S17)/Q17,""),(($G17*0.9)-S17)/($G17*0.9)),""),"")</f>
        <v/>
      </c>
      <c r="U17" s="106">
        <v>0</v>
      </c>
      <c r="V17" s="107" t="str">
        <f t="shared" ref="V17:V22" si="44">IFERROR(IF(U17&gt;1,U17*0.9,""),"")</f>
        <v/>
      </c>
      <c r="W17" s="107">
        <v>0</v>
      </c>
      <c r="X17" s="110" t="str">
        <f t="shared" si="7"/>
        <v/>
      </c>
      <c r="Y17" s="15" t="str">
        <f t="shared" ref="Y17:Y22" si="45">IFERROR(IF((IFERROR(IF(W17&gt;1,(V17-X17)/V17,""),(($G17*0.9)-X17)/($G17*0.9)))&gt;1%,IFERROR(IF(W17&gt;1,(V17-X17)/V17,""),(($G17*0.9)-X17)/($G17*0.9)),""),"")</f>
        <v/>
      </c>
      <c r="Z17" s="108">
        <v>0</v>
      </c>
      <c r="AA17" s="109" t="str">
        <f t="shared" ref="AA17:AA22" si="46">IFERROR(IF(Z17&gt;1,Z17*0.9,""),"")</f>
        <v/>
      </c>
      <c r="AB17" s="109">
        <v>0</v>
      </c>
      <c r="AC17" s="111" t="str">
        <f t="shared" si="10"/>
        <v/>
      </c>
      <c r="AD17" s="20" t="str">
        <f t="shared" ref="AD17:AD22" si="47">IFERROR(IF((IFERROR(IF(AB17&gt;1,(AA17-AC17)/AA17,""),(($G17*0.9)-AC17)/($G17*0.9)))&gt;1%,IFERROR(IF(AB17&gt;1,(AA17-AC17)/AA17,""),(($G17*0.9)-AC17)/($G17*0.9)),""),"")</f>
        <v/>
      </c>
      <c r="AE17" s="106">
        <v>0</v>
      </c>
      <c r="AF17" s="107" t="str">
        <f t="shared" ref="AF17:AF22" si="48">IFERROR(IF(AE17&gt;1,AE17*0.9,""),"")</f>
        <v/>
      </c>
      <c r="AG17" s="107">
        <v>0</v>
      </c>
      <c r="AH17" s="110" t="str">
        <f t="shared" si="13"/>
        <v/>
      </c>
      <c r="AI17" s="15" t="str">
        <f t="shared" ref="AI17:AI22" si="49">IFERROR(IF((IFERROR(IF(AG17&gt;1,(AF17-AH17)/AF17,""),(($G17*0.9)-AH17)/($G17*0.9)))&gt;1%,IFERROR(IF(AG17&gt;1,(AF17-AH17)/AF17,""),(($G17*0.9)-AH17)/($G17*0.9)),""),"")</f>
        <v/>
      </c>
      <c r="AJ17" s="108">
        <v>0</v>
      </c>
      <c r="AK17" s="109" t="str">
        <f t="shared" ref="AK17:AK22" si="50">IFERROR(IF(AJ17&gt;1,AJ17*0.9,""),"")</f>
        <v/>
      </c>
      <c r="AL17" s="109">
        <v>0</v>
      </c>
      <c r="AM17" s="111" t="str">
        <f t="shared" si="16"/>
        <v/>
      </c>
      <c r="AN17" s="20" t="str">
        <f t="shared" ref="AN17:AN22" si="51">IFERROR(IF((IFERROR(IF(AL17&gt;1,(AK17-AM17)/AK17,""),(($G17*0.9)-AM17)/($G17*0.9)))&gt;1%,IFERROR(IF(AL17&gt;1,(AK17-AM17)/AK17,""),(($G17*0.9)-AM17)/($G17*0.9)),""),"")</f>
        <v/>
      </c>
      <c r="AO17" s="106">
        <v>0</v>
      </c>
      <c r="AP17" s="107" t="str">
        <f t="shared" ref="AP17:AP22" si="52">IFERROR(IF(AO17&gt;1,AO17*0.9,""),"")</f>
        <v/>
      </c>
      <c r="AQ17" s="107">
        <v>0</v>
      </c>
      <c r="AR17" s="110" t="str">
        <f t="shared" si="19"/>
        <v/>
      </c>
      <c r="AS17" s="15" t="str">
        <f t="shared" ref="AS17:AS22" si="53">IFERROR(IF((IFERROR(IF(AQ17&gt;1,(AP17-AR17)/AP17,""),(($G17*0.9)-AR17)/($G17*0.9)))&gt;1%,IFERROR(IF(AQ17&gt;1,(AP17-AR17)/AP17,""),(($G17*0.9)-AR17)/($G17*0.9)),""),"")</f>
        <v/>
      </c>
      <c r="AT17" s="108">
        <v>0</v>
      </c>
      <c r="AU17" s="109" t="str">
        <f t="shared" ref="AU17:AU22" si="54">IFERROR(IF(AT17&gt;1,AT17*0.9,""),"")</f>
        <v/>
      </c>
      <c r="AV17" s="109">
        <v>0</v>
      </c>
      <c r="AW17" s="111" t="str">
        <f t="shared" si="22"/>
        <v/>
      </c>
      <c r="AX17" s="20" t="str">
        <f t="shared" ref="AX17:AX22" si="55">IFERROR(IF((IFERROR(IF(AV17&gt;1,(AU17-AW17)/AU17,""),(($G17*0.9)-AW17)/($G17*0.9)))&gt;1%,IFERROR(IF(AV17&gt;1,(AU17-AW17)/AU17,""),(($G17*0.9)-AW17)/($G17*0.9)),""),"")</f>
        <v/>
      </c>
      <c r="AY17" s="106">
        <v>0</v>
      </c>
      <c r="AZ17" s="107" t="str">
        <f t="shared" ref="AZ17:AZ22" si="56">IFERROR(IF(AY17&gt;1,AY17*0.9,""),"")</f>
        <v/>
      </c>
      <c r="BA17" s="107">
        <v>0</v>
      </c>
      <c r="BB17" s="110" t="str">
        <f t="shared" si="25"/>
        <v/>
      </c>
      <c r="BC17" s="15" t="str">
        <f t="shared" ref="BC17:BC22" si="57">IFERROR(IF((IFERROR(IF(BA17&gt;1,(AZ17-BB17)/AZ17,""),(($G17*0.9)-BB17)/($G17*0.9)))&gt;1%,IFERROR(IF(BA17&gt;1,(AZ17-BB17)/AZ17,""),(($G17*0.9)-BB17)/($G17*0.9)),""),"")</f>
        <v/>
      </c>
      <c r="BD17" s="108">
        <v>0</v>
      </c>
      <c r="BE17" s="109" t="str">
        <f t="shared" ref="BE17:BE22" si="58">IFERROR(IF(BD17&gt;1,BD17*0.9,""),"")</f>
        <v/>
      </c>
      <c r="BF17" s="109">
        <v>0</v>
      </c>
      <c r="BG17" s="111" t="str">
        <f t="shared" si="28"/>
        <v/>
      </c>
      <c r="BH17" s="20" t="str">
        <f t="shared" ref="BH17:BH22" si="59">IFERROR(IF((IFERROR(IF(BF17&gt;1,(BE17-BG17)/BE17,""),(($G17*0.9)-BG17)/($G17*0.9)))&gt;1%,IFERROR(IF(BF17&gt;1,(BE17-BG17)/BE17,""),(($G17*0.9)-BG17)/($G17*0.9)),""),"")</f>
        <v/>
      </c>
      <c r="BI17" s="106">
        <v>0</v>
      </c>
      <c r="BJ17" s="107" t="str">
        <f t="shared" ref="BJ17:BJ22" si="60">IFERROR(IF(BI17&gt;1,BI17*0.9,""),"")</f>
        <v/>
      </c>
      <c r="BK17" s="107">
        <v>0</v>
      </c>
      <c r="BL17" s="110" t="str">
        <f t="shared" si="31"/>
        <v/>
      </c>
      <c r="BM17" s="15" t="str">
        <f t="shared" ref="BM17:BM22" si="61">IFERROR(IF((IFERROR(IF(BK17&gt;1,(BJ17-BL17)/BJ17,""),(($G17*0.9)-BL17)/($G17*0.9)))&gt;1%,IFERROR(IF(BK17&gt;1,(BJ17-BL17)/BJ17,""),(($G17*0.9)-BL17)/($G17*0.9)),""),"")</f>
        <v/>
      </c>
      <c r="BN17" s="108">
        <v>0</v>
      </c>
      <c r="BO17" s="109" t="str">
        <f t="shared" ref="BO17:BO22" si="62">IFERROR(IF(BN17&gt;1,BN17*0.9,""),"")</f>
        <v/>
      </c>
      <c r="BP17" s="109">
        <v>0</v>
      </c>
      <c r="BQ17" s="111" t="str">
        <f t="shared" si="34"/>
        <v/>
      </c>
      <c r="BR17" s="20" t="str">
        <f t="shared" ref="BR17:BR22" si="63">IFERROR(IF((IFERROR(IF(BP17&gt;1,(BO17-BQ17)/BO17,""),(($G17*0.9)-BQ17)/($G17*0.9)))&gt;1%,IFERROR(IF(BP17&gt;1,(BO17-BQ17)/BO17,""),(($G17*0.9)-BQ17)/($G17*0.9)),""),"")</f>
        <v/>
      </c>
    </row>
    <row r="18" spans="1:70" s="5" customFormat="1" ht="12.75" customHeight="1">
      <c r="A18" s="42" t="s">
        <v>327</v>
      </c>
      <c r="B18" s="39" t="s">
        <v>160</v>
      </c>
      <c r="C18" s="4"/>
      <c r="D18" s="49">
        <v>1.19</v>
      </c>
      <c r="E18" s="40" t="s">
        <v>211</v>
      </c>
      <c r="F18" s="82">
        <v>3354</v>
      </c>
      <c r="G18" s="82">
        <v>3049</v>
      </c>
      <c r="H18" s="94">
        <v>2105</v>
      </c>
      <c r="I18" s="94">
        <v>0</v>
      </c>
      <c r="J18" s="95">
        <f t="shared" si="39"/>
        <v>2105</v>
      </c>
      <c r="K18" s="69">
        <v>0</v>
      </c>
      <c r="L18" s="70" t="str">
        <f>IFERROR(IF(K18&gt;1,K18*0.9,""),"")</f>
        <v/>
      </c>
      <c r="M18" s="70">
        <v>0</v>
      </c>
      <c r="N18" s="71" t="str">
        <f t="shared" si="1"/>
        <v/>
      </c>
      <c r="O18" s="16" t="str">
        <f>IFERROR(IF((IFERROR(IF(M18&gt;1,(L18-N18)/L18,""),(($G18*0.9)-N18)/($G18*0.9)))&gt;1%,IFERROR(IF(M18&gt;1,(L18-N18)/L18,""),(($G18*0.9)-N18)/($G18*0.9)),""),"")</f>
        <v/>
      </c>
      <c r="P18" s="72">
        <v>0</v>
      </c>
      <c r="Q18" s="73" t="str">
        <f>IFERROR(IF(P18&gt;1,P18*0.9,""),"")</f>
        <v/>
      </c>
      <c r="R18" s="73">
        <v>0</v>
      </c>
      <c r="S18" s="74" t="str">
        <f t="shared" si="4"/>
        <v/>
      </c>
      <c r="T18" s="18" t="str">
        <f>IFERROR(IF((IFERROR(IF(R18&gt;1,(Q18-S18)/Q18,""),(($G18*0.9)-S18)/($G18*0.9)))&gt;1%,IFERROR(IF(R18&gt;1,(Q18-S18)/Q18,""),(($G18*0.9)-S18)/($G18*0.9)),""),"")</f>
        <v/>
      </c>
      <c r="U18" s="69">
        <v>0</v>
      </c>
      <c r="V18" s="70" t="str">
        <f>IFERROR(IF(U18&gt;1,U18*0.9,""),"")</f>
        <v/>
      </c>
      <c r="W18" s="70">
        <v>0</v>
      </c>
      <c r="X18" s="71" t="str">
        <f t="shared" si="7"/>
        <v/>
      </c>
      <c r="Y18" s="16" t="str">
        <f>IFERROR(IF((IFERROR(IF(W18&gt;1,(V18-X18)/V18,""),(($G18*0.9)-X18)/($G18*0.9)))&gt;1%,IFERROR(IF(W18&gt;1,(V18-X18)/V18,""),(($G18*0.9)-X18)/($G18*0.9)),""),"")</f>
        <v/>
      </c>
      <c r="Z18" s="72">
        <v>2443</v>
      </c>
      <c r="AA18" s="73">
        <f>IFERROR(IF(Z18&gt;1,Z18*0.9,""),"")</f>
        <v>2198.7000000000003</v>
      </c>
      <c r="AB18" s="73">
        <v>414</v>
      </c>
      <c r="AC18" s="74">
        <f t="shared" si="10"/>
        <v>1691</v>
      </c>
      <c r="AD18" s="18">
        <f>IFERROR(IF((IFERROR(IF(AB18&gt;1,(AA18-AC18)/AA18,""),(($G18*0.9)-AC18)/($G18*0.9)))&gt;1%,IFERROR(IF(AB18&gt;1,(AA18-AC18)/AA18,""),(($G18*0.9)-AC18)/($G18*0.9)),""),"")</f>
        <v>0.23090917360258345</v>
      </c>
      <c r="AE18" s="69">
        <v>2777</v>
      </c>
      <c r="AF18" s="70">
        <f>IFERROR(IF(AE18&gt;1,AE18*0.9,""),"")</f>
        <v>2499.3000000000002</v>
      </c>
      <c r="AG18" s="70">
        <v>183</v>
      </c>
      <c r="AH18" s="71">
        <f t="shared" si="13"/>
        <v>1922</v>
      </c>
      <c r="AI18" s="16">
        <f>IFERROR(IF((IFERROR(IF(AG18&gt;1,(AF18-AH18)/AF18,""),(($G18*0.9)-AH18)/($G18*0.9)))&gt;1%,IFERROR(IF(AG18&gt;1,(AF18-AH18)/AF18,""),(($G18*0.9)-AH18)/($G18*0.9)),""),"")</f>
        <v>0.23098467570919864</v>
      </c>
      <c r="AJ18" s="72">
        <v>0</v>
      </c>
      <c r="AK18" s="73" t="str">
        <f>IFERROR(IF(AJ18&gt;1,AJ18*0.9,""),"")</f>
        <v/>
      </c>
      <c r="AL18" s="73">
        <v>0</v>
      </c>
      <c r="AM18" s="74" t="str">
        <f t="shared" si="16"/>
        <v/>
      </c>
      <c r="AN18" s="18" t="str">
        <f>IFERROR(IF((IFERROR(IF(AL18&gt;1,(AK18-AM18)/AK18,""),(($G18*0.9)-AM18)/($G18*0.9)))&gt;1%,IFERROR(IF(AL18&gt;1,(AK18-AM18)/AK18,""),(($G18*0.9)-AM18)/($G18*0.9)),""),"")</f>
        <v/>
      </c>
      <c r="AO18" s="69">
        <v>2777</v>
      </c>
      <c r="AP18" s="70">
        <f>IFERROR(IF(AO18&gt;1,AO18*0.9,""),"")</f>
        <v>2499.3000000000002</v>
      </c>
      <c r="AQ18" s="70">
        <v>183</v>
      </c>
      <c r="AR18" s="71">
        <f t="shared" si="19"/>
        <v>1922</v>
      </c>
      <c r="AS18" s="16">
        <f>IFERROR(IF((IFERROR(IF(AQ18&gt;1,(AP18-AR18)/AP18,""),(($G18*0.9)-AR18)/($G18*0.9)))&gt;1%,IFERROR(IF(AQ18&gt;1,(AP18-AR18)/AP18,""),(($G18*0.9)-AR18)/($G18*0.9)),""),"")</f>
        <v>0.23098467570919864</v>
      </c>
      <c r="AT18" s="72">
        <v>0</v>
      </c>
      <c r="AU18" s="73" t="str">
        <f>IFERROR(IF(AT18&gt;1,AT18*0.9,""),"")</f>
        <v/>
      </c>
      <c r="AV18" s="73">
        <v>0</v>
      </c>
      <c r="AW18" s="74" t="str">
        <f t="shared" si="22"/>
        <v/>
      </c>
      <c r="AX18" s="18" t="str">
        <f>IFERROR(IF((IFERROR(IF(AV18&gt;1,(AU18-AW18)/AU18,""),(($G18*0.9)-AW18)/($G18*0.9)))&gt;1%,IFERROR(IF(AV18&gt;1,(AU18-AW18)/AU18,""),(($G18*0.9)-AW18)/($G18*0.9)),""),"")</f>
        <v/>
      </c>
      <c r="AY18" s="69">
        <v>0</v>
      </c>
      <c r="AZ18" s="70" t="str">
        <f>IFERROR(IF(AY18&gt;1,AY18*0.9,""),"")</f>
        <v/>
      </c>
      <c r="BA18" s="70">
        <v>0</v>
      </c>
      <c r="BB18" s="71" t="str">
        <f t="shared" si="25"/>
        <v/>
      </c>
      <c r="BC18" s="16" t="str">
        <f>IFERROR(IF((IFERROR(IF(BA18&gt;1,(AZ18-BB18)/AZ18,""),(($G18*0.9)-BB18)/($G18*0.9)))&gt;1%,IFERROR(IF(BA18&gt;1,(AZ18-BB18)/AZ18,""),(($G18*0.9)-BB18)/($G18*0.9)),""),"")</f>
        <v/>
      </c>
      <c r="BD18" s="72">
        <v>2777</v>
      </c>
      <c r="BE18" s="73">
        <f>IFERROR(IF(BD18&gt;1,BD18*0.9,""),"")</f>
        <v>2499.3000000000002</v>
      </c>
      <c r="BF18" s="73">
        <v>183</v>
      </c>
      <c r="BG18" s="74">
        <f t="shared" si="28"/>
        <v>1922</v>
      </c>
      <c r="BH18" s="18">
        <f>IFERROR(IF((IFERROR(IF(BF18&gt;1,(BE18-BG18)/BE18,""),(($G18*0.9)-BG18)/($G18*0.9)))&gt;1%,IFERROR(IF(BF18&gt;1,(BE18-BG18)/BE18,""),(($G18*0.9)-BG18)/($G18*0.9)),""),"")</f>
        <v>0.23098467570919864</v>
      </c>
      <c r="BI18" s="69">
        <v>0</v>
      </c>
      <c r="BJ18" s="70" t="str">
        <f>IFERROR(IF(BI18&gt;1,BI18*0.9,""),"")</f>
        <v/>
      </c>
      <c r="BK18" s="70">
        <v>0</v>
      </c>
      <c r="BL18" s="71" t="str">
        <f t="shared" si="31"/>
        <v/>
      </c>
      <c r="BM18" s="16" t="str">
        <f>IFERROR(IF((IFERROR(IF(BK18&gt;1,(BJ18-BL18)/BJ18,""),(($G18*0.9)-BL18)/($G18*0.9)))&gt;1%,IFERROR(IF(BK18&gt;1,(BJ18-BL18)/BJ18,""),(($G18*0.9)-BL18)/($G18*0.9)),""),"")</f>
        <v/>
      </c>
      <c r="BN18" s="72">
        <v>0</v>
      </c>
      <c r="BO18" s="73" t="str">
        <f>IFERROR(IF(BN18&gt;1,BN18*0.9,""),"")</f>
        <v/>
      </c>
      <c r="BP18" s="73">
        <v>0</v>
      </c>
      <c r="BQ18" s="74" t="str">
        <f t="shared" si="34"/>
        <v/>
      </c>
      <c r="BR18" s="18" t="str">
        <f>IFERROR(IF((IFERROR(IF(BP18&gt;1,(BO18-BQ18)/BO18,""),(($G18*0.9)-BQ18)/($G18*0.9)))&gt;1%,IFERROR(IF(BP18&gt;1,(BO18-BQ18)/BO18,""),(($G18*0.9)-BQ18)/($G18*0.9)),""),"")</f>
        <v/>
      </c>
    </row>
    <row r="19" spans="1:70" s="5" customFormat="1" ht="12.75" customHeight="1">
      <c r="A19" s="42" t="s">
        <v>119</v>
      </c>
      <c r="B19" s="39" t="s">
        <v>160</v>
      </c>
      <c r="C19" s="4" t="s">
        <v>5</v>
      </c>
      <c r="D19" s="49">
        <v>1.19</v>
      </c>
      <c r="E19" s="40" t="s">
        <v>211</v>
      </c>
      <c r="F19" s="82">
        <v>3519</v>
      </c>
      <c r="G19" s="82">
        <v>0</v>
      </c>
      <c r="H19" s="94">
        <v>2254</v>
      </c>
      <c r="I19" s="94">
        <v>0</v>
      </c>
      <c r="J19" s="95">
        <f t="shared" si="39"/>
        <v>2254</v>
      </c>
      <c r="K19" s="69">
        <v>0</v>
      </c>
      <c r="L19" s="70" t="str">
        <f t="shared" si="40"/>
        <v/>
      </c>
      <c r="M19" s="70">
        <v>0</v>
      </c>
      <c r="N19" s="71" t="str">
        <f t="shared" si="1"/>
        <v/>
      </c>
      <c r="O19" s="16" t="str">
        <f t="shared" si="41"/>
        <v/>
      </c>
      <c r="P19" s="72">
        <v>0</v>
      </c>
      <c r="Q19" s="73" t="str">
        <f t="shared" si="42"/>
        <v/>
      </c>
      <c r="R19" s="73">
        <v>0</v>
      </c>
      <c r="S19" s="74" t="str">
        <f t="shared" si="4"/>
        <v/>
      </c>
      <c r="T19" s="18" t="str">
        <f t="shared" si="43"/>
        <v/>
      </c>
      <c r="U19" s="69">
        <v>0</v>
      </c>
      <c r="V19" s="70" t="str">
        <f t="shared" si="44"/>
        <v/>
      </c>
      <c r="W19" s="70">
        <v>0</v>
      </c>
      <c r="X19" s="71" t="str">
        <f t="shared" si="7"/>
        <v/>
      </c>
      <c r="Y19" s="16" t="str">
        <f t="shared" si="45"/>
        <v/>
      </c>
      <c r="Z19" s="72">
        <v>0</v>
      </c>
      <c r="AA19" s="73" t="str">
        <f t="shared" si="46"/>
        <v/>
      </c>
      <c r="AB19" s="73">
        <v>0</v>
      </c>
      <c r="AC19" s="74" t="str">
        <f t="shared" si="10"/>
        <v/>
      </c>
      <c r="AD19" s="18" t="str">
        <f t="shared" si="47"/>
        <v/>
      </c>
      <c r="AE19" s="69">
        <v>0</v>
      </c>
      <c r="AF19" s="70" t="str">
        <f t="shared" si="48"/>
        <v/>
      </c>
      <c r="AG19" s="70">
        <v>0</v>
      </c>
      <c r="AH19" s="71" t="str">
        <f t="shared" si="13"/>
        <v/>
      </c>
      <c r="AI19" s="16" t="str">
        <f t="shared" si="49"/>
        <v/>
      </c>
      <c r="AJ19" s="72">
        <v>0</v>
      </c>
      <c r="AK19" s="73" t="str">
        <f t="shared" si="50"/>
        <v/>
      </c>
      <c r="AL19" s="73">
        <v>0</v>
      </c>
      <c r="AM19" s="74" t="str">
        <f t="shared" si="16"/>
        <v/>
      </c>
      <c r="AN19" s="18" t="str">
        <f t="shared" si="51"/>
        <v/>
      </c>
      <c r="AO19" s="69">
        <v>0</v>
      </c>
      <c r="AP19" s="70" t="str">
        <f t="shared" si="52"/>
        <v/>
      </c>
      <c r="AQ19" s="70">
        <v>0</v>
      </c>
      <c r="AR19" s="71" t="str">
        <f t="shared" si="19"/>
        <v/>
      </c>
      <c r="AS19" s="16" t="str">
        <f t="shared" si="53"/>
        <v/>
      </c>
      <c r="AT19" s="72">
        <v>0</v>
      </c>
      <c r="AU19" s="73" t="str">
        <f t="shared" si="54"/>
        <v/>
      </c>
      <c r="AV19" s="73">
        <v>0</v>
      </c>
      <c r="AW19" s="74" t="str">
        <f t="shared" si="22"/>
        <v/>
      </c>
      <c r="AX19" s="18" t="str">
        <f t="shared" si="55"/>
        <v/>
      </c>
      <c r="AY19" s="69">
        <v>0</v>
      </c>
      <c r="AZ19" s="70" t="str">
        <f t="shared" si="56"/>
        <v/>
      </c>
      <c r="BA19" s="70">
        <v>0</v>
      </c>
      <c r="BB19" s="71" t="str">
        <f t="shared" si="25"/>
        <v/>
      </c>
      <c r="BC19" s="16" t="str">
        <f t="shared" si="57"/>
        <v/>
      </c>
      <c r="BD19" s="72">
        <v>0</v>
      </c>
      <c r="BE19" s="73" t="str">
        <f t="shared" si="58"/>
        <v/>
      </c>
      <c r="BF19" s="73">
        <v>0</v>
      </c>
      <c r="BG19" s="74" t="str">
        <f t="shared" si="28"/>
        <v/>
      </c>
      <c r="BH19" s="18" t="str">
        <f t="shared" si="59"/>
        <v/>
      </c>
      <c r="BI19" s="69">
        <v>0</v>
      </c>
      <c r="BJ19" s="70" t="str">
        <f t="shared" si="60"/>
        <v/>
      </c>
      <c r="BK19" s="70">
        <v>0</v>
      </c>
      <c r="BL19" s="71" t="str">
        <f t="shared" si="31"/>
        <v/>
      </c>
      <c r="BM19" s="16" t="str">
        <f t="shared" si="61"/>
        <v/>
      </c>
      <c r="BN19" s="72">
        <v>0</v>
      </c>
      <c r="BO19" s="73" t="str">
        <f t="shared" si="62"/>
        <v/>
      </c>
      <c r="BP19" s="73">
        <v>0</v>
      </c>
      <c r="BQ19" s="74" t="str">
        <f t="shared" si="34"/>
        <v/>
      </c>
      <c r="BR19" s="18" t="str">
        <f t="shared" si="63"/>
        <v/>
      </c>
    </row>
    <row r="20" spans="1:70" s="5" customFormat="1" ht="12.75" customHeight="1" thickBot="1">
      <c r="A20" s="43" t="s">
        <v>328</v>
      </c>
      <c r="B20" s="38" t="s">
        <v>160</v>
      </c>
      <c r="C20" s="9"/>
      <c r="D20" s="50">
        <v>1.19</v>
      </c>
      <c r="E20" s="2" t="s">
        <v>211</v>
      </c>
      <c r="F20" s="83">
        <v>3574</v>
      </c>
      <c r="G20" s="83">
        <v>3249</v>
      </c>
      <c r="H20" s="96">
        <v>2243</v>
      </c>
      <c r="I20" s="96">
        <v>0</v>
      </c>
      <c r="J20" s="97">
        <f t="shared" si="39"/>
        <v>2243</v>
      </c>
      <c r="K20" s="76">
        <v>0</v>
      </c>
      <c r="L20" s="77" t="str">
        <f t="shared" si="40"/>
        <v/>
      </c>
      <c r="M20" s="77">
        <v>0</v>
      </c>
      <c r="N20" s="78" t="str">
        <f t="shared" si="1"/>
        <v/>
      </c>
      <c r="O20" s="17" t="str">
        <f t="shared" si="41"/>
        <v/>
      </c>
      <c r="P20" s="79">
        <v>0</v>
      </c>
      <c r="Q20" s="80" t="str">
        <f t="shared" si="42"/>
        <v/>
      </c>
      <c r="R20" s="80">
        <v>0</v>
      </c>
      <c r="S20" s="81" t="str">
        <f t="shared" si="4"/>
        <v/>
      </c>
      <c r="T20" s="19" t="str">
        <f t="shared" si="43"/>
        <v/>
      </c>
      <c r="U20" s="76">
        <v>0</v>
      </c>
      <c r="V20" s="77" t="str">
        <f t="shared" si="44"/>
        <v/>
      </c>
      <c r="W20" s="77">
        <v>0</v>
      </c>
      <c r="X20" s="78" t="str">
        <f t="shared" si="7"/>
        <v/>
      </c>
      <c r="Y20" s="17" t="str">
        <f t="shared" si="45"/>
        <v/>
      </c>
      <c r="Z20" s="79">
        <v>2443</v>
      </c>
      <c r="AA20" s="80">
        <f t="shared" si="46"/>
        <v>2198.7000000000003</v>
      </c>
      <c r="AB20" s="80">
        <v>552</v>
      </c>
      <c r="AC20" s="81">
        <f t="shared" si="10"/>
        <v>1691</v>
      </c>
      <c r="AD20" s="19">
        <f t="shared" si="47"/>
        <v>0.23090917360258345</v>
      </c>
      <c r="AE20" s="76">
        <v>2888</v>
      </c>
      <c r="AF20" s="77">
        <f t="shared" si="48"/>
        <v>2599.2000000000003</v>
      </c>
      <c r="AG20" s="77">
        <v>244</v>
      </c>
      <c r="AH20" s="78">
        <f t="shared" si="13"/>
        <v>1999</v>
      </c>
      <c r="AI20" s="17">
        <f t="shared" si="49"/>
        <v>0.23091720529393667</v>
      </c>
      <c r="AJ20" s="79">
        <v>0</v>
      </c>
      <c r="AK20" s="80" t="str">
        <f t="shared" si="50"/>
        <v/>
      </c>
      <c r="AL20" s="80">
        <v>0</v>
      </c>
      <c r="AM20" s="81" t="str">
        <f t="shared" si="16"/>
        <v/>
      </c>
      <c r="AN20" s="19" t="str">
        <f t="shared" si="51"/>
        <v/>
      </c>
      <c r="AO20" s="76">
        <v>2888</v>
      </c>
      <c r="AP20" s="77">
        <f t="shared" si="52"/>
        <v>2599.2000000000003</v>
      </c>
      <c r="AQ20" s="77">
        <v>244</v>
      </c>
      <c r="AR20" s="78">
        <f t="shared" si="19"/>
        <v>1999</v>
      </c>
      <c r="AS20" s="17">
        <f t="shared" si="53"/>
        <v>0.23091720529393667</v>
      </c>
      <c r="AT20" s="79">
        <v>0</v>
      </c>
      <c r="AU20" s="80" t="str">
        <f t="shared" si="54"/>
        <v/>
      </c>
      <c r="AV20" s="80">
        <v>0</v>
      </c>
      <c r="AW20" s="81" t="str">
        <f t="shared" si="22"/>
        <v/>
      </c>
      <c r="AX20" s="19" t="str">
        <f t="shared" si="55"/>
        <v/>
      </c>
      <c r="AY20" s="76">
        <v>0</v>
      </c>
      <c r="AZ20" s="77" t="str">
        <f t="shared" si="56"/>
        <v/>
      </c>
      <c r="BA20" s="77">
        <v>0</v>
      </c>
      <c r="BB20" s="78" t="str">
        <f t="shared" si="25"/>
        <v/>
      </c>
      <c r="BC20" s="17" t="str">
        <f t="shared" si="57"/>
        <v/>
      </c>
      <c r="BD20" s="79">
        <v>2888</v>
      </c>
      <c r="BE20" s="80">
        <f t="shared" si="58"/>
        <v>2599.2000000000003</v>
      </c>
      <c r="BF20" s="80">
        <v>244</v>
      </c>
      <c r="BG20" s="81">
        <f t="shared" si="28"/>
        <v>1999</v>
      </c>
      <c r="BH20" s="19">
        <f t="shared" si="59"/>
        <v>0.23091720529393667</v>
      </c>
      <c r="BI20" s="76">
        <v>0</v>
      </c>
      <c r="BJ20" s="77" t="str">
        <f t="shared" si="60"/>
        <v/>
      </c>
      <c r="BK20" s="77">
        <v>0</v>
      </c>
      <c r="BL20" s="78" t="str">
        <f t="shared" si="31"/>
        <v/>
      </c>
      <c r="BM20" s="17" t="str">
        <f t="shared" si="61"/>
        <v/>
      </c>
      <c r="BN20" s="79">
        <v>0</v>
      </c>
      <c r="BO20" s="80" t="str">
        <f t="shared" si="62"/>
        <v/>
      </c>
      <c r="BP20" s="80">
        <v>0</v>
      </c>
      <c r="BQ20" s="81" t="str">
        <f t="shared" si="34"/>
        <v/>
      </c>
      <c r="BR20" s="19" t="str">
        <f t="shared" si="63"/>
        <v/>
      </c>
    </row>
    <row r="21" spans="1:70" s="5" customFormat="1" ht="12.75" customHeight="1">
      <c r="A21" s="44" t="s">
        <v>121</v>
      </c>
      <c r="B21" s="36" t="s">
        <v>160</v>
      </c>
      <c r="C21" s="6"/>
      <c r="D21" s="51">
        <v>0.14000000000000001</v>
      </c>
      <c r="E21" s="7" t="s">
        <v>212</v>
      </c>
      <c r="F21" s="84">
        <v>1209</v>
      </c>
      <c r="G21" s="84">
        <v>1099</v>
      </c>
      <c r="H21" s="92">
        <v>758</v>
      </c>
      <c r="I21" s="92">
        <v>0</v>
      </c>
      <c r="J21" s="93">
        <f t="shared" si="39"/>
        <v>758</v>
      </c>
      <c r="K21" s="106">
        <v>0</v>
      </c>
      <c r="L21" s="107" t="str">
        <f t="shared" si="40"/>
        <v/>
      </c>
      <c r="M21" s="107">
        <v>0</v>
      </c>
      <c r="N21" s="110" t="str">
        <f t="shared" si="1"/>
        <v/>
      </c>
      <c r="O21" s="15" t="str">
        <f t="shared" si="41"/>
        <v/>
      </c>
      <c r="P21" s="108">
        <v>0</v>
      </c>
      <c r="Q21" s="109" t="str">
        <f t="shared" si="42"/>
        <v/>
      </c>
      <c r="R21" s="109">
        <v>0</v>
      </c>
      <c r="S21" s="111" t="str">
        <f t="shared" si="4"/>
        <v/>
      </c>
      <c r="T21" s="20" t="str">
        <f t="shared" si="43"/>
        <v/>
      </c>
      <c r="U21" s="106">
        <v>0</v>
      </c>
      <c r="V21" s="107" t="str">
        <f t="shared" si="44"/>
        <v/>
      </c>
      <c r="W21" s="107">
        <v>0</v>
      </c>
      <c r="X21" s="110" t="str">
        <f t="shared" si="7"/>
        <v/>
      </c>
      <c r="Y21" s="15" t="str">
        <f t="shared" si="45"/>
        <v/>
      </c>
      <c r="Z21" s="108">
        <v>943</v>
      </c>
      <c r="AA21" s="109">
        <f t="shared" si="46"/>
        <v>848.7</v>
      </c>
      <c r="AB21" s="109">
        <v>106</v>
      </c>
      <c r="AC21" s="111">
        <f t="shared" si="10"/>
        <v>652</v>
      </c>
      <c r="AD21" s="20">
        <f t="shared" si="47"/>
        <v>0.23176623070578536</v>
      </c>
      <c r="AE21" s="106">
        <v>910</v>
      </c>
      <c r="AF21" s="107">
        <f t="shared" si="48"/>
        <v>819</v>
      </c>
      <c r="AG21" s="107">
        <v>129</v>
      </c>
      <c r="AH21" s="110">
        <f t="shared" si="13"/>
        <v>629</v>
      </c>
      <c r="AI21" s="15">
        <f t="shared" si="49"/>
        <v>0.231990231990232</v>
      </c>
      <c r="AJ21" s="108">
        <v>910</v>
      </c>
      <c r="AK21" s="109">
        <f t="shared" si="50"/>
        <v>819</v>
      </c>
      <c r="AL21" s="109">
        <v>129</v>
      </c>
      <c r="AM21" s="111">
        <f t="shared" si="16"/>
        <v>629</v>
      </c>
      <c r="AN21" s="20">
        <f t="shared" si="51"/>
        <v>0.231990231990232</v>
      </c>
      <c r="AO21" s="106">
        <v>910</v>
      </c>
      <c r="AP21" s="107">
        <f t="shared" si="52"/>
        <v>819</v>
      </c>
      <c r="AQ21" s="107">
        <v>129</v>
      </c>
      <c r="AR21" s="110">
        <f t="shared" si="19"/>
        <v>629</v>
      </c>
      <c r="AS21" s="15">
        <f t="shared" si="53"/>
        <v>0.231990231990232</v>
      </c>
      <c r="AT21" s="108">
        <v>0</v>
      </c>
      <c r="AU21" s="109" t="str">
        <f t="shared" si="54"/>
        <v/>
      </c>
      <c r="AV21" s="109">
        <v>0</v>
      </c>
      <c r="AW21" s="111" t="str">
        <f t="shared" si="22"/>
        <v/>
      </c>
      <c r="AX21" s="20" t="str">
        <f t="shared" si="55"/>
        <v/>
      </c>
      <c r="AY21" s="106">
        <v>0</v>
      </c>
      <c r="AZ21" s="107" t="str">
        <f t="shared" si="56"/>
        <v/>
      </c>
      <c r="BA21" s="107">
        <v>0</v>
      </c>
      <c r="BB21" s="110" t="str">
        <f t="shared" si="25"/>
        <v/>
      </c>
      <c r="BC21" s="15" t="str">
        <f t="shared" si="57"/>
        <v/>
      </c>
      <c r="BD21" s="108">
        <v>0</v>
      </c>
      <c r="BE21" s="109" t="str">
        <f t="shared" si="58"/>
        <v/>
      </c>
      <c r="BF21" s="109">
        <v>0</v>
      </c>
      <c r="BG21" s="111" t="str">
        <f t="shared" si="28"/>
        <v/>
      </c>
      <c r="BH21" s="20" t="str">
        <f t="shared" si="59"/>
        <v/>
      </c>
      <c r="BI21" s="106">
        <v>0</v>
      </c>
      <c r="BJ21" s="107" t="str">
        <f t="shared" si="60"/>
        <v/>
      </c>
      <c r="BK21" s="107">
        <v>0</v>
      </c>
      <c r="BL21" s="110" t="str">
        <f t="shared" si="31"/>
        <v/>
      </c>
      <c r="BM21" s="15" t="str">
        <f t="shared" si="61"/>
        <v/>
      </c>
      <c r="BN21" s="108">
        <v>0</v>
      </c>
      <c r="BO21" s="109" t="str">
        <f t="shared" si="62"/>
        <v/>
      </c>
      <c r="BP21" s="109">
        <v>0</v>
      </c>
      <c r="BQ21" s="111" t="str">
        <f t="shared" si="34"/>
        <v/>
      </c>
      <c r="BR21" s="20" t="str">
        <f t="shared" si="63"/>
        <v/>
      </c>
    </row>
    <row r="22" spans="1:70" s="5" customFormat="1" ht="12.75" customHeight="1" thickBot="1">
      <c r="A22" s="43" t="s">
        <v>120</v>
      </c>
      <c r="B22" s="38" t="s">
        <v>160</v>
      </c>
      <c r="C22" s="9"/>
      <c r="D22" s="50">
        <v>0.18</v>
      </c>
      <c r="E22" s="2" t="s">
        <v>213</v>
      </c>
      <c r="F22" s="83">
        <v>1429</v>
      </c>
      <c r="G22" s="83">
        <v>1299</v>
      </c>
      <c r="H22" s="96">
        <v>896</v>
      </c>
      <c r="I22" s="96">
        <v>0</v>
      </c>
      <c r="J22" s="97">
        <f t="shared" si="39"/>
        <v>896</v>
      </c>
      <c r="K22" s="76">
        <v>0</v>
      </c>
      <c r="L22" s="77" t="str">
        <f t="shared" si="40"/>
        <v/>
      </c>
      <c r="M22" s="77">
        <v>0</v>
      </c>
      <c r="N22" s="78" t="str">
        <f t="shared" si="1"/>
        <v/>
      </c>
      <c r="O22" s="17" t="str">
        <f t="shared" si="41"/>
        <v/>
      </c>
      <c r="P22" s="79">
        <v>0</v>
      </c>
      <c r="Q22" s="80" t="str">
        <f t="shared" si="42"/>
        <v/>
      </c>
      <c r="R22" s="80">
        <v>0</v>
      </c>
      <c r="S22" s="81" t="str">
        <f t="shared" si="4"/>
        <v/>
      </c>
      <c r="T22" s="19" t="str">
        <f t="shared" si="43"/>
        <v/>
      </c>
      <c r="U22" s="76">
        <v>0</v>
      </c>
      <c r="V22" s="77" t="str">
        <f t="shared" si="44"/>
        <v/>
      </c>
      <c r="W22" s="77">
        <v>0</v>
      </c>
      <c r="X22" s="78" t="str">
        <f t="shared" si="7"/>
        <v/>
      </c>
      <c r="Y22" s="17" t="str">
        <f t="shared" si="45"/>
        <v/>
      </c>
      <c r="Z22" s="79">
        <v>1166</v>
      </c>
      <c r="AA22" s="80">
        <f t="shared" si="46"/>
        <v>1049.4000000000001</v>
      </c>
      <c r="AB22" s="80">
        <v>90</v>
      </c>
      <c r="AC22" s="81">
        <f t="shared" si="10"/>
        <v>806</v>
      </c>
      <c r="AD22" s="19">
        <f t="shared" si="47"/>
        <v>0.23194206213074145</v>
      </c>
      <c r="AE22" s="76">
        <v>1077</v>
      </c>
      <c r="AF22" s="77">
        <f t="shared" si="48"/>
        <v>969.30000000000007</v>
      </c>
      <c r="AG22" s="77">
        <v>151</v>
      </c>
      <c r="AH22" s="78">
        <f t="shared" si="13"/>
        <v>745</v>
      </c>
      <c r="AI22" s="17">
        <f t="shared" si="49"/>
        <v>0.23140410605591669</v>
      </c>
      <c r="AJ22" s="79">
        <v>1077</v>
      </c>
      <c r="AK22" s="80">
        <f t="shared" si="50"/>
        <v>969.30000000000007</v>
      </c>
      <c r="AL22" s="80">
        <v>151</v>
      </c>
      <c r="AM22" s="81">
        <f t="shared" si="16"/>
        <v>745</v>
      </c>
      <c r="AN22" s="19">
        <f t="shared" si="51"/>
        <v>0.23140410605591669</v>
      </c>
      <c r="AO22" s="76">
        <v>1077</v>
      </c>
      <c r="AP22" s="77">
        <f t="shared" si="52"/>
        <v>969.30000000000007</v>
      </c>
      <c r="AQ22" s="77">
        <v>151</v>
      </c>
      <c r="AR22" s="78">
        <f t="shared" si="19"/>
        <v>745</v>
      </c>
      <c r="AS22" s="17">
        <f t="shared" si="53"/>
        <v>0.23140410605591669</v>
      </c>
      <c r="AT22" s="79">
        <v>0</v>
      </c>
      <c r="AU22" s="80" t="str">
        <f t="shared" si="54"/>
        <v/>
      </c>
      <c r="AV22" s="80">
        <v>0</v>
      </c>
      <c r="AW22" s="81" t="str">
        <f t="shared" si="22"/>
        <v/>
      </c>
      <c r="AX22" s="19" t="str">
        <f t="shared" si="55"/>
        <v/>
      </c>
      <c r="AY22" s="76">
        <v>0</v>
      </c>
      <c r="AZ22" s="77" t="str">
        <f t="shared" si="56"/>
        <v/>
      </c>
      <c r="BA22" s="77">
        <v>0</v>
      </c>
      <c r="BB22" s="78" t="str">
        <f t="shared" si="25"/>
        <v/>
      </c>
      <c r="BC22" s="17" t="str">
        <f t="shared" si="57"/>
        <v/>
      </c>
      <c r="BD22" s="79">
        <v>0</v>
      </c>
      <c r="BE22" s="80" t="str">
        <f t="shared" si="58"/>
        <v/>
      </c>
      <c r="BF22" s="80">
        <v>0</v>
      </c>
      <c r="BG22" s="81" t="str">
        <f t="shared" si="28"/>
        <v/>
      </c>
      <c r="BH22" s="19" t="str">
        <f t="shared" si="59"/>
        <v/>
      </c>
      <c r="BI22" s="76">
        <v>0</v>
      </c>
      <c r="BJ22" s="77" t="str">
        <f t="shared" si="60"/>
        <v/>
      </c>
      <c r="BK22" s="77">
        <v>0</v>
      </c>
      <c r="BL22" s="78" t="str">
        <f t="shared" si="31"/>
        <v/>
      </c>
      <c r="BM22" s="17" t="str">
        <f t="shared" si="61"/>
        <v/>
      </c>
      <c r="BN22" s="79">
        <v>0</v>
      </c>
      <c r="BO22" s="80" t="str">
        <f t="shared" si="62"/>
        <v/>
      </c>
      <c r="BP22" s="80">
        <v>0</v>
      </c>
      <c r="BQ22" s="81" t="str">
        <f t="shared" si="34"/>
        <v/>
      </c>
      <c r="BR22" s="19" t="str">
        <f t="shared" si="63"/>
        <v/>
      </c>
    </row>
    <row r="23" spans="1:70" s="5" customFormat="1" ht="12.75" customHeight="1">
      <c r="A23" s="44" t="s">
        <v>294</v>
      </c>
      <c r="B23" s="36" t="s">
        <v>160</v>
      </c>
      <c r="C23" s="6"/>
      <c r="D23" s="51">
        <v>0.22</v>
      </c>
      <c r="E23" s="7" t="s">
        <v>214</v>
      </c>
      <c r="F23" s="84">
        <v>1539</v>
      </c>
      <c r="G23" s="84">
        <v>1399</v>
      </c>
      <c r="H23" s="92">
        <v>965</v>
      </c>
      <c r="I23" s="92">
        <v>0</v>
      </c>
      <c r="J23" s="93">
        <f t="shared" si="39"/>
        <v>965</v>
      </c>
      <c r="K23" s="106">
        <v>0</v>
      </c>
      <c r="L23" s="107" t="str">
        <f>IFERROR(IF(K23&gt;1,K23*0.9,""),"")</f>
        <v/>
      </c>
      <c r="M23" s="107">
        <v>0</v>
      </c>
      <c r="N23" s="110" t="str">
        <f t="shared" si="1"/>
        <v/>
      </c>
      <c r="O23" s="15" t="str">
        <f>IFERROR(IF((IFERROR(IF(M23&gt;1,(L23-N23)/L23,""),(($G23*0.9)-N23)/($G23*0.9)))&gt;1%,IFERROR(IF(M23&gt;1,(L23-N23)/L23,""),(($G23*0.9)-N23)/($G23*0.9)),""),"")</f>
        <v/>
      </c>
      <c r="P23" s="108">
        <v>0</v>
      </c>
      <c r="Q23" s="109" t="str">
        <f>IFERROR(IF(P23&gt;1,P23*0.9,""),"")</f>
        <v/>
      </c>
      <c r="R23" s="109">
        <v>0</v>
      </c>
      <c r="S23" s="111" t="str">
        <f t="shared" si="4"/>
        <v/>
      </c>
      <c r="T23" s="20" t="str">
        <f>IFERROR(IF((IFERROR(IF(R23&gt;1,(Q23-S23)/Q23,""),(($G23*0.9)-S23)/($G23*0.9)))&gt;1%,IFERROR(IF(R23&gt;1,(Q23-S23)/Q23,""),(($G23*0.9)-S23)/($G23*0.9)),""),"")</f>
        <v/>
      </c>
      <c r="U23" s="106">
        <v>0</v>
      </c>
      <c r="V23" s="107" t="str">
        <f>IFERROR(IF(U23&gt;1,U23*0.9,""),"")</f>
        <v/>
      </c>
      <c r="W23" s="107">
        <v>0</v>
      </c>
      <c r="X23" s="110" t="str">
        <f t="shared" si="7"/>
        <v/>
      </c>
      <c r="Y23" s="15" t="str">
        <f>IFERROR(IF((IFERROR(IF(W23&gt;1,(V23-X23)/V23,""),(($G23*0.9)-X23)/($G23*0.9)))&gt;1%,IFERROR(IF(W23&gt;1,(V23-X23)/V23,""),(($G23*0.9)-X23)/($G23*0.9)),""),"")</f>
        <v/>
      </c>
      <c r="Z23" s="108">
        <v>1221</v>
      </c>
      <c r="AA23" s="109">
        <f>IFERROR(IF(Z23&gt;1,Z23*0.9,""),"")</f>
        <v>1098.9000000000001</v>
      </c>
      <c r="AB23" s="109">
        <v>121</v>
      </c>
      <c r="AC23" s="111">
        <f t="shared" si="10"/>
        <v>844</v>
      </c>
      <c r="AD23" s="20">
        <f>IFERROR(IF((IFERROR(IF(AB23&gt;1,(AA23-AC23)/AA23,""),(($G23*0.9)-AC23)/($G23*0.9)))&gt;1%,IFERROR(IF(AB23&gt;1,(AA23-AC23)/AA23,""),(($G23*0.9)-AC23)/($G23*0.9)),""),"")</f>
        <v>0.23195923195923202</v>
      </c>
      <c r="AE23" s="106">
        <v>1166</v>
      </c>
      <c r="AF23" s="107">
        <f>IFERROR(IF(AE23&gt;1,AE23*0.9,""),"")</f>
        <v>1049.4000000000001</v>
      </c>
      <c r="AG23" s="107">
        <v>159</v>
      </c>
      <c r="AH23" s="110">
        <f t="shared" si="13"/>
        <v>806</v>
      </c>
      <c r="AI23" s="15">
        <f>IFERROR(IF((IFERROR(IF(AG23&gt;1,(AF23-AH23)/AF23,""),(($G23*0.9)-AH23)/($G23*0.9)))&gt;1%,IFERROR(IF(AG23&gt;1,(AF23-AH23)/AF23,""),(($G23*0.9)-AH23)/($G23*0.9)),""),"")</f>
        <v>0.23194206213074145</v>
      </c>
      <c r="AJ23" s="108">
        <v>1166</v>
      </c>
      <c r="AK23" s="109">
        <f>IFERROR(IF(AJ23&gt;1,AJ23*0.9,""),"")</f>
        <v>1049.4000000000001</v>
      </c>
      <c r="AL23" s="109">
        <v>159</v>
      </c>
      <c r="AM23" s="111">
        <f t="shared" si="16"/>
        <v>806</v>
      </c>
      <c r="AN23" s="20">
        <f>IFERROR(IF((IFERROR(IF(AL23&gt;1,(AK23-AM23)/AK23,""),(($G23*0.9)-AM23)/($G23*0.9)))&gt;1%,IFERROR(IF(AL23&gt;1,(AK23-AM23)/AK23,""),(($G23*0.9)-AM23)/($G23*0.9)),""),"")</f>
        <v>0.23194206213074145</v>
      </c>
      <c r="AO23" s="106">
        <v>1166</v>
      </c>
      <c r="AP23" s="107">
        <f>IFERROR(IF(AO23&gt;1,AO23*0.9,""),"")</f>
        <v>1049.4000000000001</v>
      </c>
      <c r="AQ23" s="107">
        <v>159</v>
      </c>
      <c r="AR23" s="110">
        <f t="shared" si="19"/>
        <v>806</v>
      </c>
      <c r="AS23" s="15">
        <f>IFERROR(IF((IFERROR(IF(AQ23&gt;1,(AP23-AR23)/AP23,""),(($G23*0.9)-AR23)/($G23*0.9)))&gt;1%,IFERROR(IF(AQ23&gt;1,(AP23-AR23)/AP23,""),(($G23*0.9)-AR23)/($G23*0.9)),""),"")</f>
        <v>0.23194206213074145</v>
      </c>
      <c r="AT23" s="108">
        <v>0</v>
      </c>
      <c r="AU23" s="109" t="str">
        <f>IFERROR(IF(AT23&gt;1,AT23*0.9,""),"")</f>
        <v/>
      </c>
      <c r="AV23" s="109">
        <v>0</v>
      </c>
      <c r="AW23" s="111" t="str">
        <f t="shared" si="22"/>
        <v/>
      </c>
      <c r="AX23" s="20" t="str">
        <f>IFERROR(IF((IFERROR(IF(AV23&gt;1,(AU23-AW23)/AU23,""),(($G23*0.9)-AW23)/($G23*0.9)))&gt;1%,IFERROR(IF(AV23&gt;1,(AU23-AW23)/AU23,""),(($G23*0.9)-AW23)/($G23*0.9)),""),"")</f>
        <v/>
      </c>
      <c r="AY23" s="106">
        <v>0</v>
      </c>
      <c r="AZ23" s="107" t="str">
        <f>IFERROR(IF(AY23&gt;1,AY23*0.9,""),"")</f>
        <v/>
      </c>
      <c r="BA23" s="107">
        <v>0</v>
      </c>
      <c r="BB23" s="110" t="str">
        <f t="shared" si="25"/>
        <v/>
      </c>
      <c r="BC23" s="15" t="str">
        <f>IFERROR(IF((IFERROR(IF(BA23&gt;1,(AZ23-BB23)/AZ23,""),(($G23*0.9)-BB23)/($G23*0.9)))&gt;1%,IFERROR(IF(BA23&gt;1,(AZ23-BB23)/AZ23,""),(($G23*0.9)-BB23)/($G23*0.9)),""),"")</f>
        <v/>
      </c>
      <c r="BD23" s="108">
        <v>0</v>
      </c>
      <c r="BE23" s="109" t="str">
        <f>IFERROR(IF(BD23&gt;1,BD23*0.9,""),"")</f>
        <v/>
      </c>
      <c r="BF23" s="109">
        <v>0</v>
      </c>
      <c r="BG23" s="111" t="str">
        <f t="shared" si="28"/>
        <v/>
      </c>
      <c r="BH23" s="20" t="str">
        <f>IFERROR(IF((IFERROR(IF(BF23&gt;1,(BE23-BG23)/BE23,""),(($G23*0.9)-BG23)/($G23*0.9)))&gt;1%,IFERROR(IF(BF23&gt;1,(BE23-BG23)/BE23,""),(($G23*0.9)-BG23)/($G23*0.9)),""),"")</f>
        <v/>
      </c>
      <c r="BI23" s="106">
        <v>0</v>
      </c>
      <c r="BJ23" s="107" t="str">
        <f>IFERROR(IF(BI23&gt;1,BI23*0.9,""),"")</f>
        <v/>
      </c>
      <c r="BK23" s="107">
        <v>0</v>
      </c>
      <c r="BL23" s="110" t="str">
        <f t="shared" si="31"/>
        <v/>
      </c>
      <c r="BM23" s="15" t="str">
        <f>IFERROR(IF((IFERROR(IF(BK23&gt;1,(BJ23-BL23)/BJ23,""),(($G23*0.9)-BL23)/($G23*0.9)))&gt;1%,IFERROR(IF(BK23&gt;1,(BJ23-BL23)/BJ23,""),(($G23*0.9)-BL23)/($G23*0.9)),""),"")</f>
        <v/>
      </c>
      <c r="BN23" s="108">
        <v>0</v>
      </c>
      <c r="BO23" s="109" t="str">
        <f>IFERROR(IF(BN23&gt;1,BN23*0.9,""),"")</f>
        <v/>
      </c>
      <c r="BP23" s="109">
        <v>0</v>
      </c>
      <c r="BQ23" s="111" t="str">
        <f t="shared" si="34"/>
        <v/>
      </c>
      <c r="BR23" s="20" t="str">
        <f>IFERROR(IF((IFERROR(IF(BP23&gt;1,(BO23-BQ23)/BO23,""),(($G23*0.9)-BQ23)/($G23*0.9)))&gt;1%,IFERROR(IF(BP23&gt;1,(BO23-BQ23)/BO23,""),(($G23*0.9)-BQ23)/($G23*0.9)),""),"")</f>
        <v/>
      </c>
    </row>
    <row r="24" spans="1:70" s="5" customFormat="1" ht="12.75" customHeight="1">
      <c r="A24" s="42" t="s">
        <v>122</v>
      </c>
      <c r="B24" s="39" t="s">
        <v>160</v>
      </c>
      <c r="C24" s="4"/>
      <c r="D24" s="49">
        <v>0.22</v>
      </c>
      <c r="E24" s="40" t="s">
        <v>214</v>
      </c>
      <c r="F24" s="82">
        <v>1429</v>
      </c>
      <c r="G24" s="82">
        <v>1299</v>
      </c>
      <c r="H24" s="94">
        <v>896</v>
      </c>
      <c r="I24" s="94">
        <v>0</v>
      </c>
      <c r="J24" s="95">
        <f t="shared" si="39"/>
        <v>896</v>
      </c>
      <c r="K24" s="69">
        <v>0</v>
      </c>
      <c r="L24" s="70" t="str">
        <f>IFERROR(IF(K24&gt;1,K24*0.9,""),"")</f>
        <v/>
      </c>
      <c r="M24" s="70">
        <v>0</v>
      </c>
      <c r="N24" s="71" t="str">
        <f t="shared" si="1"/>
        <v/>
      </c>
      <c r="O24" s="16" t="str">
        <f>IFERROR(IF((IFERROR(IF(M24&gt;1,(L24-N24)/L24,""),(($G24*0.9)-N24)/($G24*0.9)))&gt;1%,IFERROR(IF(M24&gt;1,(L24-N24)/L24,""),(($G24*0.9)-N24)/($G24*0.9)),""),"")</f>
        <v/>
      </c>
      <c r="P24" s="72">
        <v>0</v>
      </c>
      <c r="Q24" s="73" t="str">
        <f>IFERROR(IF(P24&gt;1,P24*0.9,""),"")</f>
        <v/>
      </c>
      <c r="R24" s="73">
        <v>0</v>
      </c>
      <c r="S24" s="74" t="str">
        <f t="shared" si="4"/>
        <v/>
      </c>
      <c r="T24" s="18" t="str">
        <f>IFERROR(IF((IFERROR(IF(R24&gt;1,(Q24-S24)/Q24,""),(($G24*0.9)-S24)/($G24*0.9)))&gt;1%,IFERROR(IF(R24&gt;1,(Q24-S24)/Q24,""),(($G24*0.9)-S24)/($G24*0.9)),""),"")</f>
        <v/>
      </c>
      <c r="U24" s="69">
        <v>0</v>
      </c>
      <c r="V24" s="70" t="str">
        <f>IFERROR(IF(U24&gt;1,U24*0.9,""),"")</f>
        <v/>
      </c>
      <c r="W24" s="70">
        <v>0</v>
      </c>
      <c r="X24" s="71" t="str">
        <f t="shared" si="7"/>
        <v/>
      </c>
      <c r="Y24" s="16" t="str">
        <f>IFERROR(IF((IFERROR(IF(W24&gt;1,(V24-X24)/V24,""),(($G24*0.9)-X24)/($G24*0.9)))&gt;1%,IFERROR(IF(W24&gt;1,(V24-X24)/V24,""),(($G24*0.9)-X24)/($G24*0.9)),""),"")</f>
        <v/>
      </c>
      <c r="Z24" s="72">
        <v>1110</v>
      </c>
      <c r="AA24" s="73">
        <f>IFERROR(IF(Z24&gt;1,Z24*0.9,""),"")</f>
        <v>999</v>
      </c>
      <c r="AB24" s="73">
        <v>128</v>
      </c>
      <c r="AC24" s="74">
        <f t="shared" si="10"/>
        <v>768</v>
      </c>
      <c r="AD24" s="18">
        <f>IFERROR(IF((IFERROR(IF(AB24&gt;1,(AA24-AC24)/AA24,""),(($G24*0.9)-AC24)/($G24*0.9)))&gt;1%,IFERROR(IF(AB24&gt;1,(AA24-AC24)/AA24,""),(($G24*0.9)-AC24)/($G24*0.9)),""),"")</f>
        <v>0.23123123123123124</v>
      </c>
      <c r="AE24" s="69">
        <v>1077</v>
      </c>
      <c r="AF24" s="70">
        <f>IFERROR(IF(AE24&gt;1,AE24*0.9,""),"")</f>
        <v>969.30000000000007</v>
      </c>
      <c r="AG24" s="70">
        <v>151</v>
      </c>
      <c r="AH24" s="71">
        <f t="shared" si="13"/>
        <v>745</v>
      </c>
      <c r="AI24" s="16">
        <f>IFERROR(IF((IFERROR(IF(AG24&gt;1,(AF24-AH24)/AF24,""),(($G24*0.9)-AH24)/($G24*0.9)))&gt;1%,IFERROR(IF(AG24&gt;1,(AF24-AH24)/AF24,""),(($G24*0.9)-AH24)/($G24*0.9)),""),"")</f>
        <v>0.23140410605591669</v>
      </c>
      <c r="AJ24" s="72">
        <v>1077</v>
      </c>
      <c r="AK24" s="73">
        <f>IFERROR(IF(AJ24&gt;1,AJ24*0.9,""),"")</f>
        <v>969.30000000000007</v>
      </c>
      <c r="AL24" s="73">
        <v>151</v>
      </c>
      <c r="AM24" s="74">
        <f t="shared" si="16"/>
        <v>745</v>
      </c>
      <c r="AN24" s="18">
        <f>IFERROR(IF((IFERROR(IF(AL24&gt;1,(AK24-AM24)/AK24,""),(($G24*0.9)-AM24)/($G24*0.9)))&gt;1%,IFERROR(IF(AL24&gt;1,(AK24-AM24)/AK24,""),(($G24*0.9)-AM24)/($G24*0.9)),""),"")</f>
        <v>0.23140410605591669</v>
      </c>
      <c r="AO24" s="69">
        <v>1077</v>
      </c>
      <c r="AP24" s="70">
        <f>IFERROR(IF(AO24&gt;1,AO24*0.9,""),"")</f>
        <v>969.30000000000007</v>
      </c>
      <c r="AQ24" s="70">
        <v>151</v>
      </c>
      <c r="AR24" s="71">
        <f t="shared" si="19"/>
        <v>745</v>
      </c>
      <c r="AS24" s="16">
        <f>IFERROR(IF((IFERROR(IF(AQ24&gt;1,(AP24-AR24)/AP24,""),(($G24*0.9)-AR24)/($G24*0.9)))&gt;1%,IFERROR(IF(AQ24&gt;1,(AP24-AR24)/AP24,""),(($G24*0.9)-AR24)/($G24*0.9)),""),"")</f>
        <v>0.23140410605591669</v>
      </c>
      <c r="AT24" s="72">
        <v>0</v>
      </c>
      <c r="AU24" s="73" t="str">
        <f>IFERROR(IF(AT24&gt;1,AT24*0.9,""),"")</f>
        <v/>
      </c>
      <c r="AV24" s="73">
        <v>0</v>
      </c>
      <c r="AW24" s="74" t="str">
        <f t="shared" si="22"/>
        <v/>
      </c>
      <c r="AX24" s="18" t="str">
        <f>IFERROR(IF((IFERROR(IF(AV24&gt;1,(AU24-AW24)/AU24,""),(($G24*0.9)-AW24)/($G24*0.9)))&gt;1%,IFERROR(IF(AV24&gt;1,(AU24-AW24)/AU24,""),(($G24*0.9)-AW24)/($G24*0.9)),""),"")</f>
        <v/>
      </c>
      <c r="AY24" s="69">
        <v>0</v>
      </c>
      <c r="AZ24" s="70" t="str">
        <f>IFERROR(IF(AY24&gt;1,AY24*0.9,""),"")</f>
        <v/>
      </c>
      <c r="BA24" s="70">
        <v>0</v>
      </c>
      <c r="BB24" s="71" t="str">
        <f t="shared" si="25"/>
        <v/>
      </c>
      <c r="BC24" s="16" t="str">
        <f>IFERROR(IF((IFERROR(IF(BA24&gt;1,(AZ24-BB24)/AZ24,""),(($G24*0.9)-BB24)/($G24*0.9)))&gt;1%,IFERROR(IF(BA24&gt;1,(AZ24-BB24)/AZ24,""),(($G24*0.9)-BB24)/($G24*0.9)),""),"")</f>
        <v/>
      </c>
      <c r="BD24" s="72">
        <v>0</v>
      </c>
      <c r="BE24" s="73" t="str">
        <f>IFERROR(IF(BD24&gt;1,BD24*0.9,""),"")</f>
        <v/>
      </c>
      <c r="BF24" s="73">
        <v>0</v>
      </c>
      <c r="BG24" s="74" t="str">
        <f t="shared" si="28"/>
        <v/>
      </c>
      <c r="BH24" s="18" t="str">
        <f>IFERROR(IF((IFERROR(IF(BF24&gt;1,(BE24-BG24)/BE24,""),(($G24*0.9)-BG24)/($G24*0.9)))&gt;1%,IFERROR(IF(BF24&gt;1,(BE24-BG24)/BE24,""),(($G24*0.9)-BG24)/($G24*0.9)),""),"")</f>
        <v/>
      </c>
      <c r="BI24" s="69">
        <v>0</v>
      </c>
      <c r="BJ24" s="70" t="str">
        <f>IFERROR(IF(BI24&gt;1,BI24*0.9,""),"")</f>
        <v/>
      </c>
      <c r="BK24" s="70">
        <v>0</v>
      </c>
      <c r="BL24" s="71" t="str">
        <f t="shared" si="31"/>
        <v/>
      </c>
      <c r="BM24" s="16" t="str">
        <f>IFERROR(IF((IFERROR(IF(BK24&gt;1,(BJ24-BL24)/BJ24,""),(($G24*0.9)-BL24)/($G24*0.9)))&gt;1%,IFERROR(IF(BK24&gt;1,(BJ24-BL24)/BJ24,""),(($G24*0.9)-BL24)/($G24*0.9)),""),"")</f>
        <v/>
      </c>
      <c r="BN24" s="72">
        <v>0</v>
      </c>
      <c r="BO24" s="73" t="str">
        <f>IFERROR(IF(BN24&gt;1,BN24*0.9,""),"")</f>
        <v/>
      </c>
      <c r="BP24" s="73">
        <v>0</v>
      </c>
      <c r="BQ24" s="74" t="str">
        <f t="shared" si="34"/>
        <v/>
      </c>
      <c r="BR24" s="18" t="str">
        <f>IFERROR(IF((IFERROR(IF(BP24&gt;1,(BO24-BQ24)/BO24,""),(($G24*0.9)-BQ24)/($G24*0.9)))&gt;1%,IFERROR(IF(BP24&gt;1,(BO24-BQ24)/BO24,""),(($G24*0.9)-BQ24)/($G24*0.9)),""),"")</f>
        <v/>
      </c>
    </row>
    <row r="25" spans="1:70" s="5" customFormat="1" ht="12.75" customHeight="1">
      <c r="A25" s="42" t="s">
        <v>295</v>
      </c>
      <c r="B25" s="39" t="s">
        <v>160</v>
      </c>
      <c r="C25" s="4"/>
      <c r="D25" s="49">
        <v>0.27</v>
      </c>
      <c r="E25" s="40" t="s">
        <v>214</v>
      </c>
      <c r="F25" s="82">
        <v>1759</v>
      </c>
      <c r="G25" s="82">
        <v>1599</v>
      </c>
      <c r="H25" s="94">
        <v>1104</v>
      </c>
      <c r="I25" s="94">
        <v>0</v>
      </c>
      <c r="J25" s="95">
        <f t="shared" si="39"/>
        <v>1104</v>
      </c>
      <c r="K25" s="69">
        <v>0</v>
      </c>
      <c r="L25" s="70" t="str">
        <f>IFERROR(IF(K25&gt;1,K25*0.9,""),"")</f>
        <v/>
      </c>
      <c r="M25" s="70">
        <v>0</v>
      </c>
      <c r="N25" s="71" t="str">
        <f t="shared" si="1"/>
        <v/>
      </c>
      <c r="O25" s="16" t="str">
        <f>IFERROR(IF((IFERROR(IF(M25&gt;1,(L25-N25)/L25,""),(($G25*0.9)-N25)/($G25*0.9)))&gt;1%,IFERROR(IF(M25&gt;1,(L25-N25)/L25,""),(($G25*0.9)-N25)/($G25*0.9)),""),"")</f>
        <v/>
      </c>
      <c r="P25" s="72">
        <v>0</v>
      </c>
      <c r="Q25" s="73" t="str">
        <f>IFERROR(IF(P25&gt;1,P25*0.9,""),"")</f>
        <v/>
      </c>
      <c r="R25" s="73">
        <v>0</v>
      </c>
      <c r="S25" s="74" t="str">
        <f t="shared" si="4"/>
        <v/>
      </c>
      <c r="T25" s="18" t="str">
        <f>IFERROR(IF((IFERROR(IF(R25&gt;1,(Q25-S25)/Q25,""),(($G25*0.9)-S25)/($G25*0.9)))&gt;1%,IFERROR(IF(R25&gt;1,(Q25-S25)/Q25,""),(($G25*0.9)-S25)/($G25*0.9)),""),"")</f>
        <v/>
      </c>
      <c r="U25" s="69">
        <v>0</v>
      </c>
      <c r="V25" s="70" t="str">
        <f>IFERROR(IF(U25&gt;1,U25*0.9,""),"")</f>
        <v/>
      </c>
      <c r="W25" s="70">
        <v>0</v>
      </c>
      <c r="X25" s="71" t="str">
        <f t="shared" si="7"/>
        <v/>
      </c>
      <c r="Y25" s="16" t="str">
        <f>IFERROR(IF((IFERROR(IF(W25&gt;1,(V25-X25)/V25,""),(($G25*0.9)-X25)/($G25*0.9)))&gt;1%,IFERROR(IF(W25&gt;1,(V25-X25)/V25,""),(($G25*0.9)-X25)/($G25*0.9)),""),"")</f>
        <v/>
      </c>
      <c r="Z25" s="72">
        <v>1443</v>
      </c>
      <c r="AA25" s="73">
        <f>IFERROR(IF(Z25&gt;1,Z25*0.9,""),"")</f>
        <v>1298.7</v>
      </c>
      <c r="AB25" s="73">
        <v>105</v>
      </c>
      <c r="AC25" s="74">
        <f t="shared" si="10"/>
        <v>999</v>
      </c>
      <c r="AD25" s="18">
        <f>IFERROR(IF((IFERROR(IF(AB25&gt;1,(AA25-AC25)/AA25,""),(($G25*0.9)-AC25)/($G25*0.9)))&gt;1%,IFERROR(IF(AB25&gt;1,(AA25-AC25)/AA25,""),(($G25*0.9)-AC25)/($G25*0.9)),""),"")</f>
        <v>0.23076923076923081</v>
      </c>
      <c r="AE25" s="69">
        <v>1332</v>
      </c>
      <c r="AF25" s="70">
        <f>IFERROR(IF(AE25&gt;1,AE25*0.9,""),"")</f>
        <v>1198.8</v>
      </c>
      <c r="AG25" s="70">
        <v>182</v>
      </c>
      <c r="AH25" s="71">
        <f t="shared" si="13"/>
        <v>922</v>
      </c>
      <c r="AI25" s="16">
        <f>IFERROR(IF((IFERROR(IF(AG25&gt;1,(AF25-AH25)/AF25,""),(($G25*0.9)-AH25)/($G25*0.9)))&gt;1%,IFERROR(IF(AG25&gt;1,(AF25-AH25)/AF25,""),(($G25*0.9)-AH25)/($G25*0.9)),""),"")</f>
        <v>0.23089756423089752</v>
      </c>
      <c r="AJ25" s="72">
        <v>1332</v>
      </c>
      <c r="AK25" s="73">
        <f>IFERROR(IF(AJ25&gt;1,AJ25*0.9,""),"")</f>
        <v>1198.8</v>
      </c>
      <c r="AL25" s="73">
        <v>182</v>
      </c>
      <c r="AM25" s="74">
        <f t="shared" si="16"/>
        <v>922</v>
      </c>
      <c r="AN25" s="18">
        <f>IFERROR(IF((IFERROR(IF(AL25&gt;1,(AK25-AM25)/AK25,""),(($G25*0.9)-AM25)/($G25*0.9)))&gt;1%,IFERROR(IF(AL25&gt;1,(AK25-AM25)/AK25,""),(($G25*0.9)-AM25)/($G25*0.9)),""),"")</f>
        <v>0.23089756423089752</v>
      </c>
      <c r="AO25" s="69">
        <v>1332</v>
      </c>
      <c r="AP25" s="70">
        <f>IFERROR(IF(AO25&gt;1,AO25*0.9,""),"")</f>
        <v>1198.8</v>
      </c>
      <c r="AQ25" s="70">
        <v>182</v>
      </c>
      <c r="AR25" s="71">
        <f t="shared" si="19"/>
        <v>922</v>
      </c>
      <c r="AS25" s="16">
        <f>IFERROR(IF((IFERROR(IF(AQ25&gt;1,(AP25-AR25)/AP25,""),(($G25*0.9)-AR25)/($G25*0.9)))&gt;1%,IFERROR(IF(AQ25&gt;1,(AP25-AR25)/AP25,""),(($G25*0.9)-AR25)/($G25*0.9)),""),"")</f>
        <v>0.23089756423089752</v>
      </c>
      <c r="AT25" s="72">
        <v>0</v>
      </c>
      <c r="AU25" s="73" t="str">
        <f>IFERROR(IF(AT25&gt;1,AT25*0.9,""),"")</f>
        <v/>
      </c>
      <c r="AV25" s="73">
        <v>0</v>
      </c>
      <c r="AW25" s="74" t="str">
        <f t="shared" si="22"/>
        <v/>
      </c>
      <c r="AX25" s="18" t="str">
        <f>IFERROR(IF((IFERROR(IF(AV25&gt;1,(AU25-AW25)/AU25,""),(($G25*0.9)-AW25)/($G25*0.9)))&gt;1%,IFERROR(IF(AV25&gt;1,(AU25-AW25)/AU25,""),(($G25*0.9)-AW25)/($G25*0.9)),""),"")</f>
        <v/>
      </c>
      <c r="AY25" s="69">
        <v>0</v>
      </c>
      <c r="AZ25" s="70" t="str">
        <f>IFERROR(IF(AY25&gt;1,AY25*0.9,""),"")</f>
        <v/>
      </c>
      <c r="BA25" s="70">
        <v>0</v>
      </c>
      <c r="BB25" s="71" t="str">
        <f t="shared" si="25"/>
        <v/>
      </c>
      <c r="BC25" s="16" t="str">
        <f>IFERROR(IF((IFERROR(IF(BA25&gt;1,(AZ25-BB25)/AZ25,""),(($G25*0.9)-BB25)/($G25*0.9)))&gt;1%,IFERROR(IF(BA25&gt;1,(AZ25-BB25)/AZ25,""),(($G25*0.9)-BB25)/($G25*0.9)),""),"")</f>
        <v/>
      </c>
      <c r="BD25" s="72">
        <v>0</v>
      </c>
      <c r="BE25" s="73" t="str">
        <f>IFERROR(IF(BD25&gt;1,BD25*0.9,""),"")</f>
        <v/>
      </c>
      <c r="BF25" s="73">
        <v>0</v>
      </c>
      <c r="BG25" s="74" t="str">
        <f t="shared" si="28"/>
        <v/>
      </c>
      <c r="BH25" s="18" t="str">
        <f>IFERROR(IF((IFERROR(IF(BF25&gt;1,(BE25-BG25)/BE25,""),(($G25*0.9)-BG25)/($G25*0.9)))&gt;1%,IFERROR(IF(BF25&gt;1,(BE25-BG25)/BE25,""),(($G25*0.9)-BG25)/($G25*0.9)),""),"")</f>
        <v/>
      </c>
      <c r="BI25" s="69">
        <v>0</v>
      </c>
      <c r="BJ25" s="70" t="str">
        <f>IFERROR(IF(BI25&gt;1,BI25*0.9,""),"")</f>
        <v/>
      </c>
      <c r="BK25" s="70">
        <v>0</v>
      </c>
      <c r="BL25" s="71" t="str">
        <f t="shared" si="31"/>
        <v/>
      </c>
      <c r="BM25" s="16" t="str">
        <f>IFERROR(IF((IFERROR(IF(BK25&gt;1,(BJ25-BL25)/BJ25,""),(($G25*0.9)-BL25)/($G25*0.9)))&gt;1%,IFERROR(IF(BK25&gt;1,(BJ25-BL25)/BJ25,""),(($G25*0.9)-BL25)/($G25*0.9)),""),"")</f>
        <v/>
      </c>
      <c r="BN25" s="72">
        <v>0</v>
      </c>
      <c r="BO25" s="73" t="str">
        <f>IFERROR(IF(BN25&gt;1,BN25*0.9,""),"")</f>
        <v/>
      </c>
      <c r="BP25" s="73">
        <v>0</v>
      </c>
      <c r="BQ25" s="74" t="str">
        <f t="shared" si="34"/>
        <v/>
      </c>
      <c r="BR25" s="18" t="str">
        <f>IFERROR(IF((IFERROR(IF(BP25&gt;1,(BO25-BQ25)/BO25,""),(($G25*0.9)-BQ25)/($G25*0.9)))&gt;1%,IFERROR(IF(BP25&gt;1,(BO25-BQ25)/BO25,""),(($G25*0.9)-BQ25)/($G25*0.9)),""),"")</f>
        <v/>
      </c>
    </row>
    <row r="26" spans="1:70" s="5" customFormat="1" ht="12.75" customHeight="1" thickBot="1">
      <c r="A26" s="43" t="s">
        <v>123</v>
      </c>
      <c r="B26" s="38" t="s">
        <v>160</v>
      </c>
      <c r="C26" s="9"/>
      <c r="D26" s="50">
        <v>0.27</v>
      </c>
      <c r="E26" s="2" t="s">
        <v>214</v>
      </c>
      <c r="F26" s="83">
        <v>1649</v>
      </c>
      <c r="G26" s="83">
        <v>1499</v>
      </c>
      <c r="H26" s="96">
        <v>1035</v>
      </c>
      <c r="I26" s="96">
        <v>0</v>
      </c>
      <c r="J26" s="97">
        <f t="shared" si="39"/>
        <v>1035</v>
      </c>
      <c r="K26" s="76">
        <v>0</v>
      </c>
      <c r="L26" s="77" t="str">
        <f>IFERROR(IF(K26&gt;1,K26*0.9,""),"")</f>
        <v/>
      </c>
      <c r="M26" s="77">
        <v>0</v>
      </c>
      <c r="N26" s="78" t="str">
        <f t="shared" si="1"/>
        <v/>
      </c>
      <c r="O26" s="17" t="str">
        <f>IFERROR(IF((IFERROR(IF(M26&gt;1,(L26-N26)/L26,""),(($G26*0.9)-N26)/($G26*0.9)))&gt;1%,IFERROR(IF(M26&gt;1,(L26-N26)/L26,""),(($G26*0.9)-N26)/($G26*0.9)),""),"")</f>
        <v/>
      </c>
      <c r="P26" s="79">
        <v>0</v>
      </c>
      <c r="Q26" s="80" t="str">
        <f>IFERROR(IF(P26&gt;1,P26*0.9,""),"")</f>
        <v/>
      </c>
      <c r="R26" s="80">
        <v>0</v>
      </c>
      <c r="S26" s="81" t="str">
        <f t="shared" si="4"/>
        <v/>
      </c>
      <c r="T26" s="19" t="str">
        <f>IFERROR(IF((IFERROR(IF(R26&gt;1,(Q26-S26)/Q26,""),(($G26*0.9)-S26)/($G26*0.9)))&gt;1%,IFERROR(IF(R26&gt;1,(Q26-S26)/Q26,""),(($G26*0.9)-S26)/($G26*0.9)),""),"")</f>
        <v/>
      </c>
      <c r="U26" s="76">
        <v>0</v>
      </c>
      <c r="V26" s="77" t="str">
        <f>IFERROR(IF(U26&gt;1,U26*0.9,""),"")</f>
        <v/>
      </c>
      <c r="W26" s="77">
        <v>0</v>
      </c>
      <c r="X26" s="78" t="str">
        <f t="shared" si="7"/>
        <v/>
      </c>
      <c r="Y26" s="17" t="str">
        <f>IFERROR(IF((IFERROR(IF(W26&gt;1,(V26-X26)/V26,""),(($G26*0.9)-X26)/($G26*0.9)))&gt;1%,IFERROR(IF(W26&gt;1,(V26-X26)/V26,""),(($G26*0.9)-X26)/($G26*0.9)),""),"")</f>
        <v/>
      </c>
      <c r="Z26" s="79">
        <v>1332</v>
      </c>
      <c r="AA26" s="80">
        <f>IFERROR(IF(Z26&gt;1,Z26*0.9,""),"")</f>
        <v>1198.8</v>
      </c>
      <c r="AB26" s="80">
        <v>113</v>
      </c>
      <c r="AC26" s="81">
        <f t="shared" si="10"/>
        <v>922</v>
      </c>
      <c r="AD26" s="19">
        <f>IFERROR(IF((IFERROR(IF(AB26&gt;1,(AA26-AC26)/AA26,""),(($G26*0.9)-AC26)/($G26*0.9)))&gt;1%,IFERROR(IF(AB26&gt;1,(AA26-AC26)/AA26,""),(($G26*0.9)-AC26)/($G26*0.9)),""),"")</f>
        <v>0.23089756423089752</v>
      </c>
      <c r="AE26" s="76">
        <v>1243</v>
      </c>
      <c r="AF26" s="77">
        <f>IFERROR(IF(AE26&gt;1,AE26*0.9,""),"")</f>
        <v>1118.7</v>
      </c>
      <c r="AG26" s="77">
        <v>174</v>
      </c>
      <c r="AH26" s="78">
        <f t="shared" si="13"/>
        <v>861</v>
      </c>
      <c r="AI26" s="17">
        <f>IFERROR(IF((IFERROR(IF(AG26&gt;1,(AF26-AH26)/AF26,""),(($G26*0.9)-AH26)/($G26*0.9)))&gt;1%,IFERROR(IF(AG26&gt;1,(AF26-AH26)/AF26,""),(($G26*0.9)-AH26)/($G26*0.9)),""),"")</f>
        <v>0.23035666398498261</v>
      </c>
      <c r="AJ26" s="79">
        <v>1243</v>
      </c>
      <c r="AK26" s="80">
        <f>IFERROR(IF(AJ26&gt;1,AJ26*0.9,""),"")</f>
        <v>1118.7</v>
      </c>
      <c r="AL26" s="80">
        <v>174</v>
      </c>
      <c r="AM26" s="81">
        <f t="shared" si="16"/>
        <v>861</v>
      </c>
      <c r="AN26" s="19">
        <f>IFERROR(IF((IFERROR(IF(AL26&gt;1,(AK26-AM26)/AK26,""),(($G26*0.9)-AM26)/($G26*0.9)))&gt;1%,IFERROR(IF(AL26&gt;1,(AK26-AM26)/AK26,""),(($G26*0.9)-AM26)/($G26*0.9)),""),"")</f>
        <v>0.23035666398498261</v>
      </c>
      <c r="AO26" s="76">
        <v>1243</v>
      </c>
      <c r="AP26" s="77">
        <f>IFERROR(IF(AO26&gt;1,AO26*0.9,""),"")</f>
        <v>1118.7</v>
      </c>
      <c r="AQ26" s="77">
        <v>174</v>
      </c>
      <c r="AR26" s="78">
        <f t="shared" si="19"/>
        <v>861</v>
      </c>
      <c r="AS26" s="17">
        <f>IFERROR(IF((IFERROR(IF(AQ26&gt;1,(AP26-AR26)/AP26,""),(($G26*0.9)-AR26)/($G26*0.9)))&gt;1%,IFERROR(IF(AQ26&gt;1,(AP26-AR26)/AP26,""),(($G26*0.9)-AR26)/($G26*0.9)),""),"")</f>
        <v>0.23035666398498261</v>
      </c>
      <c r="AT26" s="79">
        <v>0</v>
      </c>
      <c r="AU26" s="80" t="str">
        <f>IFERROR(IF(AT26&gt;1,AT26*0.9,""),"")</f>
        <v/>
      </c>
      <c r="AV26" s="80">
        <v>0</v>
      </c>
      <c r="AW26" s="81" t="str">
        <f t="shared" si="22"/>
        <v/>
      </c>
      <c r="AX26" s="19" t="str">
        <f>IFERROR(IF((IFERROR(IF(AV26&gt;1,(AU26-AW26)/AU26,""),(($G26*0.9)-AW26)/($G26*0.9)))&gt;1%,IFERROR(IF(AV26&gt;1,(AU26-AW26)/AU26,""),(($G26*0.9)-AW26)/($G26*0.9)),""),"")</f>
        <v/>
      </c>
      <c r="AY26" s="76">
        <v>0</v>
      </c>
      <c r="AZ26" s="77" t="str">
        <f>IFERROR(IF(AY26&gt;1,AY26*0.9,""),"")</f>
        <v/>
      </c>
      <c r="BA26" s="77">
        <v>0</v>
      </c>
      <c r="BB26" s="78" t="str">
        <f t="shared" si="25"/>
        <v/>
      </c>
      <c r="BC26" s="17" t="str">
        <f>IFERROR(IF((IFERROR(IF(BA26&gt;1,(AZ26-BB26)/AZ26,""),(($G26*0.9)-BB26)/($G26*0.9)))&gt;1%,IFERROR(IF(BA26&gt;1,(AZ26-BB26)/AZ26,""),(($G26*0.9)-BB26)/($G26*0.9)),""),"")</f>
        <v/>
      </c>
      <c r="BD26" s="79">
        <v>0</v>
      </c>
      <c r="BE26" s="80" t="str">
        <f>IFERROR(IF(BD26&gt;1,BD26*0.9,""),"")</f>
        <v/>
      </c>
      <c r="BF26" s="80">
        <v>0</v>
      </c>
      <c r="BG26" s="81" t="str">
        <f t="shared" si="28"/>
        <v/>
      </c>
      <c r="BH26" s="19" t="str">
        <f>IFERROR(IF((IFERROR(IF(BF26&gt;1,(BE26-BG26)/BE26,""),(($G26*0.9)-BG26)/($G26*0.9)))&gt;1%,IFERROR(IF(BF26&gt;1,(BE26-BG26)/BE26,""),(($G26*0.9)-BG26)/($G26*0.9)),""),"")</f>
        <v/>
      </c>
      <c r="BI26" s="76">
        <v>0</v>
      </c>
      <c r="BJ26" s="77" t="str">
        <f>IFERROR(IF(BI26&gt;1,BI26*0.9,""),"")</f>
        <v/>
      </c>
      <c r="BK26" s="77">
        <v>0</v>
      </c>
      <c r="BL26" s="78" t="str">
        <f t="shared" si="31"/>
        <v/>
      </c>
      <c r="BM26" s="17" t="str">
        <f>IFERROR(IF((IFERROR(IF(BK26&gt;1,(BJ26-BL26)/BJ26,""),(($G26*0.9)-BL26)/($G26*0.9)))&gt;1%,IFERROR(IF(BK26&gt;1,(BJ26-BL26)/BJ26,""),(($G26*0.9)-BL26)/($G26*0.9)),""),"")</f>
        <v/>
      </c>
      <c r="BN26" s="79">
        <v>0</v>
      </c>
      <c r="BO26" s="80" t="str">
        <f>IFERROR(IF(BN26&gt;1,BN26*0.9,""),"")</f>
        <v/>
      </c>
      <c r="BP26" s="80">
        <v>0</v>
      </c>
      <c r="BQ26" s="81" t="str">
        <f t="shared" si="34"/>
        <v/>
      </c>
      <c r="BR26" s="19" t="str">
        <f>IFERROR(IF((IFERROR(IF(BP26&gt;1,(BO26-BQ26)/BO26,""),(($G26*0.9)-BQ26)/($G26*0.9)))&gt;1%,IFERROR(IF(BP26&gt;1,(BO26-BQ26)/BO26,""),(($G26*0.9)-BQ26)/($G26*0.9)),""),"")</f>
        <v/>
      </c>
    </row>
    <row r="27" spans="1:70" s="5" customFormat="1" ht="12.75" customHeight="1">
      <c r="A27" s="42" t="s">
        <v>315</v>
      </c>
      <c r="B27" s="39" t="s">
        <v>160</v>
      </c>
      <c r="C27" s="4"/>
      <c r="D27" s="49">
        <v>1.56</v>
      </c>
      <c r="E27" s="40" t="s">
        <v>222</v>
      </c>
      <c r="F27" s="82">
        <v>4234</v>
      </c>
      <c r="G27" s="82">
        <v>3849</v>
      </c>
      <c r="H27" s="94">
        <v>2657</v>
      </c>
      <c r="I27" s="94">
        <v>0</v>
      </c>
      <c r="J27" s="95">
        <f t="shared" si="39"/>
        <v>2657</v>
      </c>
      <c r="K27" s="69">
        <v>0</v>
      </c>
      <c r="L27" s="70" t="str">
        <f t="shared" ref="L27:L35" si="64">IFERROR(IF(K27&gt;1,K27*0.9,""),"")</f>
        <v/>
      </c>
      <c r="M27" s="70">
        <v>0</v>
      </c>
      <c r="N27" s="71" t="str">
        <f t="shared" si="1"/>
        <v/>
      </c>
      <c r="O27" s="16" t="str">
        <f t="shared" ref="O27:O35" si="65"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 t="shared" ref="Q27:Q35" si="66">IFERROR(IF(P27&gt;1,P27*0.9,""),"")</f>
        <v/>
      </c>
      <c r="R27" s="73">
        <v>0</v>
      </c>
      <c r="S27" s="74" t="str">
        <f t="shared" si="4"/>
        <v/>
      </c>
      <c r="T27" s="18" t="str">
        <f t="shared" ref="T27:T35" si="67"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 t="shared" ref="V27:V35" si="68">IFERROR(IF(U27&gt;1,U27*0.9,""),"")</f>
        <v/>
      </c>
      <c r="W27" s="70">
        <v>0</v>
      </c>
      <c r="X27" s="71" t="str">
        <f t="shared" si="7"/>
        <v/>
      </c>
      <c r="Y27" s="16" t="str">
        <f t="shared" ref="Y27:Y35" si="69">IFERROR(IF((IFERROR(IF(W27&gt;1,(V27-X27)/V27,""),(($G27*0.9)-X27)/($G27*0.9)))&gt;1%,IFERROR(IF(W27&gt;1,(V27-X27)/V27,""),(($G27*0.9)-X27)/($G27*0.9)),""),"")</f>
        <v/>
      </c>
      <c r="Z27" s="72">
        <v>3110</v>
      </c>
      <c r="AA27" s="73">
        <f t="shared" ref="AA27:AA35" si="70">IFERROR(IF(Z27&gt;1,Z27*0.9,""),"")</f>
        <v>2799</v>
      </c>
      <c r="AB27" s="73">
        <v>504</v>
      </c>
      <c r="AC27" s="74">
        <f t="shared" si="10"/>
        <v>2153</v>
      </c>
      <c r="AD27" s="18">
        <f t="shared" ref="AD27:AD35" si="71">IFERROR(IF((IFERROR(IF(AB27&gt;1,(AA27-AC27)/AA27,""),(($G27*0.9)-AC27)/($G27*0.9)))&gt;1%,IFERROR(IF(AB27&gt;1,(AA27-AC27)/AA27,""),(($G27*0.9)-AC27)/($G27*0.9)),""),"")</f>
        <v>0.23079671311182565</v>
      </c>
      <c r="AE27" s="69">
        <v>3199</v>
      </c>
      <c r="AF27" s="70">
        <f t="shared" ref="AF27:AF35" si="72">IFERROR(IF(AE27&gt;1,AE27*0.9,""),"")</f>
        <v>2879.1</v>
      </c>
      <c r="AG27" s="70">
        <v>443</v>
      </c>
      <c r="AH27" s="71">
        <f t="shared" si="13"/>
        <v>2214</v>
      </c>
      <c r="AI27" s="16">
        <f t="shared" ref="AI27:AI35" si="73">IFERROR(IF((IFERROR(IF(AG27&gt;1,(AF27-AH27)/AF27,""),(($G27*0.9)-AH27)/($G27*0.9)))&gt;1%,IFERROR(IF(AG27&gt;1,(AF27-AH27)/AF27,""),(($G27*0.9)-AH27)/($G27*0.9)),""),"")</f>
        <v>0.23100969052829007</v>
      </c>
      <c r="AJ27" s="72">
        <v>3199</v>
      </c>
      <c r="AK27" s="73">
        <f t="shared" ref="AK27:AK35" si="74">IFERROR(IF(AJ27&gt;1,AJ27*0.9,""),"")</f>
        <v>2879.1</v>
      </c>
      <c r="AL27" s="73">
        <v>443</v>
      </c>
      <c r="AM27" s="74">
        <f t="shared" si="16"/>
        <v>2214</v>
      </c>
      <c r="AN27" s="18">
        <f t="shared" ref="AN27:AN35" si="75">IFERROR(IF((IFERROR(IF(AL27&gt;1,(AK27-AM27)/AK27,""),(($G27*0.9)-AM27)/($G27*0.9)))&gt;1%,IFERROR(IF(AL27&gt;1,(AK27-AM27)/AK27,""),(($G27*0.9)-AM27)/($G27*0.9)),""),"")</f>
        <v>0.23100969052829007</v>
      </c>
      <c r="AO27" s="69">
        <v>3199</v>
      </c>
      <c r="AP27" s="70">
        <f t="shared" ref="AP27:AP35" si="76">IFERROR(IF(AO27&gt;1,AO27*0.9,""),"")</f>
        <v>2879.1</v>
      </c>
      <c r="AQ27" s="70">
        <v>443</v>
      </c>
      <c r="AR27" s="71">
        <f t="shared" si="19"/>
        <v>2214</v>
      </c>
      <c r="AS27" s="16">
        <f t="shared" ref="AS27:AS35" si="77">IFERROR(IF((IFERROR(IF(AQ27&gt;1,(AP27-AR27)/AP27,""),(($G27*0.9)-AR27)/($G27*0.9)))&gt;1%,IFERROR(IF(AQ27&gt;1,(AP27-AR27)/AP27,""),(($G27*0.9)-AR27)/($G27*0.9)),""),"")</f>
        <v>0.23100969052829007</v>
      </c>
      <c r="AT27" s="72">
        <v>0</v>
      </c>
      <c r="AU27" s="73" t="str">
        <f t="shared" ref="AU27:AU35" si="78">IFERROR(IF(AT27&gt;1,AT27*0.9,""),"")</f>
        <v/>
      </c>
      <c r="AV27" s="73">
        <v>0</v>
      </c>
      <c r="AW27" s="74" t="str">
        <f t="shared" si="22"/>
        <v/>
      </c>
      <c r="AX27" s="18" t="str">
        <f t="shared" ref="AX27:AX35" si="79"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 t="shared" ref="AZ27:AZ35" si="80">IFERROR(IF(AY27&gt;1,AY27*0.9,""),"")</f>
        <v/>
      </c>
      <c r="BA27" s="70">
        <v>0</v>
      </c>
      <c r="BB27" s="71" t="str">
        <f t="shared" si="25"/>
        <v/>
      </c>
      <c r="BC27" s="16" t="str">
        <f t="shared" ref="BC27:BC35" si="81">IFERROR(IF((IFERROR(IF(BA27&gt;1,(AZ27-BB27)/AZ27,""),(($G27*0.9)-BB27)/($G27*0.9)))&gt;1%,IFERROR(IF(BA27&gt;1,(AZ27-BB27)/AZ27,""),(($G27*0.9)-BB27)/($G27*0.9)),""),"")</f>
        <v/>
      </c>
      <c r="BD27" s="72">
        <v>0</v>
      </c>
      <c r="BE27" s="73" t="str">
        <f t="shared" ref="BE27:BE35" si="82">IFERROR(IF(BD27&gt;1,BD27*0.9,""),"")</f>
        <v/>
      </c>
      <c r="BF27" s="73">
        <v>0</v>
      </c>
      <c r="BG27" s="74" t="str">
        <f t="shared" si="28"/>
        <v/>
      </c>
      <c r="BH27" s="18" t="str">
        <f t="shared" ref="BH27:BH35" si="83">IFERROR(IF((IFERROR(IF(BF27&gt;1,(BE27-BG27)/BE27,""),(($G27*0.9)-BG27)/($G27*0.9)))&gt;1%,IFERROR(IF(BF27&gt;1,(BE27-BG27)/BE27,""),(($G27*0.9)-BG27)/($G27*0.9)),""),"")</f>
        <v/>
      </c>
      <c r="BI27" s="69">
        <v>0</v>
      </c>
      <c r="BJ27" s="70" t="str">
        <f t="shared" ref="BJ27:BJ35" si="84">IFERROR(IF(BI27&gt;1,BI27*0.9,""),"")</f>
        <v/>
      </c>
      <c r="BK27" s="70">
        <v>0</v>
      </c>
      <c r="BL27" s="71" t="str">
        <f t="shared" si="31"/>
        <v/>
      </c>
      <c r="BM27" s="16" t="str">
        <f t="shared" ref="BM27:BM35" si="85">IFERROR(IF((IFERROR(IF(BK27&gt;1,(BJ27-BL27)/BJ27,""),(($G27*0.9)-BL27)/($G27*0.9)))&gt;1%,IFERROR(IF(BK27&gt;1,(BJ27-BL27)/BJ27,""),(($G27*0.9)-BL27)/($G27*0.9)),""),"")</f>
        <v/>
      </c>
      <c r="BN27" s="72">
        <v>0</v>
      </c>
      <c r="BO27" s="73" t="str">
        <f t="shared" ref="BO27:BO35" si="86">IFERROR(IF(BN27&gt;1,BN27*0.9,""),"")</f>
        <v/>
      </c>
      <c r="BP27" s="73">
        <v>0</v>
      </c>
      <c r="BQ27" s="74" t="str">
        <f t="shared" si="34"/>
        <v/>
      </c>
      <c r="BR27" s="18" t="str">
        <f t="shared" ref="BR27:BR35" si="87">IFERROR(IF((IFERROR(IF(BP27&gt;1,(BO27-BQ27)/BO27,""),(($G27*0.9)-BQ27)/($G27*0.9)))&gt;1%,IFERROR(IF(BP27&gt;1,(BO27-BQ27)/BO27,""),(($G27*0.9)-BQ27)/($G27*0.9)),""),"")</f>
        <v/>
      </c>
    </row>
    <row r="28" spans="1:70" s="5" customFormat="1" ht="12.75" customHeight="1">
      <c r="A28" s="42" t="s">
        <v>314</v>
      </c>
      <c r="B28" s="39" t="s">
        <v>160</v>
      </c>
      <c r="C28" s="4"/>
      <c r="D28" s="49">
        <v>1.56</v>
      </c>
      <c r="E28" s="40" t="s">
        <v>222</v>
      </c>
      <c r="F28" s="82">
        <v>3904</v>
      </c>
      <c r="G28" s="82">
        <v>3549</v>
      </c>
      <c r="H28" s="94">
        <v>2450</v>
      </c>
      <c r="I28" s="94">
        <v>0</v>
      </c>
      <c r="J28" s="95">
        <f t="shared" si="39"/>
        <v>2450</v>
      </c>
      <c r="K28" s="69">
        <v>0</v>
      </c>
      <c r="L28" s="70" t="str">
        <f t="shared" si="64"/>
        <v/>
      </c>
      <c r="M28" s="70">
        <v>0</v>
      </c>
      <c r="N28" s="71" t="str">
        <f t="shared" si="1"/>
        <v/>
      </c>
      <c r="O28" s="16" t="str">
        <f t="shared" si="65"/>
        <v/>
      </c>
      <c r="P28" s="72">
        <v>0</v>
      </c>
      <c r="Q28" s="73" t="str">
        <f t="shared" si="66"/>
        <v/>
      </c>
      <c r="R28" s="73">
        <v>0</v>
      </c>
      <c r="S28" s="74" t="str">
        <f t="shared" si="4"/>
        <v/>
      </c>
      <c r="T28" s="18" t="str">
        <f t="shared" si="67"/>
        <v/>
      </c>
      <c r="U28" s="69">
        <v>0</v>
      </c>
      <c r="V28" s="70" t="str">
        <f t="shared" si="68"/>
        <v/>
      </c>
      <c r="W28" s="70">
        <v>0</v>
      </c>
      <c r="X28" s="71" t="str">
        <f t="shared" si="7"/>
        <v/>
      </c>
      <c r="Y28" s="16" t="str">
        <f t="shared" si="69"/>
        <v/>
      </c>
      <c r="Z28" s="72">
        <v>2888</v>
      </c>
      <c r="AA28" s="73">
        <f t="shared" si="70"/>
        <v>2599.2000000000003</v>
      </c>
      <c r="AB28" s="73">
        <v>451</v>
      </c>
      <c r="AC28" s="74">
        <f t="shared" si="10"/>
        <v>1999</v>
      </c>
      <c r="AD28" s="18">
        <f t="shared" si="71"/>
        <v>0.23091720529393667</v>
      </c>
      <c r="AE28" s="69">
        <v>2954</v>
      </c>
      <c r="AF28" s="70">
        <f t="shared" si="72"/>
        <v>2658.6</v>
      </c>
      <c r="AG28" s="70">
        <v>405</v>
      </c>
      <c r="AH28" s="71">
        <f t="shared" si="13"/>
        <v>2045</v>
      </c>
      <c r="AI28" s="16">
        <f t="shared" si="73"/>
        <v>0.23079816444745352</v>
      </c>
      <c r="AJ28" s="72">
        <v>2954</v>
      </c>
      <c r="AK28" s="73">
        <f t="shared" si="74"/>
        <v>2658.6</v>
      </c>
      <c r="AL28" s="73">
        <v>405</v>
      </c>
      <c r="AM28" s="74">
        <f t="shared" si="16"/>
        <v>2045</v>
      </c>
      <c r="AN28" s="18">
        <f t="shared" si="75"/>
        <v>0.23079816444745352</v>
      </c>
      <c r="AO28" s="69">
        <v>2954</v>
      </c>
      <c r="AP28" s="70">
        <f t="shared" si="76"/>
        <v>2658.6</v>
      </c>
      <c r="AQ28" s="70">
        <v>405</v>
      </c>
      <c r="AR28" s="71">
        <f t="shared" si="19"/>
        <v>2045</v>
      </c>
      <c r="AS28" s="16">
        <f t="shared" si="77"/>
        <v>0.23079816444745352</v>
      </c>
      <c r="AT28" s="72">
        <v>0</v>
      </c>
      <c r="AU28" s="73" t="str">
        <f t="shared" si="78"/>
        <v/>
      </c>
      <c r="AV28" s="73">
        <v>0</v>
      </c>
      <c r="AW28" s="74" t="str">
        <f t="shared" si="22"/>
        <v/>
      </c>
      <c r="AX28" s="18" t="str">
        <f t="shared" si="79"/>
        <v/>
      </c>
      <c r="AY28" s="69">
        <v>0</v>
      </c>
      <c r="AZ28" s="70" t="str">
        <f t="shared" si="80"/>
        <v/>
      </c>
      <c r="BA28" s="70">
        <v>0</v>
      </c>
      <c r="BB28" s="71" t="str">
        <f t="shared" si="25"/>
        <v/>
      </c>
      <c r="BC28" s="16" t="str">
        <f t="shared" si="81"/>
        <v/>
      </c>
      <c r="BD28" s="72">
        <v>0</v>
      </c>
      <c r="BE28" s="73" t="str">
        <f t="shared" si="82"/>
        <v/>
      </c>
      <c r="BF28" s="73">
        <v>0</v>
      </c>
      <c r="BG28" s="74" t="str">
        <f t="shared" si="28"/>
        <v/>
      </c>
      <c r="BH28" s="18" t="str">
        <f t="shared" si="83"/>
        <v/>
      </c>
      <c r="BI28" s="69">
        <v>0</v>
      </c>
      <c r="BJ28" s="70" t="str">
        <f t="shared" si="84"/>
        <v/>
      </c>
      <c r="BK28" s="70">
        <v>0</v>
      </c>
      <c r="BL28" s="71" t="str">
        <f t="shared" si="31"/>
        <v/>
      </c>
      <c r="BM28" s="16" t="str">
        <f t="shared" si="85"/>
        <v/>
      </c>
      <c r="BN28" s="72">
        <v>0</v>
      </c>
      <c r="BO28" s="73" t="str">
        <f t="shared" si="86"/>
        <v/>
      </c>
      <c r="BP28" s="73">
        <v>0</v>
      </c>
      <c r="BQ28" s="74" t="str">
        <f t="shared" si="34"/>
        <v/>
      </c>
      <c r="BR28" s="18" t="str">
        <f t="shared" si="87"/>
        <v/>
      </c>
    </row>
    <row r="29" spans="1:70" s="5" customFormat="1" ht="12.75" customHeight="1">
      <c r="A29" s="42" t="s">
        <v>318</v>
      </c>
      <c r="B29" s="39" t="s">
        <v>160</v>
      </c>
      <c r="C29" s="4"/>
      <c r="D29" s="49">
        <v>0.79</v>
      </c>
      <c r="E29" s="40" t="s">
        <v>221</v>
      </c>
      <c r="F29" s="82">
        <v>2584</v>
      </c>
      <c r="G29" s="82">
        <v>2349</v>
      </c>
      <c r="H29" s="94">
        <v>1621</v>
      </c>
      <c r="I29" s="94">
        <v>0</v>
      </c>
      <c r="J29" s="95">
        <f t="shared" si="39"/>
        <v>1621</v>
      </c>
      <c r="K29" s="69">
        <v>0</v>
      </c>
      <c r="L29" s="70" t="str">
        <f t="shared" si="64"/>
        <v/>
      </c>
      <c r="M29" s="70">
        <v>0</v>
      </c>
      <c r="N29" s="71" t="str">
        <f t="shared" si="1"/>
        <v/>
      </c>
      <c r="O29" s="16" t="str">
        <f t="shared" si="65"/>
        <v/>
      </c>
      <c r="P29" s="72">
        <v>0</v>
      </c>
      <c r="Q29" s="73" t="str">
        <f t="shared" si="66"/>
        <v/>
      </c>
      <c r="R29" s="73">
        <v>0</v>
      </c>
      <c r="S29" s="74" t="str">
        <f t="shared" si="4"/>
        <v/>
      </c>
      <c r="T29" s="18" t="str">
        <f t="shared" si="67"/>
        <v/>
      </c>
      <c r="U29" s="69">
        <v>0</v>
      </c>
      <c r="V29" s="70" t="str">
        <f t="shared" si="68"/>
        <v/>
      </c>
      <c r="W29" s="70">
        <v>0</v>
      </c>
      <c r="X29" s="71" t="str">
        <f t="shared" si="7"/>
        <v/>
      </c>
      <c r="Y29" s="16" t="str">
        <f t="shared" si="69"/>
        <v/>
      </c>
      <c r="Z29" s="72">
        <v>1999</v>
      </c>
      <c r="AA29" s="73">
        <f t="shared" si="70"/>
        <v>1799.1000000000001</v>
      </c>
      <c r="AB29" s="73">
        <v>238</v>
      </c>
      <c r="AC29" s="74">
        <f t="shared" si="10"/>
        <v>1383</v>
      </c>
      <c r="AD29" s="18">
        <f t="shared" si="71"/>
        <v>0.23128230782057702</v>
      </c>
      <c r="AE29" s="69">
        <v>1954</v>
      </c>
      <c r="AF29" s="70">
        <f t="shared" si="72"/>
        <v>1758.6000000000001</v>
      </c>
      <c r="AG29" s="70">
        <v>269</v>
      </c>
      <c r="AH29" s="71">
        <f t="shared" si="13"/>
        <v>1352</v>
      </c>
      <c r="AI29" s="16">
        <f t="shared" si="73"/>
        <v>0.23120664164676452</v>
      </c>
      <c r="AJ29" s="72">
        <v>1954</v>
      </c>
      <c r="AK29" s="73">
        <f t="shared" si="74"/>
        <v>1758.6000000000001</v>
      </c>
      <c r="AL29" s="73">
        <v>269</v>
      </c>
      <c r="AM29" s="74">
        <f t="shared" si="16"/>
        <v>1352</v>
      </c>
      <c r="AN29" s="18">
        <f t="shared" si="75"/>
        <v>0.23120664164676452</v>
      </c>
      <c r="AO29" s="69">
        <v>1954</v>
      </c>
      <c r="AP29" s="70">
        <f t="shared" si="76"/>
        <v>1758.6000000000001</v>
      </c>
      <c r="AQ29" s="70">
        <v>269</v>
      </c>
      <c r="AR29" s="71">
        <f t="shared" si="19"/>
        <v>1352</v>
      </c>
      <c r="AS29" s="16">
        <f t="shared" si="77"/>
        <v>0.23120664164676452</v>
      </c>
      <c r="AT29" s="72">
        <v>0</v>
      </c>
      <c r="AU29" s="73" t="str">
        <f t="shared" si="78"/>
        <v/>
      </c>
      <c r="AV29" s="73">
        <v>0</v>
      </c>
      <c r="AW29" s="74" t="str">
        <f t="shared" si="22"/>
        <v/>
      </c>
      <c r="AX29" s="18" t="str">
        <f t="shared" si="79"/>
        <v/>
      </c>
      <c r="AY29" s="69">
        <v>0</v>
      </c>
      <c r="AZ29" s="70" t="str">
        <f t="shared" si="80"/>
        <v/>
      </c>
      <c r="BA29" s="70">
        <v>0</v>
      </c>
      <c r="BB29" s="71" t="str">
        <f t="shared" si="25"/>
        <v/>
      </c>
      <c r="BC29" s="16" t="str">
        <f t="shared" si="81"/>
        <v/>
      </c>
      <c r="BD29" s="72">
        <v>0</v>
      </c>
      <c r="BE29" s="73" t="str">
        <f t="shared" si="82"/>
        <v/>
      </c>
      <c r="BF29" s="73">
        <v>0</v>
      </c>
      <c r="BG29" s="74" t="str">
        <f t="shared" si="28"/>
        <v/>
      </c>
      <c r="BH29" s="18" t="str">
        <f t="shared" si="83"/>
        <v/>
      </c>
      <c r="BI29" s="69">
        <v>0</v>
      </c>
      <c r="BJ29" s="70" t="str">
        <f t="shared" si="84"/>
        <v/>
      </c>
      <c r="BK29" s="70">
        <v>0</v>
      </c>
      <c r="BL29" s="71" t="str">
        <f t="shared" si="31"/>
        <v/>
      </c>
      <c r="BM29" s="16" t="str">
        <f t="shared" si="85"/>
        <v/>
      </c>
      <c r="BN29" s="72">
        <v>0</v>
      </c>
      <c r="BO29" s="73" t="str">
        <f t="shared" si="86"/>
        <v/>
      </c>
      <c r="BP29" s="73">
        <v>0</v>
      </c>
      <c r="BQ29" s="74" t="str">
        <f t="shared" si="34"/>
        <v/>
      </c>
      <c r="BR29" s="18" t="str">
        <f t="shared" si="87"/>
        <v/>
      </c>
    </row>
    <row r="30" spans="1:70" s="5" customFormat="1" ht="12.75" customHeight="1" thickBot="1">
      <c r="A30" s="43" t="s">
        <v>319</v>
      </c>
      <c r="B30" s="38" t="s">
        <v>160</v>
      </c>
      <c r="C30" s="9"/>
      <c r="D30" s="50">
        <v>0.79</v>
      </c>
      <c r="E30" s="2" t="s">
        <v>221</v>
      </c>
      <c r="F30" s="83">
        <v>2914</v>
      </c>
      <c r="G30" s="83">
        <v>2649</v>
      </c>
      <c r="H30" s="96">
        <v>1829</v>
      </c>
      <c r="I30" s="96">
        <v>0</v>
      </c>
      <c r="J30" s="97">
        <f t="shared" si="39"/>
        <v>1829</v>
      </c>
      <c r="K30" s="76">
        <v>0</v>
      </c>
      <c r="L30" s="77" t="str">
        <f t="shared" si="64"/>
        <v/>
      </c>
      <c r="M30" s="77">
        <v>0</v>
      </c>
      <c r="N30" s="78" t="str">
        <f t="shared" si="1"/>
        <v/>
      </c>
      <c r="O30" s="17" t="str">
        <f t="shared" si="65"/>
        <v/>
      </c>
      <c r="P30" s="79">
        <v>0</v>
      </c>
      <c r="Q30" s="80" t="str">
        <f t="shared" si="66"/>
        <v/>
      </c>
      <c r="R30" s="80">
        <v>0</v>
      </c>
      <c r="S30" s="81" t="str">
        <f t="shared" si="4"/>
        <v/>
      </c>
      <c r="T30" s="19" t="str">
        <f t="shared" si="67"/>
        <v/>
      </c>
      <c r="U30" s="76">
        <v>0</v>
      </c>
      <c r="V30" s="77" t="str">
        <f t="shared" si="68"/>
        <v/>
      </c>
      <c r="W30" s="77">
        <v>0</v>
      </c>
      <c r="X30" s="78" t="str">
        <f t="shared" si="7"/>
        <v/>
      </c>
      <c r="Y30" s="17" t="str">
        <f t="shared" si="69"/>
        <v/>
      </c>
      <c r="Z30" s="79">
        <v>2110</v>
      </c>
      <c r="AA30" s="80">
        <f t="shared" si="70"/>
        <v>1899</v>
      </c>
      <c r="AB30" s="80">
        <v>368</v>
      </c>
      <c r="AC30" s="81">
        <f t="shared" si="10"/>
        <v>1461</v>
      </c>
      <c r="AD30" s="19">
        <f t="shared" si="71"/>
        <v>0.23064770932069512</v>
      </c>
      <c r="AE30" s="76">
        <v>2199</v>
      </c>
      <c r="AF30" s="77">
        <f t="shared" si="72"/>
        <v>1979.1000000000001</v>
      </c>
      <c r="AG30" s="77">
        <v>307</v>
      </c>
      <c r="AH30" s="78">
        <f t="shared" si="13"/>
        <v>1522</v>
      </c>
      <c r="AI30" s="17">
        <f t="shared" si="73"/>
        <v>0.23096356929917644</v>
      </c>
      <c r="AJ30" s="79">
        <v>2199</v>
      </c>
      <c r="AK30" s="80">
        <f t="shared" si="74"/>
        <v>1979.1000000000001</v>
      </c>
      <c r="AL30" s="80">
        <v>307</v>
      </c>
      <c r="AM30" s="81">
        <f t="shared" si="16"/>
        <v>1522</v>
      </c>
      <c r="AN30" s="19">
        <f t="shared" si="75"/>
        <v>0.23096356929917644</v>
      </c>
      <c r="AO30" s="76">
        <v>2199</v>
      </c>
      <c r="AP30" s="77">
        <f t="shared" si="76"/>
        <v>1979.1000000000001</v>
      </c>
      <c r="AQ30" s="77">
        <v>307</v>
      </c>
      <c r="AR30" s="78">
        <f t="shared" si="19"/>
        <v>1522</v>
      </c>
      <c r="AS30" s="17">
        <f t="shared" si="77"/>
        <v>0.23096356929917644</v>
      </c>
      <c r="AT30" s="79">
        <v>0</v>
      </c>
      <c r="AU30" s="80" t="str">
        <f t="shared" si="78"/>
        <v/>
      </c>
      <c r="AV30" s="80">
        <v>0</v>
      </c>
      <c r="AW30" s="81" t="str">
        <f t="shared" si="22"/>
        <v/>
      </c>
      <c r="AX30" s="19" t="str">
        <f t="shared" si="79"/>
        <v/>
      </c>
      <c r="AY30" s="76">
        <v>0</v>
      </c>
      <c r="AZ30" s="77" t="str">
        <f t="shared" si="80"/>
        <v/>
      </c>
      <c r="BA30" s="77">
        <v>0</v>
      </c>
      <c r="BB30" s="78" t="str">
        <f t="shared" si="25"/>
        <v/>
      </c>
      <c r="BC30" s="17" t="str">
        <f t="shared" si="81"/>
        <v/>
      </c>
      <c r="BD30" s="79">
        <v>0</v>
      </c>
      <c r="BE30" s="80" t="str">
        <f t="shared" si="82"/>
        <v/>
      </c>
      <c r="BF30" s="80">
        <v>0</v>
      </c>
      <c r="BG30" s="81" t="str">
        <f t="shared" si="28"/>
        <v/>
      </c>
      <c r="BH30" s="19" t="str">
        <f t="shared" si="83"/>
        <v/>
      </c>
      <c r="BI30" s="76">
        <v>0</v>
      </c>
      <c r="BJ30" s="77" t="str">
        <f t="shared" si="84"/>
        <v/>
      </c>
      <c r="BK30" s="77">
        <v>0</v>
      </c>
      <c r="BL30" s="78" t="str">
        <f t="shared" si="31"/>
        <v/>
      </c>
      <c r="BM30" s="17" t="str">
        <f t="shared" si="85"/>
        <v/>
      </c>
      <c r="BN30" s="79">
        <v>0</v>
      </c>
      <c r="BO30" s="80" t="str">
        <f t="shared" si="86"/>
        <v/>
      </c>
      <c r="BP30" s="80">
        <v>0</v>
      </c>
      <c r="BQ30" s="81" t="str">
        <f t="shared" si="34"/>
        <v/>
      </c>
      <c r="BR30" s="19" t="str">
        <f t="shared" si="87"/>
        <v/>
      </c>
    </row>
    <row r="31" spans="1:70" s="5" customFormat="1" ht="12.75" customHeight="1" thickBot="1">
      <c r="A31" s="43" t="s">
        <v>378</v>
      </c>
      <c r="B31" s="38" t="s">
        <v>160</v>
      </c>
      <c r="C31" s="9"/>
      <c r="D31" s="50" t="s">
        <v>550</v>
      </c>
      <c r="E31" s="2" t="s">
        <v>379</v>
      </c>
      <c r="F31" s="83">
        <v>4069</v>
      </c>
      <c r="G31" s="83">
        <v>3699</v>
      </c>
      <c r="H31" s="96">
        <v>2554</v>
      </c>
      <c r="I31" s="96">
        <v>0</v>
      </c>
      <c r="J31" s="97">
        <f t="shared" si="39"/>
        <v>2554</v>
      </c>
      <c r="K31" s="76">
        <v>0</v>
      </c>
      <c r="L31" s="77" t="str">
        <f t="shared" ref="L31" si="88">IFERROR(IF(K31&gt;1,K31*0.9,""),"")</f>
        <v/>
      </c>
      <c r="M31" s="77">
        <v>0</v>
      </c>
      <c r="N31" s="78" t="str">
        <f t="shared" si="1"/>
        <v/>
      </c>
      <c r="O31" s="17" t="str">
        <f t="shared" ref="O31" si="89">IFERROR(IF((IFERROR(IF(M31&gt;1,(L31-N31)/L31,""),(($G31*0.9)-N31)/($G31*0.9)))&gt;1%,IFERROR(IF(M31&gt;1,(L31-N31)/L31,""),(($G31*0.9)-N31)/($G31*0.9)),""),"")</f>
        <v/>
      </c>
      <c r="P31" s="79">
        <v>0</v>
      </c>
      <c r="Q31" s="80" t="str">
        <f t="shared" ref="Q31" si="90">IFERROR(IF(P31&gt;1,P31*0.9,""),"")</f>
        <v/>
      </c>
      <c r="R31" s="80">
        <v>0</v>
      </c>
      <c r="S31" s="81" t="str">
        <f t="shared" si="4"/>
        <v/>
      </c>
      <c r="T31" s="19" t="str">
        <f t="shared" ref="T31" si="91">IFERROR(IF((IFERROR(IF(R31&gt;1,(Q31-S31)/Q31,""),(($G31*0.9)-S31)/($G31*0.9)))&gt;1%,IFERROR(IF(R31&gt;1,(Q31-S31)/Q31,""),(($G31*0.9)-S31)/($G31*0.9)),""),"")</f>
        <v/>
      </c>
      <c r="U31" s="76">
        <v>0</v>
      </c>
      <c r="V31" s="77" t="str">
        <f t="shared" ref="V31" si="92">IFERROR(IF(U31&gt;1,U31*0.9,""),"")</f>
        <v/>
      </c>
      <c r="W31" s="77">
        <v>0</v>
      </c>
      <c r="X31" s="78" t="str">
        <f t="shared" si="7"/>
        <v/>
      </c>
      <c r="Y31" s="17" t="str">
        <f t="shared" ref="Y31" si="93">IFERROR(IF((IFERROR(IF(W31&gt;1,(V31-X31)/V31,""),(($G31*0.9)-X31)/($G31*0.9)))&gt;1%,IFERROR(IF(W31&gt;1,(V31-X31)/V31,""),(($G31*0.9)-X31)/($G31*0.9)),""),"")</f>
        <v/>
      </c>
      <c r="Z31" s="79">
        <v>3221</v>
      </c>
      <c r="AA31" s="80">
        <f t="shared" ref="AA31" si="94">IFERROR(IF(Z31&gt;1,Z31*0.9,""),"")</f>
        <v>2898.9</v>
      </c>
      <c r="AB31" s="80">
        <v>324</v>
      </c>
      <c r="AC31" s="81">
        <f t="shared" si="10"/>
        <v>2230</v>
      </c>
      <c r="AD31" s="19">
        <f t="shared" ref="AD31" si="95">IFERROR(IF((IFERROR(IF(AB31&gt;1,(AA31-AC31)/AA31,""),(($G31*0.9)-AC31)/($G31*0.9)))&gt;1%,IFERROR(IF(AB31&gt;1,(AA31-AC31)/AA31,""),(($G31*0.9)-AC31)/($G31*0.9)),""),"")</f>
        <v>0.23074269550519164</v>
      </c>
      <c r="AE31" s="76">
        <v>3077</v>
      </c>
      <c r="AF31" s="77">
        <f t="shared" ref="AF31" si="96">IFERROR(IF(AE31&gt;1,AE31*0.9,""),"")</f>
        <v>2769.3</v>
      </c>
      <c r="AG31" s="77">
        <v>424</v>
      </c>
      <c r="AH31" s="78">
        <f t="shared" si="13"/>
        <v>2130</v>
      </c>
      <c r="AI31" s="17">
        <f t="shared" ref="AI31" si="97">IFERROR(IF((IFERROR(IF(AG31&gt;1,(AF31-AH31)/AF31,""),(($G31*0.9)-AH31)/($G31*0.9)))&gt;1%,IFERROR(IF(AG31&gt;1,(AF31-AH31)/AF31,""),(($G31*0.9)-AH31)/($G31*0.9)),""),"")</f>
        <v>0.23085256201928289</v>
      </c>
      <c r="AJ31" s="79">
        <v>3077</v>
      </c>
      <c r="AK31" s="80">
        <f t="shared" ref="AK31" si="98">IFERROR(IF(AJ31&gt;1,AJ31*0.9,""),"")</f>
        <v>2769.3</v>
      </c>
      <c r="AL31" s="80">
        <v>424</v>
      </c>
      <c r="AM31" s="81">
        <f t="shared" si="16"/>
        <v>2130</v>
      </c>
      <c r="AN31" s="19">
        <f t="shared" ref="AN31" si="99">IFERROR(IF((IFERROR(IF(AL31&gt;1,(AK31-AM31)/AK31,""),(($G31*0.9)-AM31)/($G31*0.9)))&gt;1%,IFERROR(IF(AL31&gt;1,(AK31-AM31)/AK31,""),(($G31*0.9)-AM31)/($G31*0.9)),""),"")</f>
        <v>0.23085256201928289</v>
      </c>
      <c r="AO31" s="76">
        <v>3077</v>
      </c>
      <c r="AP31" s="77">
        <f t="shared" ref="AP31" si="100">IFERROR(IF(AO31&gt;1,AO31*0.9,""),"")</f>
        <v>2769.3</v>
      </c>
      <c r="AQ31" s="77">
        <v>424</v>
      </c>
      <c r="AR31" s="78">
        <f t="shared" si="19"/>
        <v>2130</v>
      </c>
      <c r="AS31" s="17">
        <f t="shared" ref="AS31" si="101">IFERROR(IF((IFERROR(IF(AQ31&gt;1,(AP31-AR31)/AP31,""),(($G31*0.9)-AR31)/($G31*0.9)))&gt;1%,IFERROR(IF(AQ31&gt;1,(AP31-AR31)/AP31,""),(($G31*0.9)-AR31)/($G31*0.9)),""),"")</f>
        <v>0.23085256201928289</v>
      </c>
      <c r="AT31" s="79">
        <v>0</v>
      </c>
      <c r="AU31" s="80" t="str">
        <f t="shared" ref="AU31" si="102">IFERROR(IF(AT31&gt;1,AT31*0.9,""),"")</f>
        <v/>
      </c>
      <c r="AV31" s="80">
        <v>0</v>
      </c>
      <c r="AW31" s="81" t="str">
        <f t="shared" si="22"/>
        <v/>
      </c>
      <c r="AX31" s="19" t="str">
        <f t="shared" ref="AX31" si="103">IFERROR(IF((IFERROR(IF(AV31&gt;1,(AU31-AW31)/AU31,""),(($G31*0.9)-AW31)/($G31*0.9)))&gt;1%,IFERROR(IF(AV31&gt;1,(AU31-AW31)/AU31,""),(($G31*0.9)-AW31)/($G31*0.9)),""),"")</f>
        <v/>
      </c>
      <c r="AY31" s="76">
        <v>0</v>
      </c>
      <c r="AZ31" s="77" t="str">
        <f t="shared" ref="AZ31" si="104">IFERROR(IF(AY31&gt;1,AY31*0.9,""),"")</f>
        <v/>
      </c>
      <c r="BA31" s="77">
        <v>0</v>
      </c>
      <c r="BB31" s="78" t="str">
        <f t="shared" si="25"/>
        <v/>
      </c>
      <c r="BC31" s="17" t="str">
        <f t="shared" ref="BC31" si="105">IFERROR(IF((IFERROR(IF(BA31&gt;1,(AZ31-BB31)/AZ31,""),(($G31*0.9)-BB31)/($G31*0.9)))&gt;1%,IFERROR(IF(BA31&gt;1,(AZ31-BB31)/AZ31,""),(($G31*0.9)-BB31)/($G31*0.9)),""),"")</f>
        <v/>
      </c>
      <c r="BD31" s="79">
        <v>0</v>
      </c>
      <c r="BE31" s="80" t="str">
        <f t="shared" ref="BE31" si="106">IFERROR(IF(BD31&gt;1,BD31*0.9,""),"")</f>
        <v/>
      </c>
      <c r="BF31" s="80">
        <v>0</v>
      </c>
      <c r="BG31" s="81" t="str">
        <f t="shared" si="28"/>
        <v/>
      </c>
      <c r="BH31" s="19" t="str">
        <f t="shared" ref="BH31" si="107">IFERROR(IF((IFERROR(IF(BF31&gt;1,(BE31-BG31)/BE31,""),(($G31*0.9)-BG31)/($G31*0.9)))&gt;1%,IFERROR(IF(BF31&gt;1,(BE31-BG31)/BE31,""),(($G31*0.9)-BG31)/($G31*0.9)),""),"")</f>
        <v/>
      </c>
      <c r="BI31" s="76">
        <v>0</v>
      </c>
      <c r="BJ31" s="77" t="str">
        <f t="shared" ref="BJ31" si="108">IFERROR(IF(BI31&gt;1,BI31*0.9,""),"")</f>
        <v/>
      </c>
      <c r="BK31" s="77">
        <v>0</v>
      </c>
      <c r="BL31" s="78" t="str">
        <f t="shared" si="31"/>
        <v/>
      </c>
      <c r="BM31" s="17" t="str">
        <f t="shared" ref="BM31" si="109">IFERROR(IF((IFERROR(IF(BK31&gt;1,(BJ31-BL31)/BJ31,""),(($G31*0.9)-BL31)/($G31*0.9)))&gt;1%,IFERROR(IF(BK31&gt;1,(BJ31-BL31)/BJ31,""),(($G31*0.9)-BL31)/($G31*0.9)),""),"")</f>
        <v/>
      </c>
      <c r="BN31" s="79">
        <v>0</v>
      </c>
      <c r="BO31" s="80" t="str">
        <f t="shared" ref="BO31" si="110">IFERROR(IF(BN31&gt;1,BN31*0.9,""),"")</f>
        <v/>
      </c>
      <c r="BP31" s="80">
        <v>0</v>
      </c>
      <c r="BQ31" s="81" t="str">
        <f t="shared" si="34"/>
        <v/>
      </c>
      <c r="BR31" s="19" t="str">
        <f t="shared" ref="BR31" si="111">IFERROR(IF((IFERROR(IF(BP31&gt;1,(BO31-BQ31)/BO31,""),(($G31*0.9)-BQ31)/($G31*0.9)))&gt;1%,IFERROR(IF(BP31&gt;1,(BO31-BQ31)/BO31,""),(($G31*0.9)-BQ31)/($G31*0.9)),""),"")</f>
        <v/>
      </c>
    </row>
    <row r="32" spans="1:70" s="5" customFormat="1" ht="12.75" customHeight="1">
      <c r="A32" s="44" t="s">
        <v>226</v>
      </c>
      <c r="B32" s="36" t="s">
        <v>160</v>
      </c>
      <c r="C32" s="6"/>
      <c r="D32" s="51" t="s">
        <v>550</v>
      </c>
      <c r="E32" s="7" t="s">
        <v>228</v>
      </c>
      <c r="F32" s="84">
        <v>1319</v>
      </c>
      <c r="G32" s="84">
        <v>1199</v>
      </c>
      <c r="H32" s="92">
        <v>856</v>
      </c>
      <c r="I32" s="92">
        <v>0</v>
      </c>
      <c r="J32" s="93">
        <f t="shared" si="39"/>
        <v>856</v>
      </c>
      <c r="K32" s="106">
        <v>0</v>
      </c>
      <c r="L32" s="107" t="str">
        <f t="shared" si="64"/>
        <v/>
      </c>
      <c r="M32" s="107">
        <v>0</v>
      </c>
      <c r="N32" s="110" t="str">
        <f t="shared" si="1"/>
        <v/>
      </c>
      <c r="O32" s="15" t="str">
        <f t="shared" si="65"/>
        <v/>
      </c>
      <c r="P32" s="108">
        <v>0</v>
      </c>
      <c r="Q32" s="109" t="str">
        <f t="shared" si="66"/>
        <v/>
      </c>
      <c r="R32" s="109">
        <v>0</v>
      </c>
      <c r="S32" s="111" t="str">
        <f t="shared" si="4"/>
        <v/>
      </c>
      <c r="T32" s="20" t="str">
        <f t="shared" si="67"/>
        <v/>
      </c>
      <c r="U32" s="106">
        <v>0</v>
      </c>
      <c r="V32" s="107" t="str">
        <f t="shared" si="68"/>
        <v/>
      </c>
      <c r="W32" s="107">
        <v>0</v>
      </c>
      <c r="X32" s="110" t="str">
        <f t="shared" si="7"/>
        <v/>
      </c>
      <c r="Y32" s="15" t="str">
        <f t="shared" si="69"/>
        <v/>
      </c>
      <c r="Z32" s="108">
        <v>0</v>
      </c>
      <c r="AA32" s="109" t="str">
        <f t="shared" si="70"/>
        <v/>
      </c>
      <c r="AB32" s="109">
        <v>0</v>
      </c>
      <c r="AC32" s="111" t="str">
        <f t="shared" si="10"/>
        <v/>
      </c>
      <c r="AD32" s="20" t="str">
        <f t="shared" si="71"/>
        <v/>
      </c>
      <c r="AE32" s="106">
        <v>0</v>
      </c>
      <c r="AF32" s="107" t="str">
        <f t="shared" si="72"/>
        <v/>
      </c>
      <c r="AG32" s="107">
        <v>0</v>
      </c>
      <c r="AH32" s="110" t="str">
        <f t="shared" si="13"/>
        <v/>
      </c>
      <c r="AI32" s="15" t="str">
        <f t="shared" si="73"/>
        <v/>
      </c>
      <c r="AJ32" s="108">
        <v>0</v>
      </c>
      <c r="AK32" s="109" t="str">
        <f t="shared" si="74"/>
        <v/>
      </c>
      <c r="AL32" s="109">
        <v>0</v>
      </c>
      <c r="AM32" s="111" t="str">
        <f t="shared" si="16"/>
        <v/>
      </c>
      <c r="AN32" s="20" t="str">
        <f t="shared" si="75"/>
        <v/>
      </c>
      <c r="AO32" s="106">
        <v>0</v>
      </c>
      <c r="AP32" s="107" t="str">
        <f t="shared" si="76"/>
        <v/>
      </c>
      <c r="AQ32" s="107">
        <v>0</v>
      </c>
      <c r="AR32" s="110" t="str">
        <f t="shared" si="19"/>
        <v/>
      </c>
      <c r="AS32" s="15" t="str">
        <f t="shared" si="77"/>
        <v/>
      </c>
      <c r="AT32" s="108">
        <v>0</v>
      </c>
      <c r="AU32" s="109" t="str">
        <f t="shared" si="78"/>
        <v/>
      </c>
      <c r="AV32" s="109">
        <v>0</v>
      </c>
      <c r="AW32" s="111" t="str">
        <f t="shared" si="22"/>
        <v/>
      </c>
      <c r="AX32" s="20" t="str">
        <f t="shared" si="79"/>
        <v/>
      </c>
      <c r="AY32" s="106">
        <v>0</v>
      </c>
      <c r="AZ32" s="107" t="str">
        <f t="shared" si="80"/>
        <v/>
      </c>
      <c r="BA32" s="107">
        <v>0</v>
      </c>
      <c r="BB32" s="110" t="str">
        <f t="shared" si="25"/>
        <v/>
      </c>
      <c r="BC32" s="15" t="str">
        <f t="shared" si="81"/>
        <v/>
      </c>
      <c r="BD32" s="108">
        <v>0</v>
      </c>
      <c r="BE32" s="109" t="str">
        <f t="shared" si="82"/>
        <v/>
      </c>
      <c r="BF32" s="109">
        <v>0</v>
      </c>
      <c r="BG32" s="111" t="str">
        <f t="shared" si="28"/>
        <v/>
      </c>
      <c r="BH32" s="20" t="str">
        <f t="shared" si="83"/>
        <v/>
      </c>
      <c r="BI32" s="106">
        <v>0</v>
      </c>
      <c r="BJ32" s="107" t="str">
        <f t="shared" si="84"/>
        <v/>
      </c>
      <c r="BK32" s="107">
        <v>0</v>
      </c>
      <c r="BL32" s="110" t="str">
        <f t="shared" si="31"/>
        <v/>
      </c>
      <c r="BM32" s="15" t="str">
        <f t="shared" si="85"/>
        <v/>
      </c>
      <c r="BN32" s="108">
        <v>0</v>
      </c>
      <c r="BO32" s="109" t="str">
        <f t="shared" si="86"/>
        <v/>
      </c>
      <c r="BP32" s="109">
        <v>0</v>
      </c>
      <c r="BQ32" s="111" t="str">
        <f t="shared" si="34"/>
        <v/>
      </c>
      <c r="BR32" s="20" t="str">
        <f t="shared" si="87"/>
        <v/>
      </c>
    </row>
    <row r="33" spans="1:70" s="5" customFormat="1" ht="12.75" customHeight="1">
      <c r="A33" s="42" t="s">
        <v>331</v>
      </c>
      <c r="B33" s="39" t="s">
        <v>160</v>
      </c>
      <c r="C33" s="4"/>
      <c r="D33" s="49" t="s">
        <v>550</v>
      </c>
      <c r="E33" s="40" t="s">
        <v>228</v>
      </c>
      <c r="F33" s="82">
        <v>1209</v>
      </c>
      <c r="G33" s="82">
        <v>1099</v>
      </c>
      <c r="H33" s="94">
        <v>785</v>
      </c>
      <c r="I33" s="94">
        <v>0</v>
      </c>
      <c r="J33" s="95">
        <f t="shared" si="39"/>
        <v>785</v>
      </c>
      <c r="K33" s="69">
        <v>0</v>
      </c>
      <c r="L33" s="70" t="str">
        <f t="shared" si="64"/>
        <v/>
      </c>
      <c r="M33" s="70">
        <v>0</v>
      </c>
      <c r="N33" s="71" t="str">
        <f t="shared" si="1"/>
        <v/>
      </c>
      <c r="O33" s="16" t="str">
        <f t="shared" si="65"/>
        <v/>
      </c>
      <c r="P33" s="72">
        <v>0</v>
      </c>
      <c r="Q33" s="73" t="str">
        <f t="shared" si="66"/>
        <v/>
      </c>
      <c r="R33" s="73">
        <v>0</v>
      </c>
      <c r="S33" s="74" t="str">
        <f t="shared" si="4"/>
        <v/>
      </c>
      <c r="T33" s="18" t="str">
        <f t="shared" si="67"/>
        <v/>
      </c>
      <c r="U33" s="69">
        <v>0</v>
      </c>
      <c r="V33" s="70" t="str">
        <f t="shared" si="68"/>
        <v/>
      </c>
      <c r="W33" s="70">
        <v>0</v>
      </c>
      <c r="X33" s="71" t="str">
        <f t="shared" si="7"/>
        <v/>
      </c>
      <c r="Y33" s="16" t="str">
        <f t="shared" si="69"/>
        <v/>
      </c>
      <c r="Z33" s="72">
        <v>0</v>
      </c>
      <c r="AA33" s="73" t="str">
        <f t="shared" si="70"/>
        <v/>
      </c>
      <c r="AB33" s="73">
        <v>0</v>
      </c>
      <c r="AC33" s="74" t="str">
        <f t="shared" si="10"/>
        <v/>
      </c>
      <c r="AD33" s="18" t="str">
        <f t="shared" si="71"/>
        <v/>
      </c>
      <c r="AE33" s="69">
        <v>0</v>
      </c>
      <c r="AF33" s="70" t="str">
        <f t="shared" si="72"/>
        <v/>
      </c>
      <c r="AG33" s="70">
        <v>0</v>
      </c>
      <c r="AH33" s="71" t="str">
        <f t="shared" si="13"/>
        <v/>
      </c>
      <c r="AI33" s="16" t="str">
        <f t="shared" si="73"/>
        <v/>
      </c>
      <c r="AJ33" s="72">
        <v>0</v>
      </c>
      <c r="AK33" s="73" t="str">
        <f t="shared" si="74"/>
        <v/>
      </c>
      <c r="AL33" s="73">
        <v>0</v>
      </c>
      <c r="AM33" s="74" t="str">
        <f t="shared" si="16"/>
        <v/>
      </c>
      <c r="AN33" s="18" t="str">
        <f t="shared" si="75"/>
        <v/>
      </c>
      <c r="AO33" s="69">
        <v>0</v>
      </c>
      <c r="AP33" s="70" t="str">
        <f t="shared" si="76"/>
        <v/>
      </c>
      <c r="AQ33" s="70">
        <v>0</v>
      </c>
      <c r="AR33" s="71" t="str">
        <f t="shared" si="19"/>
        <v/>
      </c>
      <c r="AS33" s="16" t="str">
        <f t="shared" si="77"/>
        <v/>
      </c>
      <c r="AT33" s="72">
        <v>0</v>
      </c>
      <c r="AU33" s="73" t="str">
        <f t="shared" si="78"/>
        <v/>
      </c>
      <c r="AV33" s="73">
        <v>0</v>
      </c>
      <c r="AW33" s="74" t="str">
        <f t="shared" si="22"/>
        <v/>
      </c>
      <c r="AX33" s="18" t="str">
        <f t="shared" si="79"/>
        <v/>
      </c>
      <c r="AY33" s="69">
        <v>0</v>
      </c>
      <c r="AZ33" s="70" t="str">
        <f t="shared" si="80"/>
        <v/>
      </c>
      <c r="BA33" s="70">
        <v>0</v>
      </c>
      <c r="BB33" s="71" t="str">
        <f t="shared" si="25"/>
        <v/>
      </c>
      <c r="BC33" s="16" t="str">
        <f t="shared" si="81"/>
        <v/>
      </c>
      <c r="BD33" s="72">
        <v>0</v>
      </c>
      <c r="BE33" s="73" t="str">
        <f t="shared" si="82"/>
        <v/>
      </c>
      <c r="BF33" s="73">
        <v>0</v>
      </c>
      <c r="BG33" s="74" t="str">
        <f t="shared" si="28"/>
        <v/>
      </c>
      <c r="BH33" s="18" t="str">
        <f t="shared" si="83"/>
        <v/>
      </c>
      <c r="BI33" s="69">
        <v>0</v>
      </c>
      <c r="BJ33" s="70" t="str">
        <f t="shared" si="84"/>
        <v/>
      </c>
      <c r="BK33" s="70">
        <v>0</v>
      </c>
      <c r="BL33" s="71" t="str">
        <f t="shared" si="31"/>
        <v/>
      </c>
      <c r="BM33" s="16" t="str">
        <f t="shared" si="85"/>
        <v/>
      </c>
      <c r="BN33" s="72">
        <v>0</v>
      </c>
      <c r="BO33" s="73" t="str">
        <f t="shared" si="86"/>
        <v/>
      </c>
      <c r="BP33" s="73">
        <v>0</v>
      </c>
      <c r="BQ33" s="74" t="str">
        <f t="shared" si="34"/>
        <v/>
      </c>
      <c r="BR33" s="18" t="str">
        <f t="shared" si="87"/>
        <v/>
      </c>
    </row>
    <row r="34" spans="1:70" s="5" customFormat="1" ht="12.75" customHeight="1">
      <c r="A34" s="42" t="s">
        <v>227</v>
      </c>
      <c r="B34" s="39" t="s">
        <v>160</v>
      </c>
      <c r="C34" s="4"/>
      <c r="D34" s="49" t="s">
        <v>550</v>
      </c>
      <c r="E34" s="40" t="s">
        <v>229</v>
      </c>
      <c r="F34" s="82">
        <v>1429</v>
      </c>
      <c r="G34" s="82">
        <v>1299</v>
      </c>
      <c r="H34" s="94">
        <v>929</v>
      </c>
      <c r="I34" s="94">
        <v>0</v>
      </c>
      <c r="J34" s="95">
        <f t="shared" si="39"/>
        <v>929</v>
      </c>
      <c r="K34" s="69">
        <v>0</v>
      </c>
      <c r="L34" s="70" t="str">
        <f t="shared" si="64"/>
        <v/>
      </c>
      <c r="M34" s="70">
        <v>0</v>
      </c>
      <c r="N34" s="71" t="str">
        <f t="shared" si="1"/>
        <v/>
      </c>
      <c r="O34" s="16" t="str">
        <f t="shared" si="65"/>
        <v/>
      </c>
      <c r="P34" s="72">
        <v>0</v>
      </c>
      <c r="Q34" s="73" t="str">
        <f t="shared" si="66"/>
        <v/>
      </c>
      <c r="R34" s="73">
        <v>0</v>
      </c>
      <c r="S34" s="74" t="str">
        <f t="shared" si="4"/>
        <v/>
      </c>
      <c r="T34" s="18" t="str">
        <f t="shared" si="67"/>
        <v/>
      </c>
      <c r="U34" s="69">
        <v>0</v>
      </c>
      <c r="V34" s="70" t="str">
        <f t="shared" si="68"/>
        <v/>
      </c>
      <c r="W34" s="70">
        <v>0</v>
      </c>
      <c r="X34" s="71" t="str">
        <f t="shared" si="7"/>
        <v/>
      </c>
      <c r="Y34" s="16" t="str">
        <f t="shared" si="69"/>
        <v/>
      </c>
      <c r="Z34" s="72">
        <v>0</v>
      </c>
      <c r="AA34" s="73" t="str">
        <f t="shared" si="70"/>
        <v/>
      </c>
      <c r="AB34" s="73">
        <v>0</v>
      </c>
      <c r="AC34" s="74" t="str">
        <f t="shared" si="10"/>
        <v/>
      </c>
      <c r="AD34" s="18" t="str">
        <f t="shared" si="71"/>
        <v/>
      </c>
      <c r="AE34" s="69">
        <v>0</v>
      </c>
      <c r="AF34" s="70" t="str">
        <f t="shared" si="72"/>
        <v/>
      </c>
      <c r="AG34" s="70">
        <v>0</v>
      </c>
      <c r="AH34" s="71" t="str">
        <f t="shared" si="13"/>
        <v/>
      </c>
      <c r="AI34" s="16" t="str">
        <f t="shared" si="73"/>
        <v/>
      </c>
      <c r="AJ34" s="72">
        <v>0</v>
      </c>
      <c r="AK34" s="73" t="str">
        <f t="shared" si="74"/>
        <v/>
      </c>
      <c r="AL34" s="73">
        <v>0</v>
      </c>
      <c r="AM34" s="74" t="str">
        <f t="shared" si="16"/>
        <v/>
      </c>
      <c r="AN34" s="18" t="str">
        <f t="shared" si="75"/>
        <v/>
      </c>
      <c r="AO34" s="69">
        <v>0</v>
      </c>
      <c r="AP34" s="70" t="str">
        <f t="shared" si="76"/>
        <v/>
      </c>
      <c r="AQ34" s="70">
        <v>0</v>
      </c>
      <c r="AR34" s="71" t="str">
        <f t="shared" si="19"/>
        <v/>
      </c>
      <c r="AS34" s="16" t="str">
        <f t="shared" si="77"/>
        <v/>
      </c>
      <c r="AT34" s="72">
        <v>0</v>
      </c>
      <c r="AU34" s="73" t="str">
        <f t="shared" si="78"/>
        <v/>
      </c>
      <c r="AV34" s="73">
        <v>0</v>
      </c>
      <c r="AW34" s="74" t="str">
        <f t="shared" si="22"/>
        <v/>
      </c>
      <c r="AX34" s="18" t="str">
        <f t="shared" si="79"/>
        <v/>
      </c>
      <c r="AY34" s="69">
        <v>0</v>
      </c>
      <c r="AZ34" s="70" t="str">
        <f t="shared" si="80"/>
        <v/>
      </c>
      <c r="BA34" s="70">
        <v>0</v>
      </c>
      <c r="BB34" s="71" t="str">
        <f t="shared" si="25"/>
        <v/>
      </c>
      <c r="BC34" s="16" t="str">
        <f t="shared" si="81"/>
        <v/>
      </c>
      <c r="BD34" s="72">
        <v>0</v>
      </c>
      <c r="BE34" s="73" t="str">
        <f t="shared" si="82"/>
        <v/>
      </c>
      <c r="BF34" s="73">
        <v>0</v>
      </c>
      <c r="BG34" s="74" t="str">
        <f t="shared" si="28"/>
        <v/>
      </c>
      <c r="BH34" s="18" t="str">
        <f t="shared" si="83"/>
        <v/>
      </c>
      <c r="BI34" s="69">
        <v>0</v>
      </c>
      <c r="BJ34" s="70" t="str">
        <f t="shared" si="84"/>
        <v/>
      </c>
      <c r="BK34" s="70">
        <v>0</v>
      </c>
      <c r="BL34" s="71" t="str">
        <f t="shared" si="31"/>
        <v/>
      </c>
      <c r="BM34" s="16" t="str">
        <f t="shared" si="85"/>
        <v/>
      </c>
      <c r="BN34" s="72">
        <v>0</v>
      </c>
      <c r="BO34" s="73" t="str">
        <f t="shared" si="86"/>
        <v/>
      </c>
      <c r="BP34" s="73">
        <v>0</v>
      </c>
      <c r="BQ34" s="74" t="str">
        <f t="shared" si="34"/>
        <v/>
      </c>
      <c r="BR34" s="18" t="str">
        <f t="shared" si="87"/>
        <v/>
      </c>
    </row>
    <row r="35" spans="1:70" s="5" customFormat="1" ht="12.75" customHeight="1" thickBot="1">
      <c r="A35" s="43" t="s">
        <v>332</v>
      </c>
      <c r="B35" s="38" t="s">
        <v>160</v>
      </c>
      <c r="C35" s="9"/>
      <c r="D35" s="50" t="s">
        <v>550</v>
      </c>
      <c r="E35" s="2" t="s">
        <v>229</v>
      </c>
      <c r="F35" s="83">
        <v>1319</v>
      </c>
      <c r="G35" s="83">
        <v>1199</v>
      </c>
      <c r="H35" s="96">
        <v>856</v>
      </c>
      <c r="I35" s="96">
        <v>0</v>
      </c>
      <c r="J35" s="97">
        <f t="shared" si="39"/>
        <v>856</v>
      </c>
      <c r="K35" s="76">
        <v>0</v>
      </c>
      <c r="L35" s="77" t="str">
        <f t="shared" si="64"/>
        <v/>
      </c>
      <c r="M35" s="77">
        <v>0</v>
      </c>
      <c r="N35" s="78" t="str">
        <f t="shared" si="1"/>
        <v/>
      </c>
      <c r="O35" s="17" t="str">
        <f t="shared" si="65"/>
        <v/>
      </c>
      <c r="P35" s="79">
        <v>0</v>
      </c>
      <c r="Q35" s="80" t="str">
        <f t="shared" si="66"/>
        <v/>
      </c>
      <c r="R35" s="80">
        <v>0</v>
      </c>
      <c r="S35" s="81" t="str">
        <f t="shared" si="4"/>
        <v/>
      </c>
      <c r="T35" s="19" t="str">
        <f t="shared" si="67"/>
        <v/>
      </c>
      <c r="U35" s="76">
        <v>0</v>
      </c>
      <c r="V35" s="77" t="str">
        <f t="shared" si="68"/>
        <v/>
      </c>
      <c r="W35" s="77">
        <v>0</v>
      </c>
      <c r="X35" s="78" t="str">
        <f t="shared" si="7"/>
        <v/>
      </c>
      <c r="Y35" s="17" t="str">
        <f t="shared" si="69"/>
        <v/>
      </c>
      <c r="Z35" s="79">
        <v>0</v>
      </c>
      <c r="AA35" s="80" t="str">
        <f t="shared" si="70"/>
        <v/>
      </c>
      <c r="AB35" s="80">
        <v>0</v>
      </c>
      <c r="AC35" s="81" t="str">
        <f t="shared" si="10"/>
        <v/>
      </c>
      <c r="AD35" s="19" t="str">
        <f t="shared" si="71"/>
        <v/>
      </c>
      <c r="AE35" s="76">
        <v>0</v>
      </c>
      <c r="AF35" s="77" t="str">
        <f t="shared" si="72"/>
        <v/>
      </c>
      <c r="AG35" s="77">
        <v>0</v>
      </c>
      <c r="AH35" s="78" t="str">
        <f t="shared" si="13"/>
        <v/>
      </c>
      <c r="AI35" s="17" t="str">
        <f t="shared" si="73"/>
        <v/>
      </c>
      <c r="AJ35" s="79">
        <v>0</v>
      </c>
      <c r="AK35" s="80" t="str">
        <f t="shared" si="74"/>
        <v/>
      </c>
      <c r="AL35" s="80">
        <v>0</v>
      </c>
      <c r="AM35" s="81" t="str">
        <f t="shared" si="16"/>
        <v/>
      </c>
      <c r="AN35" s="19" t="str">
        <f t="shared" si="75"/>
        <v/>
      </c>
      <c r="AO35" s="76">
        <v>0</v>
      </c>
      <c r="AP35" s="77" t="str">
        <f t="shared" si="76"/>
        <v/>
      </c>
      <c r="AQ35" s="77">
        <v>0</v>
      </c>
      <c r="AR35" s="78" t="str">
        <f t="shared" si="19"/>
        <v/>
      </c>
      <c r="AS35" s="17" t="str">
        <f t="shared" si="77"/>
        <v/>
      </c>
      <c r="AT35" s="79">
        <v>0</v>
      </c>
      <c r="AU35" s="80" t="str">
        <f t="shared" si="78"/>
        <v/>
      </c>
      <c r="AV35" s="80">
        <v>0</v>
      </c>
      <c r="AW35" s="81" t="str">
        <f t="shared" si="22"/>
        <v/>
      </c>
      <c r="AX35" s="19" t="str">
        <f t="shared" si="79"/>
        <v/>
      </c>
      <c r="AY35" s="76">
        <v>0</v>
      </c>
      <c r="AZ35" s="77" t="str">
        <f t="shared" si="80"/>
        <v/>
      </c>
      <c r="BA35" s="77">
        <v>0</v>
      </c>
      <c r="BB35" s="78" t="str">
        <f t="shared" si="25"/>
        <v/>
      </c>
      <c r="BC35" s="17" t="str">
        <f t="shared" si="81"/>
        <v/>
      </c>
      <c r="BD35" s="79">
        <v>0</v>
      </c>
      <c r="BE35" s="80" t="str">
        <f t="shared" si="82"/>
        <v/>
      </c>
      <c r="BF35" s="80">
        <v>0</v>
      </c>
      <c r="BG35" s="81" t="str">
        <f t="shared" si="28"/>
        <v/>
      </c>
      <c r="BH35" s="19" t="str">
        <f t="shared" si="83"/>
        <v/>
      </c>
      <c r="BI35" s="76">
        <v>0</v>
      </c>
      <c r="BJ35" s="77" t="str">
        <f t="shared" si="84"/>
        <v/>
      </c>
      <c r="BK35" s="77">
        <v>0</v>
      </c>
      <c r="BL35" s="78" t="str">
        <f t="shared" si="31"/>
        <v/>
      </c>
      <c r="BM35" s="17" t="str">
        <f t="shared" si="85"/>
        <v/>
      </c>
      <c r="BN35" s="79">
        <v>0</v>
      </c>
      <c r="BO35" s="80" t="str">
        <f t="shared" si="86"/>
        <v/>
      </c>
      <c r="BP35" s="80">
        <v>0</v>
      </c>
      <c r="BQ35" s="81" t="str">
        <f t="shared" si="34"/>
        <v/>
      </c>
      <c r="BR35" s="19" t="str">
        <f t="shared" si="87"/>
        <v/>
      </c>
    </row>
    <row r="36" spans="1:70" s="5" customFormat="1" ht="12.75" customHeight="1">
      <c r="A36" s="144" t="s">
        <v>124</v>
      </c>
      <c r="B36" s="145" t="s">
        <v>159</v>
      </c>
      <c r="C36" s="146"/>
      <c r="D36" s="147">
        <v>0.3</v>
      </c>
      <c r="E36" s="148" t="s">
        <v>215</v>
      </c>
      <c r="F36" s="149">
        <v>824</v>
      </c>
      <c r="G36" s="149">
        <v>749</v>
      </c>
      <c r="H36" s="94">
        <v>517</v>
      </c>
      <c r="I36" s="94">
        <v>0</v>
      </c>
      <c r="J36" s="160">
        <f t="shared" ref="J36:J37" si="112">IFERROR(H36-I36,H36)</f>
        <v>517</v>
      </c>
      <c r="K36" s="113">
        <v>0</v>
      </c>
      <c r="L36" s="114" t="str">
        <f>IFERROR(IF(K36&gt;1,K36*0.9,""),"")</f>
        <v/>
      </c>
      <c r="M36" s="114">
        <v>0</v>
      </c>
      <c r="N36" s="115" t="str">
        <f t="shared" si="1"/>
        <v/>
      </c>
      <c r="O36" s="165" t="str">
        <f>IFERROR(IF((IFERROR(IF(M36&gt;1,(L36-N36)/L36,""),(($G36*0.9)-N36)/($G36*0.9)))&gt;1%,IFERROR(IF(M36&gt;1,(L36-N36)/L36,""),(($G36*0.9)-N36)/($G36*0.9)),""),"")</f>
        <v/>
      </c>
      <c r="P36" s="117">
        <v>0</v>
      </c>
      <c r="Q36" s="118" t="str">
        <f>IFERROR(IF(P36&gt;1,P36*0.9,""),"")</f>
        <v/>
      </c>
      <c r="R36" s="118">
        <v>0</v>
      </c>
      <c r="S36" s="119" t="str">
        <f t="shared" si="4"/>
        <v/>
      </c>
      <c r="T36" s="166" t="str">
        <f>IFERROR(IF((IFERROR(IF(R36&gt;1,(Q36-S36)/Q36,""),(($G36*0.9)-S36)/($G36*0.9)))&gt;1%,IFERROR(IF(R36&gt;1,(Q36-S36)/Q36,""),(($G36*0.9)-S36)/($G36*0.9)),""),"")</f>
        <v/>
      </c>
      <c r="U36" s="113">
        <v>0</v>
      </c>
      <c r="V36" s="114" t="str">
        <f>IFERROR(IF(U36&gt;1,U36*0.9,""),"")</f>
        <v/>
      </c>
      <c r="W36" s="114">
        <v>0</v>
      </c>
      <c r="X36" s="115" t="str">
        <f t="shared" si="7"/>
        <v/>
      </c>
      <c r="Y36" s="165" t="str">
        <f>IFERROR(IF((IFERROR(IF(W36&gt;1,(V36-X36)/V36,""),(($G36*0.9)-X36)/($G36*0.9)))&gt;1%,IFERROR(IF(W36&gt;1,(V36-X36)/V36,""),(($G36*0.9)-X36)/($G36*0.9)),""),"")</f>
        <v/>
      </c>
      <c r="Z36" s="117">
        <v>610</v>
      </c>
      <c r="AA36" s="118">
        <f>IFERROR(IF(Z36&gt;1,Z36*0.9,""),"")</f>
        <v>549</v>
      </c>
      <c r="AB36" s="118">
        <v>95</v>
      </c>
      <c r="AC36" s="119">
        <f t="shared" si="10"/>
        <v>422</v>
      </c>
      <c r="AD36" s="166">
        <f>IFERROR(IF((IFERROR(IF(AB36&gt;1,(AA36-AC36)/AA36,""),(($G36*0.9)-AC36)/($G36*0.9)))&gt;1%,IFERROR(IF(AB36&gt;1,(AA36-AC36)/AA36,""),(($G36*0.9)-AC36)/($G36*0.9)),""),"")</f>
        <v>0.23132969034608378</v>
      </c>
      <c r="AE36" s="113">
        <v>554</v>
      </c>
      <c r="AF36" s="114">
        <f>IFERROR(IF(AE36&gt;1,AE36*0.9,""),"")</f>
        <v>498.6</v>
      </c>
      <c r="AG36" s="114">
        <v>134</v>
      </c>
      <c r="AH36" s="115">
        <f t="shared" si="13"/>
        <v>383</v>
      </c>
      <c r="AI36" s="165">
        <f>IFERROR(IF((IFERROR(IF(AG36&gt;1,(AF36-AH36)/AF36,""),(($G36*0.9)-AH36)/($G36*0.9)))&gt;1%,IFERROR(IF(AG36&gt;1,(AF36-AH36)/AF36,""),(($G36*0.9)-AH36)/($G36*0.9)),""),"")</f>
        <v>0.23184917769755317</v>
      </c>
      <c r="AJ36" s="117">
        <v>0</v>
      </c>
      <c r="AK36" s="118" t="str">
        <f>IFERROR(IF(AJ36&gt;1,AJ36*0.9,""),"")</f>
        <v/>
      </c>
      <c r="AL36" s="118">
        <v>0</v>
      </c>
      <c r="AM36" s="119" t="str">
        <f t="shared" si="16"/>
        <v/>
      </c>
      <c r="AN36" s="166" t="str">
        <f>IFERROR(IF((IFERROR(IF(AL36&gt;1,(AK36-AM36)/AK36,""),(($G36*0.9)-AM36)/($G36*0.9)))&gt;1%,IFERROR(IF(AL36&gt;1,(AK36-AM36)/AK36,""),(($G36*0.9)-AM36)/($G36*0.9)),""),"")</f>
        <v/>
      </c>
      <c r="AO36" s="113">
        <v>554</v>
      </c>
      <c r="AP36" s="114">
        <f>IFERROR(IF(AO36&gt;1,AO36*0.9,""),"")</f>
        <v>498.6</v>
      </c>
      <c r="AQ36" s="114">
        <v>134</v>
      </c>
      <c r="AR36" s="115">
        <f t="shared" si="19"/>
        <v>383</v>
      </c>
      <c r="AS36" s="165">
        <f>IFERROR(IF((IFERROR(IF(AQ36&gt;1,(AP36-AR36)/AP36,""),(($G36*0.9)-AR36)/($G36*0.9)))&gt;1%,IFERROR(IF(AQ36&gt;1,(AP36-AR36)/AP36,""),(($G36*0.9)-AR36)/($G36*0.9)),""),"")</f>
        <v>0.23184917769755317</v>
      </c>
      <c r="AT36" s="117">
        <v>0</v>
      </c>
      <c r="AU36" s="118" t="str">
        <f>IFERROR(IF(AT36&gt;1,AT36*0.9,""),"")</f>
        <v/>
      </c>
      <c r="AV36" s="118">
        <v>0</v>
      </c>
      <c r="AW36" s="119" t="str">
        <f t="shared" si="22"/>
        <v/>
      </c>
      <c r="AX36" s="166" t="str">
        <f>IFERROR(IF((IFERROR(IF(AV36&gt;1,(AU36-AW36)/AU36,""),(($G36*0.9)-AW36)/($G36*0.9)))&gt;1%,IFERROR(IF(AV36&gt;1,(AU36-AW36)/AU36,""),(($G36*0.9)-AW36)/($G36*0.9)),""),"")</f>
        <v/>
      </c>
      <c r="AY36" s="113">
        <v>0</v>
      </c>
      <c r="AZ36" s="114" t="str">
        <f>IFERROR(IF(AY36&gt;1,AY36*0.9,""),"")</f>
        <v/>
      </c>
      <c r="BA36" s="114">
        <v>0</v>
      </c>
      <c r="BB36" s="115" t="str">
        <f t="shared" si="25"/>
        <v/>
      </c>
      <c r="BC36" s="165" t="str">
        <f>IFERROR(IF((IFERROR(IF(BA36&gt;1,(AZ36-BB36)/AZ36,""),(($G36*0.9)-BB36)/($G36*0.9)))&gt;1%,IFERROR(IF(BA36&gt;1,(AZ36-BB36)/AZ36,""),(($G36*0.9)-BB36)/($G36*0.9)),""),"")</f>
        <v/>
      </c>
      <c r="BD36" s="117">
        <v>554</v>
      </c>
      <c r="BE36" s="118">
        <f>IFERROR(IF(BD36&gt;1,BD36*0.9,""),"")</f>
        <v>498.6</v>
      </c>
      <c r="BF36" s="118">
        <v>134</v>
      </c>
      <c r="BG36" s="119">
        <f t="shared" si="28"/>
        <v>383</v>
      </c>
      <c r="BH36" s="166">
        <f>IFERROR(IF((IFERROR(IF(BF36&gt;1,(BE36-BG36)/BE36,""),(($G36*0.9)-BG36)/($G36*0.9)))&gt;1%,IFERROR(IF(BF36&gt;1,(BE36-BG36)/BE36,""),(($G36*0.9)-BG36)/($G36*0.9)),""),"")</f>
        <v>0.23184917769755317</v>
      </c>
      <c r="BI36" s="113">
        <v>0</v>
      </c>
      <c r="BJ36" s="114" t="str">
        <f>IFERROR(IF(BI36&gt;1,BI36*0.9,""),"")</f>
        <v/>
      </c>
      <c r="BK36" s="114">
        <v>0</v>
      </c>
      <c r="BL36" s="115" t="str">
        <f t="shared" si="31"/>
        <v/>
      </c>
      <c r="BM36" s="165" t="str">
        <f>IFERROR(IF((IFERROR(IF(BK36&gt;1,(BJ36-BL36)/BJ36,""),(($G36*0.9)-BL36)/($G36*0.9)))&gt;1%,IFERROR(IF(BK36&gt;1,(BJ36-BL36)/BJ36,""),(($G36*0.9)-BL36)/($G36*0.9)),""),"")</f>
        <v/>
      </c>
      <c r="BN36" s="117">
        <v>0</v>
      </c>
      <c r="BO36" s="118" t="str">
        <f>IFERROR(IF(BN36&gt;1,BN36*0.9,""),"")</f>
        <v/>
      </c>
      <c r="BP36" s="118">
        <v>0</v>
      </c>
      <c r="BQ36" s="119" t="str">
        <f t="shared" si="34"/>
        <v/>
      </c>
      <c r="BR36" s="166" t="str">
        <f>IFERROR(IF((IFERROR(IF(BP36&gt;1,(BO36-BQ36)/BO36,""),(($G36*0.9)-BQ36)/($G36*0.9)))&gt;1%,IFERROR(IF(BP36&gt;1,(BO36-BQ36)/BO36,""),(($G36*0.9)-BQ36)/($G36*0.9)),""),"")</f>
        <v/>
      </c>
    </row>
    <row r="37" spans="1:70" s="5" customFormat="1" ht="12.75" customHeight="1" thickBot="1">
      <c r="A37" s="43" t="s">
        <v>125</v>
      </c>
      <c r="B37" s="38" t="s">
        <v>159</v>
      </c>
      <c r="C37" s="9"/>
      <c r="D37" s="50">
        <v>0.3</v>
      </c>
      <c r="E37" s="2" t="s">
        <v>215</v>
      </c>
      <c r="F37" s="83">
        <v>879</v>
      </c>
      <c r="G37" s="83">
        <v>799</v>
      </c>
      <c r="H37" s="96">
        <v>551</v>
      </c>
      <c r="I37" s="96">
        <v>0</v>
      </c>
      <c r="J37" s="97">
        <f t="shared" si="112"/>
        <v>551</v>
      </c>
      <c r="K37" s="76">
        <v>0</v>
      </c>
      <c r="L37" s="77" t="str">
        <f>IFERROR(IF(K37&gt;1,K37*0.9,""),"")</f>
        <v/>
      </c>
      <c r="M37" s="77">
        <v>0</v>
      </c>
      <c r="N37" s="78" t="str">
        <f t="shared" si="1"/>
        <v/>
      </c>
      <c r="O37" s="17" t="str">
        <f>IFERROR(IF((IFERROR(IF(M37&gt;1,(L37-N37)/L37,""),(($G37*0.9)-N37)/($G37*0.9)))&gt;1%,IFERROR(IF(M37&gt;1,(L37-N37)/L37,""),(($G37*0.9)-N37)/($G37*0.9)),""),"")</f>
        <v/>
      </c>
      <c r="P37" s="79">
        <v>0</v>
      </c>
      <c r="Q37" s="80" t="str">
        <f>IFERROR(IF(P37&gt;1,P37*0.9,""),"")</f>
        <v/>
      </c>
      <c r="R37" s="80">
        <v>0</v>
      </c>
      <c r="S37" s="81" t="str">
        <f t="shared" si="4"/>
        <v/>
      </c>
      <c r="T37" s="19" t="str">
        <f>IFERROR(IF((IFERROR(IF(R37&gt;1,(Q37-S37)/Q37,""),(($G37*0.9)-S37)/($G37*0.9)))&gt;1%,IFERROR(IF(R37&gt;1,(Q37-S37)/Q37,""),(($G37*0.9)-S37)/($G37*0.9)),""),"")</f>
        <v/>
      </c>
      <c r="U37" s="76">
        <v>0</v>
      </c>
      <c r="V37" s="77" t="str">
        <f>IFERROR(IF(U37&gt;1,U37*0.9,""),"")</f>
        <v/>
      </c>
      <c r="W37" s="77">
        <v>0</v>
      </c>
      <c r="X37" s="78" t="str">
        <f t="shared" si="7"/>
        <v/>
      </c>
      <c r="Y37" s="17" t="str">
        <f>IFERROR(IF((IFERROR(IF(W37&gt;1,(V37-X37)/V37,""),(($G37*0.9)-X37)/($G37*0.9)))&gt;1%,IFERROR(IF(W37&gt;1,(V37-X37)/V37,""),(($G37*0.9)-X37)/($G37*0.9)),""),"")</f>
        <v/>
      </c>
      <c r="Z37" s="79">
        <v>721</v>
      </c>
      <c r="AA37" s="80">
        <f>IFERROR(IF(Z37&gt;1,Z37*0.9,""),"")</f>
        <v>648.9</v>
      </c>
      <c r="AB37" s="80">
        <v>52</v>
      </c>
      <c r="AC37" s="81">
        <f t="shared" si="10"/>
        <v>499</v>
      </c>
      <c r="AD37" s="19">
        <f>IFERROR(IF((IFERROR(IF(AB37&gt;1,(AA37-AC37)/AA37,""),(($G37*0.9)-AC37)/($G37*0.9)))&gt;1%,IFERROR(IF(AB37&gt;1,(AA37-AC37)/AA37,""),(($G37*0.9)-AC37)/($G37*0.9)),""),"")</f>
        <v>0.23100631838495914</v>
      </c>
      <c r="AE37" s="76">
        <v>666</v>
      </c>
      <c r="AF37" s="77">
        <f>IFERROR(IF(AE37&gt;1,AE37*0.9,""),"")</f>
        <v>599.4</v>
      </c>
      <c r="AG37" s="77">
        <v>90</v>
      </c>
      <c r="AH37" s="78">
        <f t="shared" si="13"/>
        <v>461</v>
      </c>
      <c r="AI37" s="17">
        <f>IFERROR(IF((IFERROR(IF(AG37&gt;1,(AF37-AH37)/AF37,""),(($G37*0.9)-AH37)/($G37*0.9)))&gt;1%,IFERROR(IF(AG37&gt;1,(AF37-AH37)/AF37,""),(($G37*0.9)-AH37)/($G37*0.9)),""),"")</f>
        <v>0.23089756423089752</v>
      </c>
      <c r="AJ37" s="79">
        <v>0</v>
      </c>
      <c r="AK37" s="80" t="str">
        <f>IFERROR(IF(AJ37&gt;1,AJ37*0.9,""),"")</f>
        <v/>
      </c>
      <c r="AL37" s="80">
        <v>0</v>
      </c>
      <c r="AM37" s="81" t="str">
        <f t="shared" si="16"/>
        <v/>
      </c>
      <c r="AN37" s="19" t="str">
        <f>IFERROR(IF((IFERROR(IF(AL37&gt;1,(AK37-AM37)/AK37,""),(($G37*0.9)-AM37)/($G37*0.9)))&gt;1%,IFERROR(IF(AL37&gt;1,(AK37-AM37)/AK37,""),(($G37*0.9)-AM37)/($G37*0.9)),""),"")</f>
        <v/>
      </c>
      <c r="AO37" s="76">
        <v>666</v>
      </c>
      <c r="AP37" s="77">
        <f>IFERROR(IF(AO37&gt;1,AO37*0.9,""),"")</f>
        <v>599.4</v>
      </c>
      <c r="AQ37" s="77">
        <v>90</v>
      </c>
      <c r="AR37" s="78">
        <f t="shared" si="19"/>
        <v>461</v>
      </c>
      <c r="AS37" s="17">
        <f>IFERROR(IF((IFERROR(IF(AQ37&gt;1,(AP37-AR37)/AP37,""),(($G37*0.9)-AR37)/($G37*0.9)))&gt;1%,IFERROR(IF(AQ37&gt;1,(AP37-AR37)/AP37,""),(($G37*0.9)-AR37)/($G37*0.9)),""),"")</f>
        <v>0.23089756423089752</v>
      </c>
      <c r="AT37" s="79">
        <v>0</v>
      </c>
      <c r="AU37" s="80" t="str">
        <f>IFERROR(IF(AT37&gt;1,AT37*0.9,""),"")</f>
        <v/>
      </c>
      <c r="AV37" s="80">
        <v>0</v>
      </c>
      <c r="AW37" s="81" t="str">
        <f t="shared" si="22"/>
        <v/>
      </c>
      <c r="AX37" s="19" t="str">
        <f>IFERROR(IF((IFERROR(IF(AV37&gt;1,(AU37-AW37)/AU37,""),(($G37*0.9)-AW37)/($G37*0.9)))&gt;1%,IFERROR(IF(AV37&gt;1,(AU37-AW37)/AU37,""),(($G37*0.9)-AW37)/($G37*0.9)),""),"")</f>
        <v/>
      </c>
      <c r="AY37" s="76">
        <v>0</v>
      </c>
      <c r="AZ37" s="77" t="str">
        <f>IFERROR(IF(AY37&gt;1,AY37*0.9,""),"")</f>
        <v/>
      </c>
      <c r="BA37" s="77">
        <v>0</v>
      </c>
      <c r="BB37" s="78" t="str">
        <f t="shared" si="25"/>
        <v/>
      </c>
      <c r="BC37" s="17" t="str">
        <f>IFERROR(IF((IFERROR(IF(BA37&gt;1,(AZ37-BB37)/AZ37,""),(($G37*0.9)-BB37)/($G37*0.9)))&gt;1%,IFERROR(IF(BA37&gt;1,(AZ37-BB37)/AZ37,""),(($G37*0.9)-BB37)/($G37*0.9)),""),"")</f>
        <v/>
      </c>
      <c r="BD37" s="79">
        <v>666</v>
      </c>
      <c r="BE37" s="80">
        <f>IFERROR(IF(BD37&gt;1,BD37*0.9,""),"")</f>
        <v>599.4</v>
      </c>
      <c r="BF37" s="80">
        <v>90</v>
      </c>
      <c r="BG37" s="81">
        <f t="shared" si="28"/>
        <v>461</v>
      </c>
      <c r="BH37" s="19">
        <f>IFERROR(IF((IFERROR(IF(BF37&gt;1,(BE37-BG37)/BE37,""),(($G37*0.9)-BG37)/($G37*0.9)))&gt;1%,IFERROR(IF(BF37&gt;1,(BE37-BG37)/BE37,""),(($G37*0.9)-BG37)/($G37*0.9)),""),"")</f>
        <v>0.23089756423089752</v>
      </c>
      <c r="BI37" s="76">
        <v>0</v>
      </c>
      <c r="BJ37" s="77" t="str">
        <f>IFERROR(IF(BI37&gt;1,BI37*0.9,""),"")</f>
        <v/>
      </c>
      <c r="BK37" s="77">
        <v>0</v>
      </c>
      <c r="BL37" s="78" t="str">
        <f t="shared" si="31"/>
        <v/>
      </c>
      <c r="BM37" s="17" t="str">
        <f>IFERROR(IF((IFERROR(IF(BK37&gt;1,(BJ37-BL37)/BJ37,""),(($G37*0.9)-BL37)/($G37*0.9)))&gt;1%,IFERROR(IF(BK37&gt;1,(BJ37-BL37)/BJ37,""),(($G37*0.9)-BL37)/($G37*0.9)),""),"")</f>
        <v/>
      </c>
      <c r="BN37" s="79">
        <v>0</v>
      </c>
      <c r="BO37" s="80" t="str">
        <f>IFERROR(IF(BN37&gt;1,BN37*0.9,""),"")</f>
        <v/>
      </c>
      <c r="BP37" s="80">
        <v>0</v>
      </c>
      <c r="BQ37" s="81" t="str">
        <f t="shared" si="34"/>
        <v/>
      </c>
      <c r="BR37" s="19" t="str">
        <f>IFERROR(IF((IFERROR(IF(BP37&gt;1,(BO37-BQ37)/BO37,""),(($G37*0.9)-BQ37)/($G37*0.9)))&gt;1%,IFERROR(IF(BP37&gt;1,(BO37-BQ37)/BO37,""),(($G37*0.9)-BQ37)/($G37*0.9)),""),"")</f>
        <v/>
      </c>
    </row>
  </sheetData>
  <sortState ref="A42:H43">
    <sortCondition ref="A43"/>
  </sortState>
  <mergeCells count="1">
    <mergeCell ref="F2:G2"/>
  </mergeCells>
  <conditionalFormatting sqref="B6">
    <cfRule type="containsText" dxfId="72" priority="1664" operator="containsText" text="NEW">
      <formula>NOT(ISERROR(SEARCH("NEW",B6)))</formula>
    </cfRule>
    <cfRule type="containsText" dxfId="71" priority="1665" operator="containsText" text="Coming">
      <formula>NOT(ISERROR(SEARCH("Coming",B6)))</formula>
    </cfRule>
    <cfRule type="containsText" dxfId="70" priority="1666" operator="containsText" text="Phasing Out">
      <formula>NOT(ISERROR(SEARCH("Phasing Out",B6)))</formula>
    </cfRule>
    <cfRule type="containsText" dxfId="69" priority="1667" operator="containsText" text="Disc">
      <formula>NOT(ISERROR(SEARCH("Disc",B6)))</formula>
    </cfRule>
  </conditionalFormatting>
  <conditionalFormatting sqref="B6">
    <cfRule type="containsText" dxfId="68" priority="1663" operator="containsText" text="&quot;Not Avail&quot;">
      <formula>NOT(ISERROR(SEARCH("""Not Avail""",B6)))</formula>
    </cfRule>
  </conditionalFormatting>
  <conditionalFormatting sqref="F1:G1 F3:G12 F15:G15 F17:G1048576 J7 H1:J6 H15:J1048576 H8:J12 H7">
    <cfRule type="containsText" dxfId="67" priority="600" operator="containsText" text="TBA">
      <formula>NOT(ISERROR(SEARCH("TBA",F1)))</formula>
    </cfRule>
  </conditionalFormatting>
  <conditionalFormatting sqref="C17 C1:C6 C32:C1048576 C21:C26 C15 C8:C12">
    <cfRule type="containsText" dxfId="66" priority="435" operator="containsText" text="Disc">
      <formula>NOT(ISERROR(SEARCH("Disc",C1)))</formula>
    </cfRule>
    <cfRule type="containsText" dxfId="65" priority="436" operator="containsText" text="Phasing">
      <formula>NOT(ISERROR(SEARCH("Phasing",C1)))</formula>
    </cfRule>
    <cfRule type="containsText" dxfId="64" priority="437" operator="containsText" text="EOL">
      <formula>NOT(ISERROR(SEARCH("EOL",C1)))</formula>
    </cfRule>
    <cfRule type="containsText" dxfId="63" priority="438" operator="containsText" text="NEW">
      <formula>NOT(ISERROR(SEARCH("NEW",C1)))</formula>
    </cfRule>
  </conditionalFormatting>
  <conditionalFormatting sqref="C28">
    <cfRule type="containsText" dxfId="62" priority="349" operator="containsText" text="Disc">
      <formula>NOT(ISERROR(SEARCH("Disc",C28)))</formula>
    </cfRule>
    <cfRule type="containsText" dxfId="61" priority="350" operator="containsText" text="Phasing">
      <formula>NOT(ISERROR(SEARCH("Phasing",C28)))</formula>
    </cfRule>
    <cfRule type="containsText" dxfId="60" priority="351" operator="containsText" text="EOL">
      <formula>NOT(ISERROR(SEARCH("EOL",C28)))</formula>
    </cfRule>
    <cfRule type="containsText" dxfId="59" priority="352" operator="containsText" text="NEW">
      <formula>NOT(ISERROR(SEARCH("NEW",C28)))</formula>
    </cfRule>
  </conditionalFormatting>
  <conditionalFormatting sqref="C27">
    <cfRule type="containsText" dxfId="58" priority="332" operator="containsText" text="Disc">
      <formula>NOT(ISERROR(SEARCH("Disc",C27)))</formula>
    </cfRule>
    <cfRule type="containsText" dxfId="57" priority="333" operator="containsText" text="Phasing">
      <formula>NOT(ISERROR(SEARCH("Phasing",C27)))</formula>
    </cfRule>
    <cfRule type="containsText" dxfId="56" priority="334" operator="containsText" text="EOL">
      <formula>NOT(ISERROR(SEARCH("EOL",C27)))</formula>
    </cfRule>
    <cfRule type="containsText" dxfId="55" priority="335" operator="containsText" text="NEW">
      <formula>NOT(ISERROR(SEARCH("NEW",C27)))</formula>
    </cfRule>
  </conditionalFormatting>
  <conditionalFormatting sqref="C29">
    <cfRule type="containsText" dxfId="54" priority="297" operator="containsText" text="Disc">
      <formula>NOT(ISERROR(SEARCH("Disc",C29)))</formula>
    </cfRule>
    <cfRule type="containsText" dxfId="53" priority="298" operator="containsText" text="Phasing">
      <formula>NOT(ISERROR(SEARCH("Phasing",C29)))</formula>
    </cfRule>
    <cfRule type="containsText" dxfId="52" priority="299" operator="containsText" text="EOL">
      <formula>NOT(ISERROR(SEARCH("EOL",C29)))</formula>
    </cfRule>
    <cfRule type="containsText" dxfId="51" priority="300" operator="containsText" text="NEW">
      <formula>NOT(ISERROR(SEARCH("NEW",C29)))</formula>
    </cfRule>
  </conditionalFormatting>
  <conditionalFormatting sqref="C30">
    <cfRule type="containsText" dxfId="50" priority="264" operator="containsText" text="Disc">
      <formula>NOT(ISERROR(SEARCH("Disc",C30)))</formula>
    </cfRule>
    <cfRule type="containsText" dxfId="49" priority="265" operator="containsText" text="Phasing">
      <formula>NOT(ISERROR(SEARCH("Phasing",C30)))</formula>
    </cfRule>
    <cfRule type="containsText" dxfId="48" priority="266" operator="containsText" text="EOL">
      <formula>NOT(ISERROR(SEARCH("EOL",C30)))</formula>
    </cfRule>
    <cfRule type="containsText" dxfId="47" priority="267" operator="containsText" text="NEW">
      <formula>NOT(ISERROR(SEARCH("NEW",C30)))</formula>
    </cfRule>
  </conditionalFormatting>
  <conditionalFormatting sqref="F16:G16">
    <cfRule type="containsText" dxfId="46" priority="186" operator="containsText" text="TBA">
      <formula>NOT(ISERROR(SEARCH("TBA",F16)))</formula>
    </cfRule>
  </conditionalFormatting>
  <conditionalFormatting sqref="C16">
    <cfRule type="containsText" dxfId="45" priority="215" operator="containsText" text="Disc">
      <formula>NOT(ISERROR(SEARCH("Disc",C16)))</formula>
    </cfRule>
    <cfRule type="containsText" dxfId="44" priority="216" operator="containsText" text="Phasing">
      <formula>NOT(ISERROR(SEARCH("Phasing",C16)))</formula>
    </cfRule>
    <cfRule type="containsText" dxfId="43" priority="217" operator="containsText" text="EOL">
      <formula>NOT(ISERROR(SEARCH("EOL",C16)))</formula>
    </cfRule>
    <cfRule type="containsText" dxfId="42" priority="218" operator="containsText" text="NEW">
      <formula>NOT(ISERROR(SEARCH("NEW",C16)))</formula>
    </cfRule>
  </conditionalFormatting>
  <conditionalFormatting sqref="C20">
    <cfRule type="containsText" dxfId="41" priority="177" operator="containsText" text="Disc">
      <formula>NOT(ISERROR(SEARCH("Disc",C20)))</formula>
    </cfRule>
    <cfRule type="containsText" dxfId="40" priority="178" operator="containsText" text="Phasing">
      <formula>NOT(ISERROR(SEARCH("Phasing",C20)))</formula>
    </cfRule>
    <cfRule type="containsText" dxfId="39" priority="179" operator="containsText" text="EOL">
      <formula>NOT(ISERROR(SEARCH("EOL",C20)))</formula>
    </cfRule>
    <cfRule type="containsText" dxfId="38" priority="180" operator="containsText" text="NEW">
      <formula>NOT(ISERROR(SEARCH("NEW",C20)))</formula>
    </cfRule>
  </conditionalFormatting>
  <conditionalFormatting sqref="C19">
    <cfRule type="containsText" dxfId="37" priority="164" operator="containsText" text="Disc">
      <formula>NOT(ISERROR(SEARCH("Disc",C19)))</formula>
    </cfRule>
    <cfRule type="containsText" dxfId="36" priority="165" operator="containsText" text="Phasing">
      <formula>NOT(ISERROR(SEARCH("Phasing",C19)))</formula>
    </cfRule>
    <cfRule type="containsText" dxfId="35" priority="166" operator="containsText" text="EOL">
      <formula>NOT(ISERROR(SEARCH("EOL",C19)))</formula>
    </cfRule>
    <cfRule type="containsText" dxfId="34" priority="167" operator="containsText" text="NEW">
      <formula>NOT(ISERROR(SEARCH("NEW",C19)))</formula>
    </cfRule>
  </conditionalFormatting>
  <conditionalFormatting sqref="C18">
    <cfRule type="containsText" dxfId="33" priority="151" operator="containsText" text="Disc">
      <formula>NOT(ISERROR(SEARCH("Disc",C18)))</formula>
    </cfRule>
    <cfRule type="containsText" dxfId="32" priority="152" operator="containsText" text="Phasing">
      <formula>NOT(ISERROR(SEARCH("Phasing",C18)))</formula>
    </cfRule>
    <cfRule type="containsText" dxfId="31" priority="153" operator="containsText" text="EOL">
      <formula>NOT(ISERROR(SEARCH("EOL",C18)))</formula>
    </cfRule>
    <cfRule type="containsText" dxfId="30" priority="154" operator="containsText" text="NEW">
      <formula>NOT(ISERROR(SEARCH("NEW",C18)))</formula>
    </cfRule>
  </conditionalFormatting>
  <conditionalFormatting sqref="C7">
    <cfRule type="containsText" dxfId="29" priority="134" operator="containsText" text="Disc">
      <formula>NOT(ISERROR(SEARCH("Disc",C7)))</formula>
    </cfRule>
    <cfRule type="containsText" dxfId="28" priority="135" operator="containsText" text="Phasing">
      <formula>NOT(ISERROR(SEARCH("Phasing",C7)))</formula>
    </cfRule>
    <cfRule type="containsText" dxfId="27" priority="136" operator="containsText" text="EOL">
      <formula>NOT(ISERROR(SEARCH("EOL",C7)))</formula>
    </cfRule>
    <cfRule type="containsText" dxfId="26" priority="137" operator="containsText" text="NEW">
      <formula>NOT(ISERROR(SEARCH("NEW",C7)))</formula>
    </cfRule>
  </conditionalFormatting>
  <conditionalFormatting sqref="C31">
    <cfRule type="containsText" dxfId="25" priority="80" operator="containsText" text="Disc">
      <formula>NOT(ISERROR(SEARCH("Disc",C31)))</formula>
    </cfRule>
    <cfRule type="containsText" dxfId="24" priority="81" operator="containsText" text="Phasing">
      <formula>NOT(ISERROR(SEARCH("Phasing",C31)))</formula>
    </cfRule>
    <cfRule type="containsText" dxfId="23" priority="82" operator="containsText" text="EOL">
      <formula>NOT(ISERROR(SEARCH("EOL",C31)))</formula>
    </cfRule>
    <cfRule type="containsText" dxfId="22" priority="83" operator="containsText" text="NEW">
      <formula>NOT(ISERROR(SEARCH("NEW",C31)))</formula>
    </cfRule>
  </conditionalFormatting>
  <conditionalFormatting sqref="J23">
    <cfRule type="containsText" dxfId="21" priority="67" operator="containsText" text="TBA">
      <formula>NOT(ISERROR(SEARCH("TBA",J23)))</formula>
    </cfRule>
  </conditionalFormatting>
  <conditionalFormatting sqref="J24">
    <cfRule type="containsText" dxfId="20" priority="66" operator="containsText" text="TBA">
      <formula>NOT(ISERROR(SEARCH("TBA",J24)))</formula>
    </cfRule>
  </conditionalFormatting>
  <conditionalFormatting sqref="J26">
    <cfRule type="containsText" dxfId="19" priority="65" operator="containsText" text="TBA">
      <formula>NOT(ISERROR(SEARCH("TBA",J26)))</formula>
    </cfRule>
  </conditionalFormatting>
  <conditionalFormatting sqref="J27">
    <cfRule type="containsText" dxfId="18" priority="64" operator="containsText" text="TBA">
      <formula>NOT(ISERROR(SEARCH("TBA",J27)))</formula>
    </cfRule>
  </conditionalFormatting>
  <conditionalFormatting sqref="J18:J19">
    <cfRule type="containsText" dxfId="17" priority="63" operator="containsText" text="TBA">
      <formula>NOT(ISERROR(SEARCH("TBA",J18)))</formula>
    </cfRule>
  </conditionalFormatting>
  <conditionalFormatting sqref="J7">
    <cfRule type="containsText" dxfId="16" priority="62" operator="containsText" text="TBA">
      <formula>NOT(ISERROR(SEARCH("TBA",J7)))</formula>
    </cfRule>
  </conditionalFormatting>
  <conditionalFormatting sqref="F2">
    <cfRule type="containsText" dxfId="15" priority="37" operator="containsText" text="TBA">
      <formula>NOT(ISERROR(SEARCH("TBA",F2)))</formula>
    </cfRule>
  </conditionalFormatting>
  <conditionalFormatting sqref="C14">
    <cfRule type="containsText" dxfId="14" priority="27" operator="containsText" text="Disc">
      <formula>NOT(ISERROR(SEARCH("Disc",C14)))</formula>
    </cfRule>
    <cfRule type="containsText" dxfId="13" priority="28" operator="containsText" text="Phasing">
      <formula>NOT(ISERROR(SEARCH("Phasing",C14)))</formula>
    </cfRule>
    <cfRule type="containsText" dxfId="12" priority="29" operator="containsText" text="EOL">
      <formula>NOT(ISERROR(SEARCH("EOL",C14)))</formula>
    </cfRule>
    <cfRule type="containsText" dxfId="11" priority="30" operator="containsText" text="NEW">
      <formula>NOT(ISERROR(SEARCH("NEW",C14)))</formula>
    </cfRule>
  </conditionalFormatting>
  <conditionalFormatting sqref="I14 F14:G14">
    <cfRule type="containsText" dxfId="10" priority="22" operator="containsText" text="TBA">
      <formula>NOT(ISERROR(SEARCH("TBA",F14)))</formula>
    </cfRule>
  </conditionalFormatting>
  <conditionalFormatting sqref="H14">
    <cfRule type="containsText" dxfId="9" priority="20" operator="containsText" text="TBA">
      <formula>NOT(ISERROR(SEARCH("TBA",H14)))</formula>
    </cfRule>
  </conditionalFormatting>
  <conditionalFormatting sqref="J14">
    <cfRule type="containsText" dxfId="8" priority="19" operator="containsText" text="TBA">
      <formula>NOT(ISERROR(SEARCH("TBA",J14)))</formula>
    </cfRule>
  </conditionalFormatting>
  <conditionalFormatting sqref="F13:G13 I13">
    <cfRule type="containsText" dxfId="7" priority="17" operator="containsText" text="TBA">
      <formula>NOT(ISERROR(SEARCH("TBA",F13)))</formula>
    </cfRule>
  </conditionalFormatting>
  <conditionalFormatting sqref="C13">
    <cfRule type="containsText" dxfId="6" priority="7" operator="containsText" text="Disc">
      <formula>NOT(ISERROR(SEARCH("Disc",C13)))</formula>
    </cfRule>
    <cfRule type="containsText" dxfId="5" priority="8" operator="containsText" text="Phasing">
      <formula>NOT(ISERROR(SEARCH("Phasing",C13)))</formula>
    </cfRule>
    <cfRule type="containsText" dxfId="4" priority="9" operator="containsText" text="EOL">
      <formula>NOT(ISERROR(SEARCH("EOL",C13)))</formula>
    </cfRule>
    <cfRule type="containsText" dxfId="3" priority="10" operator="containsText" text="NEW">
      <formula>NOT(ISERROR(SEARCH("NEW",C13)))</formula>
    </cfRule>
  </conditionalFormatting>
  <conditionalFormatting sqref="H13">
    <cfRule type="containsText" dxfId="2" priority="5" operator="containsText" text="TBA">
      <formula>NOT(ISERROR(SEARCH("TBA",H13)))</formula>
    </cfRule>
  </conditionalFormatting>
  <conditionalFormatting sqref="J13">
    <cfRule type="containsText" dxfId="1" priority="4" operator="containsText" text="TBA">
      <formula>NOT(ISERROR(SEARCH("TBA",J13)))</formula>
    </cfRule>
  </conditionalFormatting>
  <conditionalFormatting sqref="J13">
    <cfRule type="containsText" dxfId="0" priority="3" operator="containsText" text="TBA">
      <formula>NOT(ISERROR(SEARCH("TBA",J13)))</formula>
    </cfRule>
  </conditionalFormatting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2019-12-09T20:26:04Z</cp:lastPrinted>
  <dcterms:created xsi:type="dcterms:W3CDTF">2014-12-08T19:30:16Z</dcterms:created>
  <dcterms:modified xsi:type="dcterms:W3CDTF">2019-12-09T20:26:07Z</dcterms:modified>
</cp:coreProperties>
</file>