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9600"/>
  </bookViews>
  <sheets>
    <sheet name="Jan 2016" sheetId="3" r:id="rId1"/>
    <sheet name="Sheet1" sheetId="4" r:id="rId2"/>
  </sheets>
  <definedNames>
    <definedName name="_xlnm.Print_Area" localSheetId="0">'Jan 2016'!$A$1:$O$117</definedName>
    <definedName name="_xlnm.Print_Titles" localSheetId="0">'Jan 2016'!$1:$1</definedName>
  </definedNames>
  <calcPr calcId="145621"/>
</workbook>
</file>

<file path=xl/calcChain.xml><?xml version="1.0" encoding="utf-8"?>
<calcChain xmlns="http://schemas.openxmlformats.org/spreadsheetml/2006/main">
  <c r="B70" i="3" l="1"/>
  <c r="B73" i="3"/>
  <c r="B75" i="3"/>
  <c r="B77" i="3"/>
  <c r="B80" i="3"/>
  <c r="B82" i="3"/>
  <c r="B84" i="3"/>
  <c r="B89" i="3"/>
  <c r="B92" i="3"/>
  <c r="N93" i="3" l="1"/>
  <c r="M93" i="3"/>
  <c r="L93" i="3"/>
  <c r="I93" i="3"/>
  <c r="J93" i="3" s="1"/>
  <c r="K93" i="3" s="1"/>
  <c r="N92" i="3"/>
  <c r="M92" i="3"/>
  <c r="L92" i="3"/>
  <c r="I92" i="3"/>
  <c r="N91" i="3"/>
  <c r="M91" i="3"/>
  <c r="L91" i="3"/>
  <c r="I91" i="3"/>
  <c r="N90" i="3"/>
  <c r="M90" i="3"/>
  <c r="L90" i="3"/>
  <c r="I90" i="3"/>
  <c r="J90" i="3" s="1"/>
  <c r="K90" i="3" s="1"/>
  <c r="N89" i="3"/>
  <c r="M89" i="3"/>
  <c r="L89" i="3"/>
  <c r="I89" i="3"/>
  <c r="J89" i="3" s="1"/>
  <c r="K89" i="3" s="1"/>
  <c r="N87" i="3"/>
  <c r="M87" i="3"/>
  <c r="L87" i="3"/>
  <c r="I87" i="3"/>
  <c r="N85" i="3"/>
  <c r="M85" i="3"/>
  <c r="L85" i="3"/>
  <c r="I85" i="3"/>
  <c r="N84" i="3"/>
  <c r="M84" i="3"/>
  <c r="L84" i="3"/>
  <c r="I84" i="3"/>
  <c r="J84" i="3" s="1"/>
  <c r="K84" i="3" s="1"/>
  <c r="N83" i="3"/>
  <c r="M83" i="3"/>
  <c r="L83" i="3"/>
  <c r="I83" i="3"/>
  <c r="J83" i="3" s="1"/>
  <c r="K83" i="3" s="1"/>
  <c r="N82" i="3"/>
  <c r="M82" i="3"/>
  <c r="L82" i="3"/>
  <c r="I82" i="3"/>
  <c r="N81" i="3"/>
  <c r="M81" i="3"/>
  <c r="L81" i="3"/>
  <c r="I81" i="3"/>
  <c r="N80" i="3"/>
  <c r="M80" i="3"/>
  <c r="L80" i="3"/>
  <c r="I80" i="3"/>
  <c r="J80" i="3" s="1"/>
  <c r="K80" i="3" s="1"/>
  <c r="I29" i="3"/>
  <c r="J29" i="3" l="1"/>
  <c r="K29" i="3" s="1"/>
  <c r="J82" i="3"/>
  <c r="K82" i="3" s="1"/>
  <c r="J87" i="3"/>
  <c r="K87" i="3" s="1"/>
  <c r="J92" i="3"/>
  <c r="K92" i="3" s="1"/>
  <c r="J81" i="3"/>
  <c r="K81" i="3" s="1"/>
  <c r="J85" i="3"/>
  <c r="K85" i="3" s="1"/>
  <c r="J91" i="3"/>
  <c r="K91" i="3" s="1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60" i="3"/>
  <c r="H61" i="3"/>
  <c r="H62" i="3"/>
  <c r="H63" i="3"/>
  <c r="H95" i="3"/>
  <c r="H96" i="3"/>
  <c r="H97" i="3"/>
  <c r="H98" i="3"/>
  <c r="H99" i="3"/>
  <c r="H100" i="3"/>
  <c r="H101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38" i="3"/>
  <c r="I58" i="3" l="1"/>
  <c r="I57" i="3"/>
  <c r="I73" i="3"/>
  <c r="J73" i="3" s="1"/>
  <c r="I36" i="3"/>
  <c r="J36" i="3" s="1"/>
  <c r="I31" i="3"/>
  <c r="I55" i="3"/>
  <c r="J31" i="3" l="1"/>
  <c r="K31" i="3" s="1"/>
  <c r="I75" i="3"/>
  <c r="I47" i="3"/>
  <c r="I68" i="3"/>
  <c r="J68" i="3" s="1"/>
  <c r="I48" i="3"/>
  <c r="I70" i="3"/>
  <c r="I77" i="3"/>
  <c r="J77" i="3" s="1"/>
  <c r="J58" i="3"/>
  <c r="K58" i="3" s="1"/>
  <c r="J57" i="3"/>
  <c r="K57" i="3" s="1"/>
  <c r="I56" i="3"/>
  <c r="I46" i="3"/>
  <c r="K73" i="3"/>
  <c r="I66" i="3"/>
  <c r="K36" i="3"/>
  <c r="I24" i="3"/>
  <c r="I22" i="3"/>
  <c r="I20" i="3"/>
  <c r="J55" i="3"/>
  <c r="K55" i="3" s="1"/>
  <c r="L3" i="3"/>
  <c r="M3" i="3"/>
  <c r="N3" i="3"/>
  <c r="L4" i="3"/>
  <c r="M4" i="3"/>
  <c r="N4" i="3"/>
  <c r="L5" i="3"/>
  <c r="M5" i="3"/>
  <c r="N5" i="3"/>
  <c r="L6" i="3"/>
  <c r="M6" i="3"/>
  <c r="N6" i="3"/>
  <c r="L7" i="3"/>
  <c r="M7" i="3"/>
  <c r="N7" i="3"/>
  <c r="L9" i="3"/>
  <c r="M9" i="3"/>
  <c r="N9" i="3"/>
  <c r="L10" i="3"/>
  <c r="M10" i="3"/>
  <c r="N10" i="3"/>
  <c r="L11" i="3"/>
  <c r="M11" i="3"/>
  <c r="N11" i="3"/>
  <c r="L17" i="3"/>
  <c r="M17" i="3"/>
  <c r="N17" i="3"/>
  <c r="L19" i="3"/>
  <c r="M19" i="3"/>
  <c r="N19" i="3"/>
  <c r="L18" i="3"/>
  <c r="M18" i="3"/>
  <c r="N18" i="3"/>
  <c r="L21" i="3"/>
  <c r="M21" i="3"/>
  <c r="N21" i="3"/>
  <c r="L23" i="3"/>
  <c r="M23" i="3"/>
  <c r="N23" i="3"/>
  <c r="L25" i="3"/>
  <c r="M25" i="3"/>
  <c r="N25" i="3"/>
  <c r="L26" i="3"/>
  <c r="M26" i="3"/>
  <c r="N26" i="3"/>
  <c r="L28" i="3"/>
  <c r="M28" i="3"/>
  <c r="N28" i="3"/>
  <c r="L27" i="3"/>
  <c r="M27" i="3"/>
  <c r="N27" i="3"/>
  <c r="L32" i="3"/>
  <c r="M32" i="3"/>
  <c r="N32" i="3"/>
  <c r="L33" i="3"/>
  <c r="M33" i="3"/>
  <c r="N33" i="3"/>
  <c r="L34" i="3"/>
  <c r="M34" i="3"/>
  <c r="N34" i="3"/>
  <c r="L38" i="3"/>
  <c r="M38" i="3"/>
  <c r="N38" i="3"/>
  <c r="L39" i="3"/>
  <c r="M39" i="3"/>
  <c r="N39" i="3"/>
  <c r="L40" i="3"/>
  <c r="M40" i="3"/>
  <c r="N40" i="3"/>
  <c r="L41" i="3"/>
  <c r="M41" i="3"/>
  <c r="N41" i="3"/>
  <c r="L42" i="3"/>
  <c r="M42" i="3"/>
  <c r="N42" i="3"/>
  <c r="L43" i="3"/>
  <c r="M43" i="3"/>
  <c r="N43" i="3"/>
  <c r="L44" i="3"/>
  <c r="M44" i="3"/>
  <c r="N44" i="3"/>
  <c r="L45" i="3"/>
  <c r="M45" i="3"/>
  <c r="N45" i="3"/>
  <c r="L49" i="3"/>
  <c r="M49" i="3"/>
  <c r="N49" i="3"/>
  <c r="L50" i="3"/>
  <c r="M50" i="3"/>
  <c r="N50" i="3"/>
  <c r="L51" i="3"/>
  <c r="M51" i="3"/>
  <c r="N51" i="3"/>
  <c r="L52" i="3"/>
  <c r="M52" i="3"/>
  <c r="N52" i="3"/>
  <c r="L53" i="3"/>
  <c r="M53" i="3"/>
  <c r="N53" i="3"/>
  <c r="L54" i="3"/>
  <c r="M54" i="3"/>
  <c r="N54" i="3"/>
  <c r="L60" i="3"/>
  <c r="M60" i="3"/>
  <c r="N60" i="3"/>
  <c r="L61" i="3"/>
  <c r="M61" i="3"/>
  <c r="N61" i="3"/>
  <c r="L62" i="3"/>
  <c r="M62" i="3"/>
  <c r="N62" i="3"/>
  <c r="L63" i="3"/>
  <c r="M63" i="3"/>
  <c r="N63" i="3"/>
  <c r="L65" i="3"/>
  <c r="M65" i="3"/>
  <c r="N65" i="3"/>
  <c r="L67" i="3"/>
  <c r="M67" i="3"/>
  <c r="N67" i="3"/>
  <c r="L69" i="3"/>
  <c r="M69" i="3"/>
  <c r="N69" i="3"/>
  <c r="L71" i="3"/>
  <c r="M71" i="3"/>
  <c r="N71" i="3"/>
  <c r="L72" i="3"/>
  <c r="M72" i="3"/>
  <c r="N72" i="3"/>
  <c r="L74" i="3"/>
  <c r="M74" i="3"/>
  <c r="N74" i="3"/>
  <c r="L76" i="3"/>
  <c r="M76" i="3"/>
  <c r="N76" i="3"/>
  <c r="L78" i="3"/>
  <c r="M78" i="3"/>
  <c r="N78" i="3"/>
  <c r="L79" i="3"/>
  <c r="M79" i="3"/>
  <c r="N79" i="3"/>
  <c r="L95" i="3"/>
  <c r="M95" i="3"/>
  <c r="N95" i="3"/>
  <c r="L96" i="3"/>
  <c r="M96" i="3"/>
  <c r="N96" i="3"/>
  <c r="L97" i="3"/>
  <c r="M97" i="3"/>
  <c r="N97" i="3"/>
  <c r="L98" i="3"/>
  <c r="M98" i="3"/>
  <c r="N98" i="3"/>
  <c r="L99" i="3"/>
  <c r="M99" i="3"/>
  <c r="N99" i="3"/>
  <c r="L100" i="3"/>
  <c r="M100" i="3"/>
  <c r="N100" i="3"/>
  <c r="L101" i="3"/>
  <c r="M101" i="3"/>
  <c r="N101" i="3"/>
  <c r="L103" i="3"/>
  <c r="M103" i="3"/>
  <c r="N103" i="3"/>
  <c r="L104" i="3"/>
  <c r="M104" i="3"/>
  <c r="N104" i="3"/>
  <c r="L105" i="3"/>
  <c r="M105" i="3"/>
  <c r="N105" i="3"/>
  <c r="L106" i="3"/>
  <c r="M106" i="3"/>
  <c r="N106" i="3"/>
  <c r="L107" i="3"/>
  <c r="M107" i="3"/>
  <c r="N107" i="3"/>
  <c r="L108" i="3"/>
  <c r="M108" i="3"/>
  <c r="N108" i="3"/>
  <c r="L109" i="3"/>
  <c r="M109" i="3"/>
  <c r="N109" i="3"/>
  <c r="L110" i="3"/>
  <c r="M110" i="3"/>
  <c r="N110" i="3"/>
  <c r="L111" i="3"/>
  <c r="M111" i="3"/>
  <c r="N111" i="3"/>
  <c r="L112" i="3"/>
  <c r="M112" i="3"/>
  <c r="N112" i="3"/>
  <c r="L113" i="3"/>
  <c r="M113" i="3"/>
  <c r="N113" i="3"/>
  <c r="L114" i="3"/>
  <c r="M114" i="3"/>
  <c r="N114" i="3"/>
  <c r="L115" i="3"/>
  <c r="M115" i="3"/>
  <c r="N115" i="3"/>
  <c r="L116" i="3"/>
  <c r="M116" i="3"/>
  <c r="N116" i="3"/>
  <c r="L117" i="3"/>
  <c r="M117" i="3"/>
  <c r="N117" i="3"/>
  <c r="I117" i="3"/>
  <c r="J117" i="3" s="1"/>
  <c r="J48" i="3" l="1"/>
  <c r="K48" i="3" s="1"/>
  <c r="J47" i="3"/>
  <c r="K47" i="3" s="1"/>
  <c r="J75" i="3"/>
  <c r="K75" i="3" s="1"/>
  <c r="J20" i="3"/>
  <c r="K20" i="3" s="1"/>
  <c r="J22" i="3"/>
  <c r="K22" i="3" s="1"/>
  <c r="K68" i="3"/>
  <c r="J70" i="3"/>
  <c r="K70" i="3" s="1"/>
  <c r="K77" i="3"/>
  <c r="J56" i="3"/>
  <c r="K56" i="3" s="1"/>
  <c r="J46" i="3"/>
  <c r="K46" i="3" s="1"/>
  <c r="J66" i="3"/>
  <c r="K66" i="3" s="1"/>
  <c r="J24" i="3"/>
  <c r="K24" i="3" s="1"/>
  <c r="I116" i="3"/>
  <c r="J116" i="3" s="1"/>
  <c r="K116" i="3" s="1"/>
  <c r="I112" i="3"/>
  <c r="I100" i="3"/>
  <c r="J100" i="3" s="1"/>
  <c r="K100" i="3" s="1"/>
  <c r="I96" i="3"/>
  <c r="J96" i="3" s="1"/>
  <c r="K96" i="3" s="1"/>
  <c r="I76" i="3"/>
  <c r="J76" i="3" s="1"/>
  <c r="I69" i="3"/>
  <c r="J69" i="3" s="1"/>
  <c r="K69" i="3" s="1"/>
  <c r="I63" i="3"/>
  <c r="J63" i="3" s="1"/>
  <c r="K63" i="3" s="1"/>
  <c r="I51" i="3"/>
  <c r="J51" i="3" s="1"/>
  <c r="K51" i="3" s="1"/>
  <c r="I5" i="3"/>
  <c r="J5" i="3" s="1"/>
  <c r="K5" i="3" s="1"/>
  <c r="I111" i="3"/>
  <c r="J111" i="3" s="1"/>
  <c r="K111" i="3" s="1"/>
  <c r="I103" i="3"/>
  <c r="J103" i="3" s="1"/>
  <c r="K103" i="3" s="1"/>
  <c r="I95" i="3"/>
  <c r="J95" i="3" s="1"/>
  <c r="K95" i="3" s="1"/>
  <c r="I74" i="3"/>
  <c r="J74" i="3" s="1"/>
  <c r="K74" i="3" s="1"/>
  <c r="I62" i="3"/>
  <c r="J62" i="3" s="1"/>
  <c r="K62" i="3" s="1"/>
  <c r="I50" i="3"/>
  <c r="J50" i="3" s="1"/>
  <c r="K50" i="3" s="1"/>
  <c r="I9" i="3"/>
  <c r="J9" i="3" s="1"/>
  <c r="K9" i="3" s="1"/>
  <c r="I4" i="3"/>
  <c r="J4" i="3" s="1"/>
  <c r="K4" i="3" s="1"/>
  <c r="I7" i="3"/>
  <c r="J7" i="3" s="1"/>
  <c r="I3" i="3"/>
  <c r="J3" i="3" s="1"/>
  <c r="I113" i="3"/>
  <c r="J113" i="3" s="1"/>
  <c r="I105" i="3"/>
  <c r="J105" i="3" s="1"/>
  <c r="I101" i="3"/>
  <c r="J101" i="3" s="1"/>
  <c r="I97" i="3"/>
  <c r="J97" i="3" s="1"/>
  <c r="I78" i="3"/>
  <c r="J78" i="3" s="1"/>
  <c r="I71" i="3"/>
  <c r="J71" i="3" s="1"/>
  <c r="I60" i="3"/>
  <c r="J60" i="3" s="1"/>
  <c r="I52" i="3"/>
  <c r="J52" i="3" s="1"/>
  <c r="I45" i="3"/>
  <c r="J45" i="3" s="1"/>
  <c r="I6" i="3"/>
  <c r="J6" i="3" s="1"/>
  <c r="K6" i="3" s="1"/>
  <c r="K117" i="3"/>
  <c r="I115" i="3"/>
  <c r="J115" i="3" s="1"/>
  <c r="K115" i="3" s="1"/>
  <c r="I72" i="3"/>
  <c r="I53" i="3"/>
  <c r="J53" i="3" s="1"/>
  <c r="K53" i="3" s="1"/>
  <c r="I38" i="3"/>
  <c r="I108" i="3"/>
  <c r="J108" i="3" s="1"/>
  <c r="K108" i="3" s="1"/>
  <c r="I104" i="3"/>
  <c r="I41" i="3"/>
  <c r="I27" i="3"/>
  <c r="I23" i="3"/>
  <c r="I17" i="3"/>
  <c r="I114" i="3"/>
  <c r="I107" i="3"/>
  <c r="J107" i="3" s="1"/>
  <c r="K107" i="3" s="1"/>
  <c r="I99" i="3"/>
  <c r="J99" i="3" s="1"/>
  <c r="K99" i="3" s="1"/>
  <c r="I44" i="3"/>
  <c r="I40" i="3"/>
  <c r="I34" i="3"/>
  <c r="I28" i="3"/>
  <c r="J28" i="3" s="1"/>
  <c r="K28" i="3" s="1"/>
  <c r="I21" i="3"/>
  <c r="I11" i="3"/>
  <c r="J11" i="3" s="1"/>
  <c r="K11" i="3" s="1"/>
  <c r="I109" i="3"/>
  <c r="I98" i="3"/>
  <c r="I79" i="3"/>
  <c r="J79" i="3" s="1"/>
  <c r="K79" i="3" s="1"/>
  <c r="I65" i="3"/>
  <c r="I61" i="3"/>
  <c r="I49" i="3"/>
  <c r="I42" i="3"/>
  <c r="I32" i="3"/>
  <c r="J32" i="3" s="1"/>
  <c r="K32" i="3" s="1"/>
  <c r="I25" i="3"/>
  <c r="I19" i="3"/>
  <c r="I110" i="3"/>
  <c r="I106" i="3"/>
  <c r="I67" i="3"/>
  <c r="J67" i="3" s="1"/>
  <c r="K67" i="3" s="1"/>
  <c r="I54" i="3"/>
  <c r="J54" i="3" s="1"/>
  <c r="K54" i="3" s="1"/>
  <c r="I43" i="3"/>
  <c r="J43" i="3" s="1"/>
  <c r="K43" i="3" s="1"/>
  <c r="I39" i="3"/>
  <c r="J39" i="3" s="1"/>
  <c r="K39" i="3" s="1"/>
  <c r="I33" i="3"/>
  <c r="J33" i="3" s="1"/>
  <c r="K33" i="3" s="1"/>
  <c r="I26" i="3"/>
  <c r="J26" i="3" s="1"/>
  <c r="K26" i="3" s="1"/>
  <c r="I18" i="3"/>
  <c r="J18" i="3" s="1"/>
  <c r="K18" i="3" s="1"/>
  <c r="I10" i="3"/>
  <c r="J10" i="3" s="1"/>
  <c r="K10" i="3" s="1"/>
  <c r="K3" i="3" l="1"/>
  <c r="K78" i="3"/>
  <c r="K60" i="3"/>
  <c r="K52" i="3"/>
  <c r="K113" i="3"/>
  <c r="J112" i="3"/>
  <c r="K112" i="3" s="1"/>
  <c r="K76" i="3"/>
  <c r="K71" i="3"/>
  <c r="K105" i="3"/>
  <c r="K45" i="3"/>
  <c r="K97" i="3"/>
  <c r="K101" i="3"/>
  <c r="K7" i="3"/>
  <c r="J17" i="3"/>
  <c r="K17" i="3" s="1"/>
  <c r="J41" i="3"/>
  <c r="K41" i="3" s="1"/>
  <c r="J106" i="3"/>
  <c r="K106" i="3" s="1"/>
  <c r="J19" i="3"/>
  <c r="K19" i="3" s="1"/>
  <c r="J49" i="3"/>
  <c r="K49" i="3" s="1"/>
  <c r="J65" i="3"/>
  <c r="K65" i="3" s="1"/>
  <c r="J109" i="3"/>
  <c r="K109" i="3" s="1"/>
  <c r="J21" i="3"/>
  <c r="K21" i="3" s="1"/>
  <c r="J34" i="3"/>
  <c r="K34" i="3" s="1"/>
  <c r="J44" i="3"/>
  <c r="K44" i="3" s="1"/>
  <c r="J114" i="3"/>
  <c r="K114" i="3" s="1"/>
  <c r="J27" i="3"/>
  <c r="K27" i="3" s="1"/>
  <c r="J23" i="3"/>
  <c r="K23" i="3" s="1"/>
  <c r="J104" i="3"/>
  <c r="K104" i="3" s="1"/>
  <c r="J38" i="3"/>
  <c r="K38" i="3" s="1"/>
  <c r="J72" i="3"/>
  <c r="K72" i="3" s="1"/>
  <c r="J110" i="3"/>
  <c r="K110" i="3" s="1"/>
  <c r="J25" i="3"/>
  <c r="K25" i="3" s="1"/>
  <c r="J42" i="3"/>
  <c r="K42" i="3" s="1"/>
  <c r="J61" i="3"/>
  <c r="K61" i="3" s="1"/>
  <c r="J98" i="3"/>
  <c r="K98" i="3" s="1"/>
  <c r="J40" i="3"/>
  <c r="K40" i="3" s="1"/>
</calcChain>
</file>

<file path=xl/sharedStrings.xml><?xml version="1.0" encoding="utf-8"?>
<sst xmlns="http://schemas.openxmlformats.org/spreadsheetml/2006/main" count="436" uniqueCount="231">
  <si>
    <t>Model</t>
  </si>
  <si>
    <t>Description</t>
  </si>
  <si>
    <t>BLDR</t>
  </si>
  <si>
    <t>MAP</t>
  </si>
  <si>
    <t>AK6500BB</t>
  </si>
  <si>
    <t>AK6500BW</t>
  </si>
  <si>
    <t>AK6500BS</t>
  </si>
  <si>
    <t>AK6536BB</t>
  </si>
  <si>
    <t>AK6536BW</t>
  </si>
  <si>
    <t>AK6536BS</t>
  </si>
  <si>
    <t>AK6542BS</t>
  </si>
  <si>
    <t>AK2500BB</t>
  </si>
  <si>
    <t>AK2500BW</t>
  </si>
  <si>
    <t>AK2500BS</t>
  </si>
  <si>
    <t>AK2536BB</t>
  </si>
  <si>
    <t>AK2536BW</t>
  </si>
  <si>
    <t>AK2536BS</t>
  </si>
  <si>
    <t>Cyclone, 30in, Blk, 600 CFM</t>
  </si>
  <si>
    <t>Cyclone, 30in, Wht, 600 CFM</t>
  </si>
  <si>
    <t>Cyclone, 30in, SS, 600 CFM</t>
  </si>
  <si>
    <t>Cyclone, 36in, Blk, 600 CFM</t>
  </si>
  <si>
    <t>Cyclone, 36in, Wht, 600 CFM</t>
  </si>
  <si>
    <t>Cyclone, 36in, SS, 600 CFM</t>
  </si>
  <si>
    <t>Cyclone, 42in, SS, 600 CFM</t>
  </si>
  <si>
    <t>Hurricane, 30in, Blk, 695 CFM, w/ACT</t>
  </si>
  <si>
    <t>Hurricane, 30in, Wht, 695 CFM, w/ACT</t>
  </si>
  <si>
    <t>Hurricane, 30in, SS, 695 CFM, w/ACT</t>
  </si>
  <si>
    <t>Hurricane, 36in, Blk, 695 CFM, w/ACT</t>
  </si>
  <si>
    <t>Hurricane, 36in, Wht, 695 CFM, w/ACT</t>
  </si>
  <si>
    <t>Hurricane, 36in, SS, 695 CFM, w/ACT</t>
  </si>
  <si>
    <t>Premier</t>
  </si>
  <si>
    <t>Ferguson</t>
  </si>
  <si>
    <t>Model Number</t>
  </si>
  <si>
    <t>Dist Cost</t>
  </si>
  <si>
    <t>Deal Cost</t>
  </si>
  <si>
    <t>MSRP</t>
  </si>
  <si>
    <t>Pac Play</t>
  </si>
  <si>
    <t>NECO</t>
  </si>
  <si>
    <t>PIRCH</t>
  </si>
  <si>
    <t>Vendor Dealer Cost</t>
  </si>
  <si>
    <t>NECO 5% VIR</t>
  </si>
  <si>
    <t>NECO Net</t>
  </si>
  <si>
    <t>Color</t>
  </si>
  <si>
    <t>RN483GPS-S</t>
  </si>
  <si>
    <t>Panorama Door, 4 induction zones, 2 gas brass burners gas convection oven with 2 fans, convection, main / gas, auxiliary / Griddle</t>
  </si>
  <si>
    <t>4 induction zones, 2 gas brass burners gas convection oven with 2 fans, convection, main / gas, auxiliary / Griddle</t>
  </si>
  <si>
    <t>RN482GPS-S</t>
  </si>
  <si>
    <t>Panorama Door,6 gas brass burners, gas convection oven with 2 fans - convection / Griddle</t>
  </si>
  <si>
    <t>RN482GCS-S</t>
  </si>
  <si>
    <t>6 gas brass burners, gas convection oven with 2 fans - convection</t>
  </si>
  <si>
    <t>6 gas burners, gas convection oven with 4 fans</t>
  </si>
  <si>
    <t xml:space="preserve">RN361GCS-S </t>
  </si>
  <si>
    <t>RN362GPS-S</t>
  </si>
  <si>
    <t>4-gas brass burners, gas convection oven with 4 fans / Griddle</t>
  </si>
  <si>
    <t>RN362GCS-S</t>
  </si>
  <si>
    <t>Panorama Door, 4 gas burners, gas convection oven with 2 fans</t>
  </si>
  <si>
    <t>4 gas burners, gas convection oven with 2 fans</t>
  </si>
  <si>
    <t>RD482GCN-B</t>
  </si>
  <si>
    <t>6 brass gas burners, gas convection oven with 2 fans, gas auxiliary / Griddle</t>
  </si>
  <si>
    <t>RD482GCM-G</t>
  </si>
  <si>
    <t>Brown</t>
  </si>
  <si>
    <t>RD482GCR-C</t>
  </si>
  <si>
    <t>Red</t>
  </si>
  <si>
    <t>RD482GCC-B</t>
  </si>
  <si>
    <t>Cream</t>
  </si>
  <si>
    <t>RD361GCN-B</t>
  </si>
  <si>
    <t>6 brass gas burners,  gas convection oven with 2 fans</t>
  </si>
  <si>
    <t>6 brass gas burners, gas convection oven with 2 fans</t>
  </si>
  <si>
    <t>RD361GCM-G</t>
  </si>
  <si>
    <t xml:space="preserve">Brown  </t>
  </si>
  <si>
    <t>RD361GCR-C</t>
  </si>
  <si>
    <t>RD361GCC-B</t>
  </si>
  <si>
    <t>099051600</t>
  </si>
  <si>
    <t>Telescopic Glide Shelf Kit 48"-30" , Chrome Finish, Suitable for all 48" Main Oven and 30" Ranges</t>
  </si>
  <si>
    <t>099051700</t>
  </si>
  <si>
    <t>Telescopic Glide Shelf Kit 36", Chrome Finish, Suitable for all 36" Ranges</t>
  </si>
  <si>
    <t>099051900</t>
  </si>
  <si>
    <t>Reversable Wok Ring for 14" and 16" pans. Cast Iron Finish.  Suitable for all Ranges</t>
  </si>
  <si>
    <t>Black</t>
  </si>
  <si>
    <t>099038500</t>
  </si>
  <si>
    <t>Simmer Ring, Cast Iron Finish, Suitable for all Ranges</t>
  </si>
  <si>
    <t>BSB48</t>
  </si>
  <si>
    <t>48" Backsplash, Towel Bar included, Suitable for All 48" Ranges</t>
  </si>
  <si>
    <t>BSB36</t>
  </si>
  <si>
    <t>36" Backsplash, Towel Bar included, Suitable for All 36" Ranges</t>
  </si>
  <si>
    <t>BSB30</t>
  </si>
  <si>
    <t>30" Backsplash, Towel Bar included, Suitable for All 30" Ranges</t>
  </si>
  <si>
    <t>099051400</t>
  </si>
  <si>
    <t>Portable Griddle for all Ranges</t>
  </si>
  <si>
    <t>099050500</t>
  </si>
  <si>
    <t>Island Trim for 48" Ranges</t>
  </si>
  <si>
    <t>099050600</t>
  </si>
  <si>
    <t>Island Trim for 36" Ranges</t>
  </si>
  <si>
    <t>099050700</t>
  </si>
  <si>
    <t>Island Trim for 30" Ranges</t>
  </si>
  <si>
    <t>099050800</t>
  </si>
  <si>
    <t>Toe Kick for all 48" Ranges</t>
  </si>
  <si>
    <t>099050900</t>
  </si>
  <si>
    <t>Toe Kick for all 36" Ranges</t>
  </si>
  <si>
    <t>099051000</t>
  </si>
  <si>
    <t>Toe Kick for all 30" Ranges</t>
  </si>
  <si>
    <t>HN481ANS</t>
  </si>
  <si>
    <t>1 Blower, Analog Controls, Baffle Filter</t>
  </si>
  <si>
    <t>HN481BSS</t>
  </si>
  <si>
    <t>1 Blower, Electronic Button Control, Baffle Filter</t>
  </si>
  <si>
    <t>HN361ANS</t>
  </si>
  <si>
    <t>HN361BSS</t>
  </si>
  <si>
    <t>HD481AC-NB</t>
  </si>
  <si>
    <t xml:space="preserve">1 Blower, Analog Controls, Baffle Filter. </t>
  </si>
  <si>
    <t>HD481AC-MG</t>
  </si>
  <si>
    <t>HD481AC-RC</t>
  </si>
  <si>
    <t>HD481AC-CB</t>
  </si>
  <si>
    <t>HD481BT-NB</t>
  </si>
  <si>
    <t xml:space="preserve">1 Blower, Electronic Control, Baffle Filter. </t>
  </si>
  <si>
    <t>HD481BT-MG</t>
  </si>
  <si>
    <t>HD481BT-RC</t>
  </si>
  <si>
    <t>HD481BT-CB</t>
  </si>
  <si>
    <t>HD361AC-NB</t>
  </si>
  <si>
    <t>1 Blower, Analog Controls, Baffle Filter.</t>
  </si>
  <si>
    <t>HD361AC-RC</t>
  </si>
  <si>
    <t>HD361AC-CB</t>
  </si>
  <si>
    <t>HD361BT-NB</t>
  </si>
  <si>
    <t>HD361BT-MG</t>
  </si>
  <si>
    <t>HD361BT-RC</t>
  </si>
  <si>
    <t>HD361BT-CB</t>
  </si>
  <si>
    <t>HP482BSS</t>
  </si>
  <si>
    <t>2 Blowers, Electronic Buttons, Baffle Filters</t>
  </si>
  <si>
    <t>HP481BSS</t>
  </si>
  <si>
    <t>1 Blower, Electronic Buttons, Baffle Filters</t>
  </si>
  <si>
    <t>HP362BSS</t>
  </si>
  <si>
    <t>HP361BSS</t>
  </si>
  <si>
    <t>HP361SSS</t>
  </si>
  <si>
    <t>1 Blower, Slider Controls, Aluminum Mesh Filter</t>
  </si>
  <si>
    <t>HP301BSS</t>
  </si>
  <si>
    <t>HP301SSS</t>
  </si>
  <si>
    <t>1 Blower, Slide Control, Aluminum Filter</t>
  </si>
  <si>
    <t>099050200</t>
  </si>
  <si>
    <t>Full Width Duct cover for 48" PRO Hoods</t>
  </si>
  <si>
    <t>099050300</t>
  </si>
  <si>
    <t>Full Width Duct cover for 36" PRO Hoods</t>
  </si>
  <si>
    <t>099050400</t>
  </si>
  <si>
    <t>Full Width Duct cover for 30" PRO Hoods</t>
  </si>
  <si>
    <t>099050100</t>
  </si>
  <si>
    <t>High Ceiling duct cover Suitable for all single blower fans</t>
  </si>
  <si>
    <t>Standard Ceiling duct cover Suitable for all single blower fans</t>
  </si>
  <si>
    <t>099049100</t>
  </si>
  <si>
    <t>Baffle Filters K for all 48" Hoods</t>
  </si>
  <si>
    <t>099049200</t>
  </si>
  <si>
    <t>Baffle Filters K for all 36" Hoods</t>
  </si>
  <si>
    <t>099049300</t>
  </si>
  <si>
    <t>Baffle Filters K for all 30" Hoods</t>
  </si>
  <si>
    <t>099049400</t>
  </si>
  <si>
    <t>Aluminum</t>
  </si>
  <si>
    <t>099049500</t>
  </si>
  <si>
    <t>099049600</t>
  </si>
  <si>
    <t>Carbon Filter Kit for 2 Blower Hoods</t>
  </si>
  <si>
    <t>099049700</t>
  </si>
  <si>
    <t>Carbon Filter Kit for 1 Blower Hoods</t>
  </si>
  <si>
    <t>099054200</t>
  </si>
  <si>
    <t>Undermount Recirculation Cover for HP482BSS, HP481BSS</t>
  </si>
  <si>
    <t>099049800</t>
  </si>
  <si>
    <t>Undermount recirculation Cover for HP362BSS, HP361BSS,  HP361SSS</t>
  </si>
  <si>
    <t>099049900</t>
  </si>
  <si>
    <t>Undermount recirculation Cover for HP301SSS, HP301BSS</t>
  </si>
  <si>
    <t xml:space="preserve">RN361GPS-S      </t>
  </si>
  <si>
    <t xml:space="preserve">RN301GCS-S </t>
  </si>
  <si>
    <t>Range Accessories</t>
  </si>
  <si>
    <t>DECO Hoods</t>
  </si>
  <si>
    <t>PRO Hoods</t>
  </si>
  <si>
    <t>Hood Accessories</t>
  </si>
  <si>
    <t>DECO Range</t>
  </si>
  <si>
    <t>Brass Handle Kit</t>
  </si>
  <si>
    <t xml:space="preserve">RN301GPS-S   </t>
  </si>
  <si>
    <t>RD482GCNCB</t>
  </si>
  <si>
    <t>Accent</t>
  </si>
  <si>
    <t>Stainless</t>
  </si>
  <si>
    <t>Black/Cream</t>
  </si>
  <si>
    <t>Brass</t>
  </si>
  <si>
    <t xml:space="preserve">Black   </t>
  </si>
  <si>
    <t>RD482GCN-C</t>
  </si>
  <si>
    <t>Chrome</t>
  </si>
  <si>
    <t>RD482GCMCG</t>
  </si>
  <si>
    <t>Brown/Cream</t>
  </si>
  <si>
    <t>Gold</t>
  </si>
  <si>
    <t>RD482GCM-B</t>
  </si>
  <si>
    <t>RD482GCC-G</t>
  </si>
  <si>
    <t>RD361GCMCG</t>
  </si>
  <si>
    <t>Brown / Cream</t>
  </si>
  <si>
    <t>RD361GCN-C</t>
  </si>
  <si>
    <t>RD361GCC-G</t>
  </si>
  <si>
    <t>RD361GCM-B</t>
  </si>
  <si>
    <t>HD481AC-NC</t>
  </si>
  <si>
    <t>HD481AC-MB</t>
  </si>
  <si>
    <t>HD481AC-CG</t>
  </si>
  <si>
    <t>HD481BT-NC</t>
  </si>
  <si>
    <t>HD481BT-MB</t>
  </si>
  <si>
    <t>HD481BT-CG</t>
  </si>
  <si>
    <t>HD361AC-NC</t>
  </si>
  <si>
    <t>HD361AC-MG</t>
  </si>
  <si>
    <t>HD361AC-MB</t>
  </si>
  <si>
    <t>HD361AC-CG</t>
  </si>
  <si>
    <t>HD361BT-NC</t>
  </si>
  <si>
    <t>HD361BT-CG</t>
  </si>
  <si>
    <t>099056300</t>
  </si>
  <si>
    <t>4" Tall Backguard Kit for 48" Ranges</t>
  </si>
  <si>
    <t>099056100</t>
  </si>
  <si>
    <t>099056200</t>
  </si>
  <si>
    <t>4" Tall Backguard Kit for 36" Ranges</t>
  </si>
  <si>
    <t>4" Tall Backguard Kit for 30" Ranges</t>
  </si>
  <si>
    <t>099055300</t>
  </si>
  <si>
    <t>099055500</t>
  </si>
  <si>
    <t>099055400</t>
  </si>
  <si>
    <t>Stainless Handle Kit</t>
  </si>
  <si>
    <t>099055600</t>
  </si>
  <si>
    <t>Gold Handle Kit</t>
  </si>
  <si>
    <t>Chrome Handle Kit</t>
  </si>
  <si>
    <t>09954300</t>
  </si>
  <si>
    <t>Meshfilter kit for HP361SSS</t>
  </si>
  <si>
    <t>Meshfilter kit for HP301SSS</t>
  </si>
  <si>
    <t>6 gas burners, gas convection oven with 4 fans natural gas</t>
  </si>
  <si>
    <t>RN361GPS-S-L</t>
  </si>
  <si>
    <t>RN301GPS-S-L</t>
  </si>
  <si>
    <t>RN301GCS-S-L</t>
  </si>
  <si>
    <t>Panorama Door, 4 gas burners, gas convection oven with 2 fans natural Gas</t>
  </si>
  <si>
    <t>4 gas burners, gas convection oven with 2 fans-Liquid Propane</t>
  </si>
  <si>
    <t>Panarama Door 4-gas brass burners, gas convection oven with 4 fans / Griddle</t>
  </si>
  <si>
    <t>NEXT Hoods</t>
  </si>
  <si>
    <t>NEXT Range</t>
  </si>
  <si>
    <t>Bronze</t>
  </si>
  <si>
    <t>RD361GCNCB</t>
  </si>
  <si>
    <t>RN483GCS-S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</si>
</sst>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10"/>
      <name val="Palatino"/>
    </font>
    <font>
      <sz val="10"/>
      <name val="Geneva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1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0" fontId="2" fillId="2" borderId="0"/>
    <xf numFmtId="44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0" fontId="1" fillId="2" borderId="0"/>
    <xf numFmtId="0" fontId="1" fillId="2" borderId="0"/>
    <xf numFmtId="0" fontId="4" fillId="2" borderId="0"/>
    <xf numFmtId="9" fontId="4" fillId="2" borderId="0" applyFont="0" applyFill="0" applyBorder="0" applyAlignment="0" applyProtection="0"/>
    <xf numFmtId="0" fontId="4" fillId="2" borderId="0"/>
    <xf numFmtId="0" fontId="5" fillId="2" borderId="0"/>
    <xf numFmtId="8" fontId="5" fillId="2" borderId="0" applyFont="0" applyFill="0" applyBorder="0" applyAlignment="0" applyProtection="0"/>
    <xf numFmtId="9" fontId="5" fillId="2" borderId="0" applyFont="0" applyFill="0" applyBorder="0" applyAlignment="0" applyProtection="0"/>
    <xf numFmtId="0" fontId="1" fillId="2" borderId="0"/>
    <xf numFmtId="9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3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4" fontId="1" fillId="0" borderId="0" applyFont="0" applyFill="0" applyBorder="0" applyAlignment="0" applyProtection="0"/>
    <xf numFmtId="0" fontId="8" fillId="2" borderId="0"/>
    <xf numFmtId="43" fontId="2" fillId="2" borderId="0" applyFont="0" applyFill="0" applyBorder="0" applyAlignment="0" applyProtection="0"/>
    <xf numFmtId="44" fontId="1" fillId="2" borderId="0" applyFont="0" applyFill="0" applyBorder="0" applyAlignment="0" applyProtection="0"/>
    <xf numFmtId="0" fontId="2" fillId="2" borderId="0"/>
    <xf numFmtId="0" fontId="1" fillId="2" borderId="0"/>
    <xf numFmtId="0" fontId="1" fillId="2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center"/>
    </xf>
    <xf numFmtId="0" fontId="9" fillId="4" borderId="2" xfId="75" applyFont="1" applyFill="1" applyBorder="1" applyAlignment="1">
      <alignment horizontal="center"/>
    </xf>
    <xf numFmtId="164" fontId="9" fillId="4" borderId="2" xfId="78" applyNumberFormat="1" applyFont="1" applyFill="1" applyBorder="1" applyAlignment="1">
      <alignment horizontal="center"/>
    </xf>
    <xf numFmtId="164" fontId="6" fillId="4" borderId="2" xfId="78" applyNumberFormat="1" applyFont="1" applyFill="1" applyBorder="1"/>
    <xf numFmtId="0" fontId="9" fillId="5" borderId="2" xfId="78" applyFont="1" applyFill="1" applyBorder="1"/>
    <xf numFmtId="0" fontId="6" fillId="5" borderId="2" xfId="78" applyFont="1" applyFill="1" applyBorder="1"/>
    <xf numFmtId="0" fontId="6" fillId="5" borderId="3" xfId="78" applyFont="1" applyFill="1" applyBorder="1"/>
    <xf numFmtId="164" fontId="9" fillId="6" borderId="2" xfId="78" applyNumberFormat="1" applyFont="1" applyFill="1" applyBorder="1" applyAlignment="1">
      <alignment horizontal="center"/>
    </xf>
    <xf numFmtId="164" fontId="6" fillId="6" borderId="2" xfId="78" applyNumberFormat="1" applyFont="1" applyFill="1" applyBorder="1"/>
    <xf numFmtId="164" fontId="9" fillId="7" borderId="2" xfId="78" applyNumberFormat="1" applyFont="1" applyFill="1" applyBorder="1" applyAlignment="1">
      <alignment horizontal="center"/>
    </xf>
    <xf numFmtId="164" fontId="6" fillId="7" borderId="2" xfId="78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2" borderId="2" xfId="80" applyFont="1" applyBorder="1" applyAlignment="1">
      <alignment vertical="center" wrapText="1"/>
    </xf>
    <xf numFmtId="0" fontId="1" fillId="2" borderId="2" xfId="80" applyBorder="1" applyAlignment="1">
      <alignment vertical="center" wrapText="1"/>
    </xf>
    <xf numFmtId="0" fontId="1" fillId="2" borderId="4" xfId="80" applyBorder="1" applyAlignment="1">
      <alignment vertical="center" wrapText="1"/>
    </xf>
    <xf numFmtId="5" fontId="1" fillId="0" borderId="2" xfId="74" applyNumberFormat="1" applyFont="1" applyFill="1" applyBorder="1" applyAlignment="1">
      <alignment horizontal="right"/>
    </xf>
    <xf numFmtId="5" fontId="1" fillId="0" borderId="3" xfId="74" applyNumberFormat="1" applyFont="1" applyFill="1" applyBorder="1" applyAlignment="1">
      <alignment horizontal="right"/>
    </xf>
    <xf numFmtId="5" fontId="6" fillId="0" borderId="3" xfId="74" applyNumberFormat="1" applyFont="1" applyFill="1" applyBorder="1" applyAlignment="1">
      <alignment horizontal="right"/>
    </xf>
    <xf numFmtId="5" fontId="6" fillId="0" borderId="2" xfId="74" applyNumberFormat="1" applyFont="1" applyFill="1" applyBorder="1" applyAlignment="1">
      <alignment horizontal="right"/>
    </xf>
    <xf numFmtId="0" fontId="0" fillId="2" borderId="4" xfId="80" applyFont="1" applyBorder="1" applyAlignment="1">
      <alignment vertical="center" wrapText="1"/>
    </xf>
    <xf numFmtId="49" fontId="6" fillId="2" borderId="2" xfId="80" applyNumberFormat="1" applyFont="1" applyBorder="1" applyAlignment="1">
      <alignment horizontal="left" vertical="center" wrapText="1"/>
    </xf>
    <xf numFmtId="0" fontId="6" fillId="2" borderId="2" xfId="8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8" borderId="5" xfId="0" applyFont="1" applyFill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horizontal="center" vertical="center" wrapText="1"/>
    </xf>
    <xf numFmtId="5" fontId="0" fillId="2" borderId="2" xfId="77" applyNumberFormat="1" applyFont="1" applyBorder="1" applyAlignment="1">
      <alignment horizontal="center"/>
    </xf>
    <xf numFmtId="5" fontId="1" fillId="0" borderId="2" xfId="74" applyNumberFormat="1" applyFont="1" applyFill="1" applyBorder="1" applyAlignment="1">
      <alignment horizontal="center"/>
    </xf>
    <xf numFmtId="5" fontId="6" fillId="0" borderId="2" xfId="74" applyNumberFormat="1" applyFont="1" applyFill="1" applyBorder="1" applyAlignment="1">
      <alignment horizontal="center"/>
    </xf>
    <xf numFmtId="165" fontId="6" fillId="0" borderId="2" xfId="74" applyNumberFormat="1" applyFont="1" applyFill="1" applyBorder="1" applyAlignment="1">
      <alignment horizontal="center"/>
    </xf>
    <xf numFmtId="0" fontId="7" fillId="8" borderId="5" xfId="80" applyFont="1" applyFill="1" applyBorder="1" applyAlignment="1">
      <alignment horizontal="center" vertical="center" wrapText="1"/>
    </xf>
    <xf numFmtId="5" fontId="7" fillId="8" borderId="5" xfId="77" applyNumberFormat="1" applyFont="1" applyFill="1" applyBorder="1" applyAlignment="1">
      <alignment horizontal="center"/>
    </xf>
    <xf numFmtId="5" fontId="0" fillId="2" borderId="4" xfId="77" applyNumberFormat="1" applyFont="1" applyBorder="1" applyAlignment="1">
      <alignment horizontal="center"/>
    </xf>
    <xf numFmtId="5" fontId="1" fillId="0" borderId="8" xfId="74" applyNumberFormat="1" applyFont="1" applyFill="1" applyBorder="1" applyAlignment="1">
      <alignment horizontal="right"/>
    </xf>
    <xf numFmtId="5" fontId="1" fillId="0" borderId="4" xfId="74" applyNumberFormat="1" applyFont="1" applyFill="1" applyBorder="1" applyAlignment="1">
      <alignment horizontal="right"/>
    </xf>
    <xf numFmtId="5" fontId="6" fillId="2" borderId="2" xfId="77" applyNumberFormat="1" applyFont="1" applyBorder="1" applyAlignment="1">
      <alignment horizontal="center"/>
    </xf>
    <xf numFmtId="0" fontId="11" fillId="8" borderId="3" xfId="80" applyFont="1" applyFill="1" applyBorder="1" applyAlignment="1">
      <alignment horizontal="left" vertical="center"/>
    </xf>
    <xf numFmtId="0" fontId="13" fillId="8" borderId="3" xfId="0" applyFont="1" applyFill="1" applyBorder="1" applyAlignment="1" applyProtection="1">
      <alignment horizontal="left" vertical="center"/>
    </xf>
    <xf numFmtId="5" fontId="12" fillId="0" borderId="2" xfId="74" applyNumberFormat="1" applyFont="1" applyFill="1" applyBorder="1" applyAlignment="1">
      <alignment horizontal="right"/>
    </xf>
    <xf numFmtId="5" fontId="12" fillId="0" borderId="3" xfId="74" applyNumberFormat="1" applyFont="1" applyFill="1" applyBorder="1" applyAlignment="1">
      <alignment horizontal="right"/>
    </xf>
    <xf numFmtId="0" fontId="12" fillId="0" borderId="0" xfId="0" applyFont="1" applyFill="1" applyAlignment="1">
      <alignment horizontal="center"/>
    </xf>
    <xf numFmtId="0" fontId="11" fillId="8" borderId="3" xfId="80" applyFont="1" applyFill="1" applyBorder="1" applyAlignment="1">
      <alignment vertical="center"/>
    </xf>
    <xf numFmtId="0" fontId="12" fillId="8" borderId="5" xfId="80" applyFont="1" applyFill="1" applyBorder="1" applyAlignment="1">
      <alignment vertical="center" wrapText="1"/>
    </xf>
    <xf numFmtId="5" fontId="12" fillId="0" borderId="8" xfId="74" applyNumberFormat="1" applyFont="1" applyFill="1" applyBorder="1" applyAlignment="1">
      <alignment horizontal="right"/>
    </xf>
    <xf numFmtId="5" fontId="1" fillId="0" borderId="10" xfId="74" applyNumberFormat="1" applyFont="1" applyFill="1" applyBorder="1" applyAlignment="1">
      <alignment horizontal="right"/>
    </xf>
    <xf numFmtId="5" fontId="1" fillId="0" borderId="5" xfId="74" applyNumberFormat="1" applyFont="1" applyFill="1" applyBorder="1" applyAlignment="1">
      <alignment horizontal="right"/>
    </xf>
    <xf numFmtId="0" fontId="6" fillId="2" borderId="4" xfId="80" applyFont="1" applyBorder="1" applyAlignment="1">
      <alignment vertical="center"/>
    </xf>
    <xf numFmtId="0" fontId="6" fillId="2" borderId="4" xfId="80" applyFont="1" applyBorder="1" applyAlignment="1">
      <alignment vertical="center" wrapText="1"/>
    </xf>
    <xf numFmtId="5" fontId="6" fillId="2" borderId="4" xfId="77" applyNumberFormat="1" applyFont="1" applyBorder="1" applyAlignment="1">
      <alignment horizontal="center"/>
    </xf>
    <xf numFmtId="5" fontId="6" fillId="0" borderId="3" xfId="74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2" borderId="2" xfId="80" applyFont="1" applyBorder="1" applyAlignment="1">
      <alignment vertical="center"/>
    </xf>
    <xf numFmtId="0" fontId="6" fillId="2" borderId="2" xfId="80" applyFont="1" applyBorder="1" applyAlignment="1">
      <alignment vertical="center" wrapText="1"/>
    </xf>
    <xf numFmtId="165" fontId="6" fillId="2" borderId="2" xfId="80" applyNumberFormat="1" applyFont="1" applyBorder="1" applyAlignment="1">
      <alignment horizontal="center" vertical="center" wrapText="1"/>
    </xf>
    <xf numFmtId="165" fontId="6" fillId="2" borderId="2" xfId="77" applyNumberFormat="1" applyFont="1" applyBorder="1" applyAlignment="1">
      <alignment horizontal="center"/>
    </xf>
    <xf numFmtId="165" fontId="6" fillId="0" borderId="3" xfId="74" applyNumberFormat="1" applyFont="1" applyFill="1" applyBorder="1" applyAlignment="1">
      <alignment horizontal="center"/>
    </xf>
    <xf numFmtId="0" fontId="6" fillId="2" borderId="6" xfId="80" applyFont="1" applyBorder="1" applyAlignment="1">
      <alignment vertical="center" wrapText="1"/>
    </xf>
    <xf numFmtId="165" fontId="6" fillId="2" borderId="6" xfId="80" applyNumberFormat="1" applyFont="1" applyBorder="1" applyAlignment="1">
      <alignment horizontal="center" vertical="center" wrapText="1"/>
    </xf>
    <xf numFmtId="165" fontId="6" fillId="2" borderId="6" xfId="77" applyNumberFormat="1" applyFont="1" applyBorder="1" applyAlignment="1">
      <alignment horizontal="center"/>
    </xf>
    <xf numFmtId="0" fontId="6" fillId="2" borderId="6" xfId="80" applyFont="1" applyBorder="1" applyAlignment="1">
      <alignment vertical="center"/>
    </xf>
    <xf numFmtId="5" fontId="6" fillId="0" borderId="6" xfId="74" applyNumberFormat="1" applyFont="1" applyFill="1" applyBorder="1" applyAlignment="1">
      <alignment horizontal="right"/>
    </xf>
    <xf numFmtId="49" fontId="6" fillId="2" borderId="4" xfId="80" applyNumberFormat="1" applyFont="1" applyBorder="1" applyAlignment="1">
      <alignment horizontal="left" vertical="center" wrapText="1"/>
    </xf>
    <xf numFmtId="0" fontId="6" fillId="2" borderId="4" xfId="80" applyFont="1" applyBorder="1" applyAlignment="1">
      <alignment horizontal="left" vertical="center" wrapText="1"/>
    </xf>
    <xf numFmtId="49" fontId="6" fillId="0" borderId="2" xfId="80" applyNumberFormat="1" applyFont="1" applyFill="1" applyBorder="1" applyAlignment="1">
      <alignment horizontal="left" vertical="center" wrapText="1"/>
    </xf>
    <xf numFmtId="0" fontId="6" fillId="0" borderId="2" xfId="80" applyFont="1" applyFill="1" applyBorder="1" applyAlignment="1">
      <alignment horizontal="left" vertical="center" wrapText="1"/>
    </xf>
    <xf numFmtId="5" fontId="6" fillId="0" borderId="9" xfId="74" applyNumberFormat="1" applyFont="1" applyFill="1" applyBorder="1" applyAlignment="1">
      <alignment horizontal="right"/>
    </xf>
    <xf numFmtId="49" fontId="6" fillId="2" borderId="2" xfId="80" applyNumberFormat="1" applyFont="1" applyBorder="1" applyAlignment="1">
      <alignment horizontal="left" vertical="center"/>
    </xf>
    <xf numFmtId="0" fontId="1" fillId="9" borderId="0" xfId="80" applyFill="1" applyBorder="1" applyAlignment="1">
      <alignment horizontal="center" vertical="center" wrapText="1"/>
    </xf>
    <xf numFmtId="5" fontId="0" fillId="9" borderId="0" xfId="77" applyNumberFormat="1" applyFont="1" applyFill="1" applyBorder="1" applyAlignment="1">
      <alignment horizontal="center" wrapText="1"/>
    </xf>
    <xf numFmtId="5" fontId="10" fillId="8" borderId="5" xfId="77" applyNumberFormat="1" applyFont="1" applyFill="1" applyBorder="1" applyAlignment="1">
      <alignment horizontal="center"/>
    </xf>
    <xf numFmtId="5" fontId="1" fillId="8" borderId="8" xfId="74" applyNumberFormat="1" applyFont="1" applyFill="1" applyBorder="1" applyAlignment="1">
      <alignment horizontal="center"/>
    </xf>
    <xf numFmtId="5" fontId="6" fillId="2" borderId="6" xfId="77" applyNumberFormat="1" applyFont="1" applyBorder="1" applyAlignment="1">
      <alignment horizontal="center"/>
    </xf>
    <xf numFmtId="5" fontId="6" fillId="0" borderId="6" xfId="74" applyNumberFormat="1" applyFont="1" applyFill="1" applyBorder="1" applyAlignment="1">
      <alignment horizontal="center"/>
    </xf>
    <xf numFmtId="5" fontId="12" fillId="8" borderId="5" xfId="77" applyNumberFormat="1" applyFont="1" applyFill="1" applyBorder="1" applyAlignment="1">
      <alignment horizontal="center"/>
    </xf>
    <xf numFmtId="5" fontId="12" fillId="8" borderId="8" xfId="74" applyNumberFormat="1" applyFont="1" applyFill="1" applyBorder="1" applyAlignment="1">
      <alignment horizontal="center"/>
    </xf>
    <xf numFmtId="5" fontId="6" fillId="2" borderId="4" xfId="77" applyNumberFormat="1" applyFont="1" applyBorder="1" applyAlignment="1">
      <alignment horizontal="center" wrapText="1"/>
    </xf>
    <xf numFmtId="5" fontId="6" fillId="0" borderId="4" xfId="74" applyNumberFormat="1" applyFont="1" applyFill="1" applyBorder="1" applyAlignment="1">
      <alignment horizontal="center"/>
    </xf>
    <xf numFmtId="5" fontId="6" fillId="2" borderId="2" xfId="77" applyNumberFormat="1" applyFont="1" applyBorder="1" applyAlignment="1">
      <alignment horizontal="center" wrapText="1"/>
    </xf>
    <xf numFmtId="5" fontId="6" fillId="0" borderId="2" xfId="77" applyNumberFormat="1" applyFont="1" applyFill="1" applyBorder="1" applyAlignment="1">
      <alignment horizontal="center"/>
    </xf>
    <xf numFmtId="5" fontId="6" fillId="0" borderId="2" xfId="77" applyNumberFormat="1" applyFont="1" applyFill="1" applyBorder="1" applyAlignment="1">
      <alignment horizontal="center" wrapText="1"/>
    </xf>
    <xf numFmtId="5" fontId="6" fillId="2" borderId="6" xfId="77" applyNumberFormat="1" applyFont="1" applyBorder="1" applyAlignment="1">
      <alignment horizontal="center" wrapText="1"/>
    </xf>
    <xf numFmtId="5" fontId="12" fillId="8" borderId="5" xfId="77" applyNumberFormat="1" applyFont="1" applyFill="1" applyBorder="1" applyAlignment="1">
      <alignment horizontal="center" wrapText="1"/>
    </xf>
    <xf numFmtId="5" fontId="1" fillId="0" borderId="4" xfId="74" applyNumberFormat="1" applyFont="1" applyFill="1" applyBorder="1" applyAlignment="1">
      <alignment horizontal="center"/>
    </xf>
    <xf numFmtId="5" fontId="0" fillId="2" borderId="2" xfId="77" applyNumberFormat="1" applyFont="1" applyBorder="1" applyAlignment="1">
      <alignment horizontal="center" wrapText="1"/>
    </xf>
    <xf numFmtId="5" fontId="0" fillId="9" borderId="2" xfId="77" applyNumberFormat="1" applyFont="1" applyFill="1" applyBorder="1" applyAlignment="1">
      <alignment horizontal="center"/>
    </xf>
    <xf numFmtId="5" fontId="1" fillId="8" borderId="2" xfId="74" applyNumberFormat="1" applyFont="1" applyFill="1" applyBorder="1" applyAlignment="1">
      <alignment horizontal="center"/>
    </xf>
    <xf numFmtId="5" fontId="6" fillId="0" borderId="8" xfId="74" applyNumberFormat="1" applyFont="1" applyFill="1" applyBorder="1" applyAlignment="1">
      <alignment horizontal="right"/>
    </xf>
    <xf numFmtId="49" fontId="6" fillId="2" borderId="6" xfId="80" applyNumberFormat="1" applyFont="1" applyBorder="1" applyAlignment="1">
      <alignment horizontal="left" vertical="center" wrapText="1"/>
    </xf>
    <xf numFmtId="0" fontId="6" fillId="2" borderId="6" xfId="80" applyFont="1" applyBorder="1" applyAlignment="1">
      <alignment horizontal="left" vertical="center" wrapText="1"/>
    </xf>
    <xf numFmtId="49" fontId="11" fillId="8" borderId="3" xfId="80" applyNumberFormat="1" applyFont="1" applyFill="1" applyBorder="1" applyAlignment="1">
      <alignment horizontal="left" vertical="center" wrapText="1"/>
    </xf>
    <xf numFmtId="0" fontId="11" fillId="8" borderId="5" xfId="80" applyFont="1" applyFill="1" applyBorder="1" applyAlignment="1">
      <alignment horizontal="left" vertical="center" wrapText="1"/>
    </xf>
    <xf numFmtId="5" fontId="11" fillId="8" borderId="5" xfId="77" applyNumberFormat="1" applyFont="1" applyFill="1" applyBorder="1" applyAlignment="1">
      <alignment horizontal="center"/>
    </xf>
    <xf numFmtId="5" fontId="11" fillId="8" borderId="5" xfId="77" applyNumberFormat="1" applyFont="1" applyFill="1" applyBorder="1" applyAlignment="1">
      <alignment horizontal="center" wrapText="1"/>
    </xf>
    <xf numFmtId="5" fontId="11" fillId="8" borderId="8" xfId="74" applyNumberFormat="1" applyFont="1" applyFill="1" applyBorder="1" applyAlignment="1">
      <alignment horizontal="center"/>
    </xf>
    <xf numFmtId="0" fontId="3" fillId="3" borderId="11" xfId="0" applyFont="1" applyFill="1" applyBorder="1" applyAlignment="1" applyProtection="1">
      <alignment horizontal="center" vertical="center" wrapText="1"/>
    </xf>
    <xf numFmtId="165" fontId="6" fillId="2" borderId="3" xfId="80" applyNumberFormat="1" applyFont="1" applyBorder="1" applyAlignment="1">
      <alignment horizontal="center" vertical="center" wrapText="1"/>
    </xf>
    <xf numFmtId="165" fontId="6" fillId="2" borderId="9" xfId="8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3" borderId="7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5" fontId="6" fillId="0" borderId="8" xfId="74" applyNumberFormat="1" applyFont="1" applyFill="1" applyBorder="1" applyAlignment="1">
      <alignment horizontal="center"/>
    </xf>
    <xf numFmtId="165" fontId="6" fillId="2" borderId="8" xfId="80" applyNumberFormat="1" applyFont="1" applyBorder="1" applyAlignment="1">
      <alignment horizontal="center" vertical="center" wrapText="1"/>
    </xf>
    <xf numFmtId="165" fontId="6" fillId="0" borderId="8" xfId="74" applyNumberFormat="1" applyFont="1" applyFill="1" applyBorder="1" applyAlignment="1">
      <alignment horizontal="center"/>
    </xf>
    <xf numFmtId="165" fontId="6" fillId="2" borderId="13" xfId="80" applyNumberFormat="1" applyFont="1" applyBorder="1" applyAlignment="1">
      <alignment horizontal="center" vertical="center" wrapText="1"/>
    </xf>
    <xf numFmtId="5" fontId="6" fillId="0" borderId="13" xfId="74" applyNumberFormat="1" applyFont="1" applyFill="1" applyBorder="1" applyAlignment="1">
      <alignment horizontal="right"/>
    </xf>
    <xf numFmtId="5" fontId="1" fillId="0" borderId="14" xfId="74" applyNumberFormat="1" applyFont="1" applyFill="1" applyBorder="1" applyAlignment="1">
      <alignment horizontal="right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11" fillId="8" borderId="15" xfId="80" applyFont="1" applyFill="1" applyBorder="1" applyAlignment="1">
      <alignment horizontal="left" vertical="center"/>
    </xf>
    <xf numFmtId="5" fontId="6" fillId="8" borderId="4" xfId="77" applyNumberFormat="1" applyFont="1" applyFill="1" applyBorder="1" applyAlignment="1">
      <alignment horizontal="center"/>
    </xf>
    <xf numFmtId="0" fontId="6" fillId="2" borderId="18" xfId="80" applyFont="1" applyBorder="1" applyAlignment="1">
      <alignment vertical="center" wrapText="1"/>
    </xf>
    <xf numFmtId="0" fontId="6" fillId="0" borderId="2" xfId="80" applyFont="1" applyFill="1" applyBorder="1" applyAlignment="1">
      <alignment vertical="center"/>
    </xf>
    <xf numFmtId="0" fontId="6" fillId="0" borderId="2" xfId="80" applyFont="1" applyFill="1" applyBorder="1" applyAlignment="1">
      <alignment vertical="center" wrapText="1"/>
    </xf>
    <xf numFmtId="0" fontId="6" fillId="0" borderId="4" xfId="80" applyFont="1" applyFill="1" applyBorder="1" applyAlignment="1">
      <alignment vertical="center" wrapText="1"/>
    </xf>
  </cellXfs>
  <cellStyles count="81">
    <cellStyle name="Comma 2" xfId="24"/>
    <cellStyle name="Comma 2 2" xfId="76"/>
    <cellStyle name="Currency" xfId="74" builtinId="4"/>
    <cellStyle name="Currency 2" xfId="3"/>
    <cellStyle name="Currency 2 2" xfId="10"/>
    <cellStyle name="Currency 3" xfId="77"/>
    <cellStyle name="Currency 4" xfId="2"/>
    <cellStyle name="Normal" xfId="0" builtinId="0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16" xfId="25"/>
    <cellStyle name="Normal 17" xfId="26"/>
    <cellStyle name="Normal 18" xfId="27"/>
    <cellStyle name="Normal 19" xfId="28"/>
    <cellStyle name="Normal 2" xfId="1"/>
    <cellStyle name="Normal 2 2" xfId="8"/>
    <cellStyle name="Normal 20" xfId="29"/>
    <cellStyle name="Normal 21" xfId="30"/>
    <cellStyle name="Normal 22" xfId="31"/>
    <cellStyle name="Normal 23" xfId="32"/>
    <cellStyle name="Normal 24" xfId="33"/>
    <cellStyle name="Normal 25" xfId="34"/>
    <cellStyle name="Normal 26" xfId="35"/>
    <cellStyle name="Normal 27" xfId="36"/>
    <cellStyle name="Normal 28" xfId="37"/>
    <cellStyle name="Normal 29" xfId="38"/>
    <cellStyle name="Normal 3" xfId="9"/>
    <cellStyle name="Normal 30" xfId="39"/>
    <cellStyle name="Normal 31" xfId="40"/>
    <cellStyle name="Normal 32" xfId="4"/>
    <cellStyle name="Normal 33" xfId="5"/>
    <cellStyle name="Normal 34" xfId="45"/>
    <cellStyle name="Normal 35" xfId="43"/>
    <cellStyle name="Normal 36" xfId="44"/>
    <cellStyle name="Normal 37" xfId="42"/>
    <cellStyle name="Normal 38" xfId="51"/>
    <cellStyle name="Normal 39" xfId="60"/>
    <cellStyle name="Normal 4" xfId="6"/>
    <cellStyle name="Normal 40" xfId="50"/>
    <cellStyle name="Normal 41" xfId="66"/>
    <cellStyle name="Normal 42" xfId="56"/>
    <cellStyle name="Normal 43" xfId="48"/>
    <cellStyle name="Normal 44" xfId="52"/>
    <cellStyle name="Normal 45" xfId="65"/>
    <cellStyle name="Normal 46" xfId="46"/>
    <cellStyle name="Normal 47" xfId="41"/>
    <cellStyle name="Normal 48" xfId="63"/>
    <cellStyle name="Normal 49" xfId="58"/>
    <cellStyle name="Normal 5" xfId="12"/>
    <cellStyle name="Normal 5 2" xfId="78"/>
    <cellStyle name="Normal 50" xfId="62"/>
    <cellStyle name="Normal 51" xfId="53"/>
    <cellStyle name="Normal 52" xfId="61"/>
    <cellStyle name="Normal 53" xfId="54"/>
    <cellStyle name="Normal 54" xfId="59"/>
    <cellStyle name="Normal 55" xfId="55"/>
    <cellStyle name="Normal 56" xfId="49"/>
    <cellStyle name="Normal 57" xfId="47"/>
    <cellStyle name="Normal 58" xfId="70"/>
    <cellStyle name="Normal 59" xfId="67"/>
    <cellStyle name="Normal 6" xfId="14"/>
    <cellStyle name="Normal 60" xfId="71"/>
    <cellStyle name="Normal 61" xfId="64"/>
    <cellStyle name="Normal 62" xfId="73"/>
    <cellStyle name="Normal 63" xfId="57"/>
    <cellStyle name="Normal 64" xfId="68"/>
    <cellStyle name="Normal 65" xfId="69"/>
    <cellStyle name="Normal 66" xfId="72"/>
    <cellStyle name="Normal 67" xfId="75"/>
    <cellStyle name="Normal 68" xfId="79"/>
    <cellStyle name="Normal 69" xfId="80"/>
    <cellStyle name="Normal 7" xfId="15"/>
    <cellStyle name="Normal 8" xfId="16"/>
    <cellStyle name="Normal 9" xfId="17"/>
    <cellStyle name="Percent 2" xfId="11"/>
    <cellStyle name="Percent 3" xfId="7"/>
    <cellStyle name="Percent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9"/>
  <sheetViews>
    <sheetView tabSelected="1" showWhiteSpace="0" zoomScale="110" zoomScaleNormal="110" workbookViewId="0">
      <pane ySplit="1" topLeftCell="A2" activePane="bottomLeft" state="frozen"/>
      <selection activeCell="B1" sqref="B1"/>
      <selection pane="bottomLeft" activeCell="C8" sqref="C8"/>
    </sheetView>
  </sheetViews>
  <sheetFormatPr defaultColWidth="8.85546875" defaultRowHeight="15"/>
  <cols>
    <col min="1" max="1" width="13.7109375" style="1" bestFit="1" customWidth="1"/>
    <col min="2" max="2" width="66.28515625" style="1" customWidth="1"/>
    <col min="3" max="3" width="16.5703125" style="1" bestFit="1" customWidth="1"/>
    <col min="4" max="4" width="10.5703125" style="1" bestFit="1" customWidth="1"/>
    <col min="5" max="5" width="9.85546875" style="1" bestFit="1" customWidth="1"/>
    <col min="6" max="6" width="9.7109375" style="1" bestFit="1" customWidth="1"/>
    <col min="7" max="7" width="9.140625" style="4" bestFit="1" customWidth="1"/>
    <col min="8" max="8" width="11.5703125" style="1" bestFit="1" customWidth="1"/>
    <col min="9" max="15" width="14.85546875" style="4" hidden="1" customWidth="1"/>
    <col min="16" max="38" width="8.85546875" style="1" customWidth="1"/>
    <col min="39" max="61" width="8.85546875" style="1"/>
    <col min="62" max="62" width="14.140625" style="1" customWidth="1"/>
    <col min="63" max="16384" width="8.85546875" style="1"/>
  </cols>
  <sheetData>
    <row r="1" spans="1:16" s="2" customFormat="1" ht="30">
      <c r="A1" s="118" t="s">
        <v>0</v>
      </c>
      <c r="B1" s="110" t="s">
        <v>1</v>
      </c>
      <c r="C1" s="110" t="s">
        <v>42</v>
      </c>
      <c r="D1" s="110" t="s">
        <v>174</v>
      </c>
      <c r="E1" s="110" t="s">
        <v>35</v>
      </c>
      <c r="F1" s="109" t="s">
        <v>3</v>
      </c>
      <c r="G1" s="109" t="s">
        <v>2</v>
      </c>
      <c r="H1" s="119" t="s">
        <v>30</v>
      </c>
      <c r="I1" s="111" t="s">
        <v>37</v>
      </c>
      <c r="J1" s="3" t="s">
        <v>40</v>
      </c>
      <c r="K1" s="3" t="s">
        <v>41</v>
      </c>
      <c r="L1" s="3" t="s">
        <v>31</v>
      </c>
      <c r="M1" s="3" t="s">
        <v>36</v>
      </c>
      <c r="N1" s="3" t="s">
        <v>38</v>
      </c>
      <c r="O1" s="99" t="s">
        <v>39</v>
      </c>
      <c r="P1" s="103"/>
    </row>
    <row r="2" spans="1:16" s="17" customFormat="1" ht="15.75" customHeight="1">
      <c r="A2" s="42" t="s">
        <v>227</v>
      </c>
      <c r="B2" s="29"/>
      <c r="C2" s="29"/>
      <c r="D2" s="29"/>
      <c r="E2" s="29"/>
      <c r="F2" s="30"/>
      <c r="G2" s="30"/>
      <c r="H2" s="120"/>
      <c r="I2" s="16"/>
      <c r="J2" s="16"/>
      <c r="K2" s="16"/>
      <c r="L2" s="16"/>
      <c r="M2" s="16"/>
      <c r="N2" s="16"/>
      <c r="O2" s="16"/>
      <c r="P2" s="104"/>
    </row>
    <row r="3" spans="1:16" s="55" customFormat="1" ht="15" customHeight="1">
      <c r="A3" s="51" t="s">
        <v>43</v>
      </c>
      <c r="B3" s="52" t="s">
        <v>44</v>
      </c>
      <c r="C3" s="52" t="s">
        <v>175</v>
      </c>
      <c r="D3" s="52" t="s">
        <v>175</v>
      </c>
      <c r="E3" s="53">
        <v>11000</v>
      </c>
      <c r="F3" s="53">
        <v>10500</v>
      </c>
      <c r="G3" s="53">
        <v>9999</v>
      </c>
      <c r="H3" s="33">
        <v>7000</v>
      </c>
      <c r="I3" s="112">
        <f>H3*1.03</f>
        <v>7210</v>
      </c>
      <c r="J3" s="33">
        <f t="shared" ref="J3:J96" si="0">I3*0.05</f>
        <v>360.5</v>
      </c>
      <c r="K3" s="33">
        <f t="shared" ref="K3:K96" si="1">I3-J3</f>
        <v>6849.5</v>
      </c>
      <c r="L3" s="33">
        <f t="shared" ref="L3:L96" si="2">O3</f>
        <v>0</v>
      </c>
      <c r="M3" s="33">
        <f t="shared" ref="M3:M96" si="3">O3</f>
        <v>0</v>
      </c>
      <c r="N3" s="33">
        <f t="shared" ref="N3:N96" si="4">O3*0.95</f>
        <v>0</v>
      </c>
      <c r="O3" s="54"/>
      <c r="P3" s="105"/>
    </row>
    <row r="4" spans="1:16" s="55" customFormat="1" ht="15" customHeight="1">
      <c r="A4" s="56" t="s">
        <v>230</v>
      </c>
      <c r="B4" s="57" t="s">
        <v>45</v>
      </c>
      <c r="C4" s="57" t="s">
        <v>175</v>
      </c>
      <c r="D4" s="57" t="s">
        <v>175</v>
      </c>
      <c r="E4" s="40">
        <v>11000</v>
      </c>
      <c r="F4" s="40">
        <v>10500</v>
      </c>
      <c r="G4" s="40">
        <v>9999</v>
      </c>
      <c r="H4" s="33">
        <v>7000</v>
      </c>
      <c r="I4" s="112">
        <f>H4*1.03</f>
        <v>7210</v>
      </c>
      <c r="J4" s="33">
        <f t="shared" si="0"/>
        <v>360.5</v>
      </c>
      <c r="K4" s="33">
        <f t="shared" si="1"/>
        <v>6849.5</v>
      </c>
      <c r="L4" s="33">
        <f t="shared" si="2"/>
        <v>0</v>
      </c>
      <c r="M4" s="33">
        <f t="shared" si="3"/>
        <v>0</v>
      </c>
      <c r="N4" s="33">
        <f t="shared" si="4"/>
        <v>0</v>
      </c>
      <c r="O4" s="54"/>
      <c r="P4" s="105"/>
    </row>
    <row r="5" spans="1:16" s="55" customFormat="1" ht="15" customHeight="1">
      <c r="A5" s="56" t="s">
        <v>46</v>
      </c>
      <c r="B5" s="57" t="s">
        <v>47</v>
      </c>
      <c r="C5" s="57" t="s">
        <v>175</v>
      </c>
      <c r="D5" s="57" t="s">
        <v>175</v>
      </c>
      <c r="E5" s="40">
        <v>7600</v>
      </c>
      <c r="F5" s="40">
        <v>7250</v>
      </c>
      <c r="G5" s="40">
        <v>6899</v>
      </c>
      <c r="H5" s="33">
        <v>4830</v>
      </c>
      <c r="I5" s="112">
        <f>H5*1.03</f>
        <v>4974.9000000000005</v>
      </c>
      <c r="J5" s="33">
        <f t="shared" si="0"/>
        <v>248.74500000000003</v>
      </c>
      <c r="K5" s="33">
        <f t="shared" si="1"/>
        <v>4726.1550000000007</v>
      </c>
      <c r="L5" s="33">
        <f t="shared" si="2"/>
        <v>0</v>
      </c>
      <c r="M5" s="33">
        <f t="shared" si="3"/>
        <v>0</v>
      </c>
      <c r="N5" s="33">
        <f t="shared" si="4"/>
        <v>0</v>
      </c>
      <c r="O5" s="54"/>
      <c r="P5" s="105"/>
    </row>
    <row r="6" spans="1:16" s="55" customFormat="1" ht="15" customHeight="1">
      <c r="A6" s="56" t="s">
        <v>48</v>
      </c>
      <c r="B6" s="57" t="s">
        <v>49</v>
      </c>
      <c r="C6" s="57" t="s">
        <v>175</v>
      </c>
      <c r="D6" s="57" t="s">
        <v>175</v>
      </c>
      <c r="E6" s="40">
        <v>7600</v>
      </c>
      <c r="F6" s="40">
        <v>7250</v>
      </c>
      <c r="G6" s="40">
        <v>6899</v>
      </c>
      <c r="H6" s="33">
        <v>4830</v>
      </c>
      <c r="I6" s="112">
        <f>H6*1.03</f>
        <v>4974.9000000000005</v>
      </c>
      <c r="J6" s="33">
        <f t="shared" si="0"/>
        <v>248.74500000000003</v>
      </c>
      <c r="K6" s="33">
        <f t="shared" si="1"/>
        <v>4726.1550000000007</v>
      </c>
      <c r="L6" s="33">
        <f t="shared" si="2"/>
        <v>0</v>
      </c>
      <c r="M6" s="33">
        <f t="shared" si="3"/>
        <v>0</v>
      </c>
      <c r="N6" s="33">
        <f t="shared" si="4"/>
        <v>0</v>
      </c>
      <c r="O6" s="54"/>
      <c r="P6" s="105"/>
    </row>
    <row r="7" spans="1:16" s="55" customFormat="1" ht="15" customHeight="1">
      <c r="A7" s="57" t="s">
        <v>164</v>
      </c>
      <c r="B7" s="57" t="s">
        <v>50</v>
      </c>
      <c r="C7" s="57" t="s">
        <v>175</v>
      </c>
      <c r="D7" s="57" t="s">
        <v>175</v>
      </c>
      <c r="E7" s="40">
        <v>4800</v>
      </c>
      <c r="F7" s="40">
        <v>4620</v>
      </c>
      <c r="G7" s="40">
        <v>4399</v>
      </c>
      <c r="H7" s="33">
        <v>3050</v>
      </c>
      <c r="I7" s="112">
        <f>H7*1.03</f>
        <v>3141.5</v>
      </c>
      <c r="J7" s="33">
        <f t="shared" si="0"/>
        <v>157.07500000000002</v>
      </c>
      <c r="K7" s="33">
        <f t="shared" si="1"/>
        <v>2984.4250000000002</v>
      </c>
      <c r="L7" s="33">
        <f t="shared" si="2"/>
        <v>0</v>
      </c>
      <c r="M7" s="33">
        <f t="shared" si="3"/>
        <v>0</v>
      </c>
      <c r="N7" s="33">
        <f t="shared" si="4"/>
        <v>0</v>
      </c>
      <c r="O7" s="54"/>
      <c r="P7" s="105"/>
    </row>
    <row r="8" spans="1:16" s="55" customFormat="1" ht="15" customHeight="1">
      <c r="A8" s="57" t="s">
        <v>220</v>
      </c>
      <c r="B8" s="57" t="s">
        <v>50</v>
      </c>
      <c r="C8" s="57" t="s">
        <v>175</v>
      </c>
      <c r="D8" s="57" t="s">
        <v>175</v>
      </c>
      <c r="E8" s="58">
        <v>4800</v>
      </c>
      <c r="F8" s="58">
        <v>4620</v>
      </c>
      <c r="G8" s="58">
        <v>4399</v>
      </c>
      <c r="H8" s="58">
        <v>3050</v>
      </c>
      <c r="I8" s="113">
        <v>3171.6789999999996</v>
      </c>
      <c r="J8" s="58">
        <v>158.58394999999999</v>
      </c>
      <c r="K8" s="58">
        <v>3013.0950499999994</v>
      </c>
      <c r="L8" s="58">
        <v>0</v>
      </c>
      <c r="M8" s="58">
        <v>0</v>
      </c>
      <c r="N8" s="58">
        <v>0</v>
      </c>
      <c r="O8" s="100">
        <v>0</v>
      </c>
      <c r="P8" s="105"/>
    </row>
    <row r="9" spans="1:16" s="55" customFormat="1" ht="15" customHeight="1">
      <c r="A9" s="56" t="s">
        <v>51</v>
      </c>
      <c r="B9" s="57" t="s">
        <v>219</v>
      </c>
      <c r="C9" s="57" t="s">
        <v>175</v>
      </c>
      <c r="D9" s="57" t="s">
        <v>175</v>
      </c>
      <c r="E9" s="40">
        <v>4800</v>
      </c>
      <c r="F9" s="40">
        <v>4620</v>
      </c>
      <c r="G9" s="40">
        <v>4399</v>
      </c>
      <c r="H9" s="33">
        <v>3050</v>
      </c>
      <c r="I9" s="112">
        <f>H9*1.03</f>
        <v>3141.5</v>
      </c>
      <c r="J9" s="33">
        <f t="shared" si="0"/>
        <v>157.07500000000002</v>
      </c>
      <c r="K9" s="33">
        <f t="shared" si="1"/>
        <v>2984.4250000000002</v>
      </c>
      <c r="L9" s="33">
        <f t="shared" si="2"/>
        <v>0</v>
      </c>
      <c r="M9" s="33">
        <f t="shared" si="3"/>
        <v>0</v>
      </c>
      <c r="N9" s="33">
        <f t="shared" si="4"/>
        <v>0</v>
      </c>
      <c r="O9" s="54"/>
      <c r="P9" s="105"/>
    </row>
    <row r="10" spans="1:16" s="55" customFormat="1" ht="15" customHeight="1">
      <c r="A10" s="56" t="s">
        <v>52</v>
      </c>
      <c r="B10" s="57" t="s">
        <v>225</v>
      </c>
      <c r="C10" s="57" t="s">
        <v>175</v>
      </c>
      <c r="D10" s="57" t="s">
        <v>175</v>
      </c>
      <c r="E10" s="40">
        <v>5275</v>
      </c>
      <c r="F10" s="40">
        <v>5040</v>
      </c>
      <c r="G10" s="40">
        <v>4799</v>
      </c>
      <c r="H10" s="33">
        <v>3250</v>
      </c>
      <c r="I10" s="112">
        <f>H10*1.03</f>
        <v>3347.5</v>
      </c>
      <c r="J10" s="33">
        <f t="shared" si="0"/>
        <v>167.375</v>
      </c>
      <c r="K10" s="33">
        <f t="shared" si="1"/>
        <v>3180.125</v>
      </c>
      <c r="L10" s="33">
        <f t="shared" si="2"/>
        <v>0</v>
      </c>
      <c r="M10" s="33">
        <f t="shared" si="3"/>
        <v>0</v>
      </c>
      <c r="N10" s="33">
        <f t="shared" si="4"/>
        <v>0</v>
      </c>
      <c r="O10" s="54"/>
      <c r="P10" s="105"/>
    </row>
    <row r="11" spans="1:16" s="55" customFormat="1" ht="15" customHeight="1">
      <c r="A11" s="56" t="s">
        <v>54</v>
      </c>
      <c r="B11" s="57" t="s">
        <v>53</v>
      </c>
      <c r="C11" s="57" t="s">
        <v>175</v>
      </c>
      <c r="D11" s="57" t="s">
        <v>175</v>
      </c>
      <c r="E11" s="40">
        <v>5275</v>
      </c>
      <c r="F11" s="40">
        <v>5040</v>
      </c>
      <c r="G11" s="40">
        <v>4799</v>
      </c>
      <c r="H11" s="33">
        <v>3250</v>
      </c>
      <c r="I11" s="112">
        <f>H11*1.03</f>
        <v>3347.5</v>
      </c>
      <c r="J11" s="33">
        <f t="shared" si="0"/>
        <v>167.375</v>
      </c>
      <c r="K11" s="33">
        <f t="shared" si="1"/>
        <v>3180.125</v>
      </c>
      <c r="L11" s="33">
        <f t="shared" si="2"/>
        <v>0</v>
      </c>
      <c r="M11" s="33">
        <f t="shared" si="3"/>
        <v>0</v>
      </c>
      <c r="N11" s="33">
        <f t="shared" si="4"/>
        <v>0</v>
      </c>
      <c r="O11" s="54"/>
      <c r="P11" s="105"/>
    </row>
    <row r="12" spans="1:16" s="55" customFormat="1" ht="15" customHeight="1">
      <c r="A12" s="57" t="s">
        <v>172</v>
      </c>
      <c r="B12" s="57" t="s">
        <v>223</v>
      </c>
      <c r="C12" s="57" t="s">
        <v>175</v>
      </c>
      <c r="D12" s="57" t="s">
        <v>175</v>
      </c>
      <c r="E12" s="59">
        <v>3500</v>
      </c>
      <c r="F12" s="59">
        <v>3360</v>
      </c>
      <c r="G12" s="59">
        <v>3199</v>
      </c>
      <c r="H12" s="34">
        <v>2240</v>
      </c>
      <c r="I12" s="114">
        <v>2307.2000000000003</v>
      </c>
      <c r="J12" s="34">
        <v>115.36000000000001</v>
      </c>
      <c r="K12" s="34">
        <v>2191.84</v>
      </c>
      <c r="L12" s="34">
        <v>0</v>
      </c>
      <c r="M12" s="34">
        <v>0</v>
      </c>
      <c r="N12" s="34">
        <v>0</v>
      </c>
      <c r="O12" s="60"/>
      <c r="P12" s="105"/>
    </row>
    <row r="13" spans="1:16" s="55" customFormat="1" ht="15" customHeight="1">
      <c r="A13" s="61" t="s">
        <v>221</v>
      </c>
      <c r="B13" s="61" t="s">
        <v>55</v>
      </c>
      <c r="C13" s="61" t="s">
        <v>175</v>
      </c>
      <c r="D13" s="61" t="s">
        <v>175</v>
      </c>
      <c r="E13" s="62">
        <v>3500</v>
      </c>
      <c r="F13" s="62">
        <v>3360</v>
      </c>
      <c r="G13" s="62">
        <v>3199</v>
      </c>
      <c r="H13" s="62">
        <v>2240</v>
      </c>
      <c r="I13" s="115">
        <v>2307.2000000000003</v>
      </c>
      <c r="J13" s="62">
        <v>115.36000000000001</v>
      </c>
      <c r="K13" s="62">
        <v>2191.84</v>
      </c>
      <c r="L13" s="62">
        <v>0</v>
      </c>
      <c r="M13" s="62">
        <v>0</v>
      </c>
      <c r="N13" s="62">
        <v>0</v>
      </c>
      <c r="O13" s="101">
        <v>0</v>
      </c>
      <c r="P13" s="105"/>
    </row>
    <row r="14" spans="1:16" s="55" customFormat="1" ht="15" customHeight="1">
      <c r="A14" s="61" t="s">
        <v>165</v>
      </c>
      <c r="B14" s="61" t="s">
        <v>56</v>
      </c>
      <c r="C14" s="61" t="s">
        <v>175</v>
      </c>
      <c r="D14" s="61" t="s">
        <v>175</v>
      </c>
      <c r="E14" s="59">
        <v>3500</v>
      </c>
      <c r="F14" s="59">
        <v>3360</v>
      </c>
      <c r="G14" s="63">
        <v>3199</v>
      </c>
      <c r="H14" s="34">
        <v>2240</v>
      </c>
      <c r="I14" s="114">
        <v>2307.2000000000003</v>
      </c>
      <c r="J14" s="34">
        <v>115.36000000000001</v>
      </c>
      <c r="K14" s="34">
        <v>2191.84</v>
      </c>
      <c r="L14" s="34">
        <v>0</v>
      </c>
      <c r="M14" s="34">
        <v>0</v>
      </c>
      <c r="N14" s="34">
        <v>0</v>
      </c>
      <c r="O14" s="60"/>
      <c r="P14" s="105"/>
    </row>
    <row r="15" spans="1:16" s="55" customFormat="1" ht="15" customHeight="1">
      <c r="A15" s="61" t="s">
        <v>222</v>
      </c>
      <c r="B15" s="61" t="s">
        <v>224</v>
      </c>
      <c r="C15" s="61" t="s">
        <v>175</v>
      </c>
      <c r="D15" s="61" t="s">
        <v>175</v>
      </c>
      <c r="E15" s="62">
        <v>3500</v>
      </c>
      <c r="F15" s="62">
        <v>3360</v>
      </c>
      <c r="G15" s="62">
        <v>3199</v>
      </c>
      <c r="H15" s="58">
        <v>2240</v>
      </c>
      <c r="I15" s="113">
        <v>2307.2000000000003</v>
      </c>
      <c r="J15" s="58">
        <v>115.36000000000001</v>
      </c>
      <c r="K15" s="58">
        <v>2191.84</v>
      </c>
      <c r="L15" s="58">
        <v>0</v>
      </c>
      <c r="M15" s="58">
        <v>0</v>
      </c>
      <c r="N15" s="58">
        <v>0</v>
      </c>
      <c r="O15" s="100">
        <v>0</v>
      </c>
      <c r="P15" s="105"/>
    </row>
    <row r="16" spans="1:16" s="5" customFormat="1" ht="15.75" customHeight="1">
      <c r="A16" s="41" t="s">
        <v>170</v>
      </c>
      <c r="B16" s="35"/>
      <c r="C16" s="35"/>
      <c r="D16" s="35"/>
      <c r="E16" s="74"/>
      <c r="F16" s="74"/>
      <c r="G16" s="36"/>
      <c r="H16" s="75"/>
      <c r="I16" s="38"/>
      <c r="J16" s="21"/>
      <c r="K16" s="21"/>
      <c r="L16" s="21"/>
      <c r="M16" s="21"/>
      <c r="N16" s="21"/>
      <c r="O16" s="22"/>
      <c r="P16" s="106"/>
    </row>
    <row r="17" spans="1:16" s="55" customFormat="1" ht="15" customHeight="1">
      <c r="A17" s="51" t="s">
        <v>173</v>
      </c>
      <c r="B17" s="52" t="s">
        <v>58</v>
      </c>
      <c r="C17" s="52" t="s">
        <v>176</v>
      </c>
      <c r="D17" s="52" t="s">
        <v>228</v>
      </c>
      <c r="E17" s="53">
        <v>9900</v>
      </c>
      <c r="F17" s="53">
        <v>9450</v>
      </c>
      <c r="G17" s="53">
        <v>8999</v>
      </c>
      <c r="H17" s="33">
        <v>6270</v>
      </c>
      <c r="I17" s="91">
        <f t="shared" ref="I17:I36" si="5">H17*1.03</f>
        <v>6458.1</v>
      </c>
      <c r="J17" s="24">
        <f t="shared" si="0"/>
        <v>322.90500000000003</v>
      </c>
      <c r="K17" s="24">
        <f t="shared" si="1"/>
        <v>6135.1950000000006</v>
      </c>
      <c r="L17" s="24">
        <f t="shared" si="2"/>
        <v>0</v>
      </c>
      <c r="M17" s="24">
        <f t="shared" si="3"/>
        <v>0</v>
      </c>
      <c r="N17" s="24">
        <f t="shared" si="4"/>
        <v>0</v>
      </c>
      <c r="O17" s="23"/>
      <c r="P17" s="105"/>
    </row>
    <row r="18" spans="1:16" s="55" customFormat="1" ht="15" customHeight="1">
      <c r="A18" s="56" t="s">
        <v>181</v>
      </c>
      <c r="B18" s="57" t="s">
        <v>58</v>
      </c>
      <c r="C18" s="57" t="s">
        <v>182</v>
      </c>
      <c r="D18" s="57" t="s">
        <v>183</v>
      </c>
      <c r="E18" s="40">
        <v>9900</v>
      </c>
      <c r="F18" s="40">
        <v>9450</v>
      </c>
      <c r="G18" s="40">
        <v>8999</v>
      </c>
      <c r="H18" s="33">
        <v>6270</v>
      </c>
      <c r="I18" s="91">
        <f>H18*1.03</f>
        <v>6458.1</v>
      </c>
      <c r="J18" s="24">
        <f>I18*0.05</f>
        <v>322.90500000000003</v>
      </c>
      <c r="K18" s="24">
        <f>I18-J18</f>
        <v>6135.1950000000006</v>
      </c>
      <c r="L18" s="24">
        <f>O18</f>
        <v>0</v>
      </c>
      <c r="M18" s="24">
        <f>O18</f>
        <v>0</v>
      </c>
      <c r="N18" s="24">
        <f>O18*0.95</f>
        <v>0</v>
      </c>
      <c r="O18" s="23"/>
      <c r="P18" s="105"/>
    </row>
    <row r="19" spans="1:16" s="55" customFormat="1" ht="15" customHeight="1">
      <c r="A19" s="56" t="s">
        <v>57</v>
      </c>
      <c r="B19" s="57" t="s">
        <v>58</v>
      </c>
      <c r="C19" s="57" t="s">
        <v>178</v>
      </c>
      <c r="D19" s="52" t="s">
        <v>228</v>
      </c>
      <c r="E19" s="40">
        <v>9500</v>
      </c>
      <c r="F19" s="40">
        <v>9130</v>
      </c>
      <c r="G19" s="40">
        <v>8699</v>
      </c>
      <c r="H19" s="33">
        <v>6050</v>
      </c>
      <c r="I19" s="91">
        <f t="shared" si="5"/>
        <v>6231.5</v>
      </c>
      <c r="J19" s="24">
        <f t="shared" si="0"/>
        <v>311.57500000000005</v>
      </c>
      <c r="K19" s="24">
        <f t="shared" si="1"/>
        <v>5919.9250000000002</v>
      </c>
      <c r="L19" s="24">
        <f t="shared" si="2"/>
        <v>0</v>
      </c>
      <c r="M19" s="24">
        <f t="shared" si="3"/>
        <v>0</v>
      </c>
      <c r="N19" s="24">
        <f t="shared" si="4"/>
        <v>0</v>
      </c>
      <c r="O19" s="23"/>
      <c r="P19" s="105"/>
    </row>
    <row r="20" spans="1:16" s="55" customFormat="1" ht="15" customHeight="1">
      <c r="A20" s="56" t="s">
        <v>179</v>
      </c>
      <c r="B20" s="57" t="s">
        <v>58</v>
      </c>
      <c r="C20" s="57" t="s">
        <v>78</v>
      </c>
      <c r="D20" s="57" t="s">
        <v>180</v>
      </c>
      <c r="E20" s="40">
        <v>9500</v>
      </c>
      <c r="F20" s="40">
        <v>9130</v>
      </c>
      <c r="G20" s="40">
        <v>8699</v>
      </c>
      <c r="H20" s="33">
        <v>6050</v>
      </c>
      <c r="I20" s="91">
        <f t="shared" si="5"/>
        <v>6231.5</v>
      </c>
      <c r="J20" s="24">
        <f t="shared" si="0"/>
        <v>311.57500000000005</v>
      </c>
      <c r="K20" s="24">
        <f t="shared" si="1"/>
        <v>5919.9250000000002</v>
      </c>
      <c r="L20" s="24"/>
      <c r="M20" s="24"/>
      <c r="N20" s="24"/>
      <c r="O20" s="23"/>
      <c r="P20" s="105"/>
    </row>
    <row r="21" spans="1:16" s="55" customFormat="1" ht="15" customHeight="1">
      <c r="A21" s="56" t="s">
        <v>59</v>
      </c>
      <c r="B21" s="57" t="s">
        <v>58</v>
      </c>
      <c r="C21" s="57" t="s">
        <v>69</v>
      </c>
      <c r="D21" s="57" t="s">
        <v>183</v>
      </c>
      <c r="E21" s="40">
        <v>9500</v>
      </c>
      <c r="F21" s="40">
        <v>9130</v>
      </c>
      <c r="G21" s="40">
        <v>8699</v>
      </c>
      <c r="H21" s="33">
        <v>6050</v>
      </c>
      <c r="I21" s="91">
        <f t="shared" si="5"/>
        <v>6231.5</v>
      </c>
      <c r="J21" s="24">
        <f t="shared" si="0"/>
        <v>311.57500000000005</v>
      </c>
      <c r="K21" s="24">
        <f t="shared" si="1"/>
        <v>5919.9250000000002</v>
      </c>
      <c r="L21" s="24">
        <f t="shared" si="2"/>
        <v>0</v>
      </c>
      <c r="M21" s="24">
        <f t="shared" si="3"/>
        <v>0</v>
      </c>
      <c r="N21" s="24">
        <f t="shared" si="4"/>
        <v>0</v>
      </c>
      <c r="O21" s="23"/>
      <c r="P21" s="105"/>
    </row>
    <row r="22" spans="1:16" s="55" customFormat="1" ht="15" customHeight="1">
      <c r="A22" s="56" t="s">
        <v>184</v>
      </c>
      <c r="B22" s="57" t="s">
        <v>58</v>
      </c>
      <c r="C22" s="57" t="s">
        <v>60</v>
      </c>
      <c r="D22" s="57" t="s">
        <v>228</v>
      </c>
      <c r="E22" s="40">
        <v>9500</v>
      </c>
      <c r="F22" s="40">
        <v>9130</v>
      </c>
      <c r="G22" s="40">
        <v>8699</v>
      </c>
      <c r="H22" s="33">
        <v>6050</v>
      </c>
      <c r="I22" s="91">
        <f t="shared" si="5"/>
        <v>6231.5</v>
      </c>
      <c r="J22" s="24">
        <f t="shared" si="0"/>
        <v>311.57500000000005</v>
      </c>
      <c r="K22" s="24">
        <f t="shared" si="1"/>
        <v>5919.9250000000002</v>
      </c>
      <c r="L22" s="24"/>
      <c r="M22" s="24"/>
      <c r="N22" s="24"/>
      <c r="O22" s="23"/>
      <c r="P22" s="105"/>
    </row>
    <row r="23" spans="1:16" s="55" customFormat="1" ht="15" customHeight="1">
      <c r="A23" s="56" t="s">
        <v>61</v>
      </c>
      <c r="B23" s="57" t="s">
        <v>58</v>
      </c>
      <c r="C23" s="57" t="s">
        <v>62</v>
      </c>
      <c r="D23" s="57" t="s">
        <v>180</v>
      </c>
      <c r="E23" s="40">
        <v>9500</v>
      </c>
      <c r="F23" s="40">
        <v>9130</v>
      </c>
      <c r="G23" s="40">
        <v>8699</v>
      </c>
      <c r="H23" s="33">
        <v>6050</v>
      </c>
      <c r="I23" s="91">
        <f t="shared" si="5"/>
        <v>6231.5</v>
      </c>
      <c r="J23" s="24">
        <f t="shared" si="0"/>
        <v>311.57500000000005</v>
      </c>
      <c r="K23" s="24">
        <f t="shared" si="1"/>
        <v>5919.9250000000002</v>
      </c>
      <c r="L23" s="24">
        <f t="shared" si="2"/>
        <v>0</v>
      </c>
      <c r="M23" s="24">
        <f t="shared" si="3"/>
        <v>0</v>
      </c>
      <c r="N23" s="24">
        <f t="shared" si="4"/>
        <v>0</v>
      </c>
      <c r="O23" s="23"/>
      <c r="P23" s="105"/>
    </row>
    <row r="24" spans="1:16" s="55" customFormat="1" ht="15" customHeight="1">
      <c r="A24" s="56" t="s">
        <v>185</v>
      </c>
      <c r="B24" s="57" t="s">
        <v>58</v>
      </c>
      <c r="C24" s="57" t="s">
        <v>64</v>
      </c>
      <c r="D24" s="57" t="s">
        <v>183</v>
      </c>
      <c r="E24" s="40">
        <v>9500</v>
      </c>
      <c r="F24" s="40">
        <v>9130</v>
      </c>
      <c r="G24" s="40">
        <v>8699</v>
      </c>
      <c r="H24" s="33">
        <v>6050</v>
      </c>
      <c r="I24" s="91">
        <f t="shared" si="5"/>
        <v>6231.5</v>
      </c>
      <c r="J24" s="24">
        <f t="shared" si="0"/>
        <v>311.57500000000005</v>
      </c>
      <c r="K24" s="24">
        <f t="shared" si="1"/>
        <v>5919.9250000000002</v>
      </c>
      <c r="L24" s="24"/>
      <c r="M24" s="24"/>
      <c r="N24" s="24"/>
      <c r="O24" s="23"/>
      <c r="P24" s="105"/>
    </row>
    <row r="25" spans="1:16" s="55" customFormat="1" ht="15" customHeight="1">
      <c r="A25" s="56" t="s">
        <v>63</v>
      </c>
      <c r="B25" s="57" t="s">
        <v>58</v>
      </c>
      <c r="C25" s="57" t="s">
        <v>64</v>
      </c>
      <c r="D25" s="52" t="s">
        <v>228</v>
      </c>
      <c r="E25" s="40">
        <v>9500</v>
      </c>
      <c r="F25" s="40">
        <v>9130</v>
      </c>
      <c r="G25" s="40">
        <v>8699</v>
      </c>
      <c r="H25" s="33">
        <v>6050</v>
      </c>
      <c r="I25" s="91">
        <f t="shared" si="5"/>
        <v>6231.5</v>
      </c>
      <c r="J25" s="24">
        <f t="shared" si="0"/>
        <v>311.57500000000005</v>
      </c>
      <c r="K25" s="24">
        <f t="shared" si="1"/>
        <v>5919.9250000000002</v>
      </c>
      <c r="L25" s="24">
        <f t="shared" si="2"/>
        <v>0</v>
      </c>
      <c r="M25" s="24">
        <f t="shared" si="3"/>
        <v>0</v>
      </c>
      <c r="N25" s="24">
        <f t="shared" si="4"/>
        <v>0</v>
      </c>
      <c r="O25" s="23"/>
      <c r="P25" s="105"/>
    </row>
    <row r="26" spans="1:16" s="55" customFormat="1" ht="15" customHeight="1">
      <c r="A26" s="124" t="s">
        <v>229</v>
      </c>
      <c r="B26" s="125" t="s">
        <v>66</v>
      </c>
      <c r="C26" s="125" t="s">
        <v>176</v>
      </c>
      <c r="D26" s="126" t="s">
        <v>228</v>
      </c>
      <c r="E26" s="83">
        <v>6000</v>
      </c>
      <c r="F26" s="83">
        <v>5700</v>
      </c>
      <c r="G26" s="83">
        <v>5499</v>
      </c>
      <c r="H26" s="33">
        <v>3810</v>
      </c>
      <c r="I26" s="91">
        <f>H26*1.03</f>
        <v>3924.3</v>
      </c>
      <c r="J26" s="24">
        <f>I26*0.05</f>
        <v>196.21500000000003</v>
      </c>
      <c r="K26" s="24">
        <f>I26-J26</f>
        <v>3728.085</v>
      </c>
      <c r="L26" s="24">
        <f>O26</f>
        <v>0</v>
      </c>
      <c r="M26" s="24">
        <f>O26</f>
        <v>0</v>
      </c>
      <c r="N26" s="24">
        <f>O26*0.95</f>
        <v>0</v>
      </c>
      <c r="O26" s="23"/>
      <c r="P26" s="105"/>
    </row>
    <row r="27" spans="1:16" s="55" customFormat="1" ht="15" customHeight="1">
      <c r="A27" s="124" t="s">
        <v>186</v>
      </c>
      <c r="B27" s="125" t="s">
        <v>67</v>
      </c>
      <c r="C27" s="125" t="s">
        <v>187</v>
      </c>
      <c r="D27" s="125" t="s">
        <v>183</v>
      </c>
      <c r="E27" s="83">
        <v>6000</v>
      </c>
      <c r="F27" s="83">
        <v>5700</v>
      </c>
      <c r="G27" s="83">
        <v>5499</v>
      </c>
      <c r="H27" s="33">
        <v>3810</v>
      </c>
      <c r="I27" s="91">
        <f>H27*1.03</f>
        <v>3924.3</v>
      </c>
      <c r="J27" s="24">
        <f>I27*0.05</f>
        <v>196.21500000000003</v>
      </c>
      <c r="K27" s="24">
        <f>I27-J27</f>
        <v>3728.085</v>
      </c>
      <c r="L27" s="24">
        <f>O27</f>
        <v>0</v>
      </c>
      <c r="M27" s="24">
        <f>O27</f>
        <v>0</v>
      </c>
      <c r="N27" s="24">
        <f>O27*0.95</f>
        <v>0</v>
      </c>
      <c r="O27" s="23"/>
      <c r="P27" s="105"/>
    </row>
    <row r="28" spans="1:16" s="55" customFormat="1" ht="15" customHeight="1">
      <c r="A28" s="124" t="s">
        <v>65</v>
      </c>
      <c r="B28" s="125" t="s">
        <v>67</v>
      </c>
      <c r="C28" s="125" t="s">
        <v>78</v>
      </c>
      <c r="D28" s="126" t="s">
        <v>228</v>
      </c>
      <c r="E28" s="83">
        <v>5750</v>
      </c>
      <c r="F28" s="83">
        <v>5500</v>
      </c>
      <c r="G28" s="83">
        <v>5249</v>
      </c>
      <c r="H28" s="33">
        <v>3650</v>
      </c>
      <c r="I28" s="91">
        <f t="shared" si="5"/>
        <v>3759.5</v>
      </c>
      <c r="J28" s="24">
        <f t="shared" si="0"/>
        <v>187.97500000000002</v>
      </c>
      <c r="K28" s="24">
        <f t="shared" si="1"/>
        <v>3571.5250000000001</v>
      </c>
      <c r="L28" s="24">
        <f t="shared" si="2"/>
        <v>0</v>
      </c>
      <c r="M28" s="24">
        <f t="shared" si="3"/>
        <v>0</v>
      </c>
      <c r="N28" s="24">
        <f t="shared" si="4"/>
        <v>0</v>
      </c>
      <c r="O28" s="23"/>
      <c r="P28" s="105"/>
    </row>
    <row r="29" spans="1:16" s="55" customFormat="1" ht="15" customHeight="1">
      <c r="A29" s="124" t="s">
        <v>188</v>
      </c>
      <c r="B29" s="125" t="s">
        <v>67</v>
      </c>
      <c r="C29" s="125" t="s">
        <v>78</v>
      </c>
      <c r="D29" s="125" t="s">
        <v>180</v>
      </c>
      <c r="E29" s="83">
        <v>5750</v>
      </c>
      <c r="F29" s="83">
        <v>5500</v>
      </c>
      <c r="G29" s="83">
        <v>5249</v>
      </c>
      <c r="H29" s="33">
        <v>3650</v>
      </c>
      <c r="I29" s="91">
        <f t="shared" si="5"/>
        <v>3759.5</v>
      </c>
      <c r="J29" s="24">
        <f t="shared" si="0"/>
        <v>187.97500000000002</v>
      </c>
      <c r="K29" s="24">
        <f t="shared" si="1"/>
        <v>3571.5250000000001</v>
      </c>
      <c r="L29" s="24"/>
      <c r="M29" s="24"/>
      <c r="N29" s="24"/>
      <c r="O29" s="23"/>
      <c r="P29" s="105"/>
    </row>
    <row r="30" spans="1:16" s="5" customFormat="1" ht="15.75" customHeight="1">
      <c r="A30" s="41" t="s">
        <v>170</v>
      </c>
      <c r="B30" s="35"/>
      <c r="C30" s="35"/>
      <c r="D30" s="35"/>
      <c r="E30" s="74"/>
      <c r="F30" s="74"/>
      <c r="G30" s="36"/>
      <c r="H30" s="75"/>
      <c r="I30" s="38"/>
      <c r="J30" s="21"/>
      <c r="K30" s="21"/>
      <c r="L30" s="21"/>
      <c r="M30" s="21"/>
      <c r="N30" s="21"/>
      <c r="O30" s="22"/>
      <c r="P30" s="106"/>
    </row>
    <row r="31" spans="1:16" s="55" customFormat="1" ht="15" customHeight="1">
      <c r="A31" s="56" t="s">
        <v>190</v>
      </c>
      <c r="B31" s="57" t="s">
        <v>67</v>
      </c>
      <c r="C31" s="57" t="s">
        <v>60</v>
      </c>
      <c r="D31" s="52" t="s">
        <v>228</v>
      </c>
      <c r="E31" s="40">
        <v>5750</v>
      </c>
      <c r="F31" s="40">
        <v>5500</v>
      </c>
      <c r="G31" s="40">
        <v>5249</v>
      </c>
      <c r="H31" s="33">
        <v>3650</v>
      </c>
      <c r="I31" s="91">
        <f t="shared" si="5"/>
        <v>3759.5</v>
      </c>
      <c r="J31" s="24">
        <f t="shared" si="0"/>
        <v>187.97500000000002</v>
      </c>
      <c r="K31" s="24">
        <f t="shared" si="1"/>
        <v>3571.5250000000001</v>
      </c>
      <c r="L31" s="24"/>
      <c r="M31" s="24"/>
      <c r="N31" s="24"/>
      <c r="O31" s="23"/>
      <c r="P31" s="105"/>
    </row>
    <row r="32" spans="1:16" s="55" customFormat="1" ht="15" customHeight="1">
      <c r="A32" s="56" t="s">
        <v>68</v>
      </c>
      <c r="B32" s="57" t="s">
        <v>67</v>
      </c>
      <c r="C32" s="57" t="s">
        <v>60</v>
      </c>
      <c r="D32" s="57" t="s">
        <v>183</v>
      </c>
      <c r="E32" s="40">
        <v>5750</v>
      </c>
      <c r="F32" s="40">
        <v>5500</v>
      </c>
      <c r="G32" s="40">
        <v>5249</v>
      </c>
      <c r="H32" s="33">
        <v>3650</v>
      </c>
      <c r="I32" s="91">
        <f t="shared" si="5"/>
        <v>3759.5</v>
      </c>
      <c r="J32" s="24">
        <f t="shared" si="0"/>
        <v>187.97500000000002</v>
      </c>
      <c r="K32" s="24">
        <f t="shared" si="1"/>
        <v>3571.5250000000001</v>
      </c>
      <c r="L32" s="24">
        <f t="shared" si="2"/>
        <v>0</v>
      </c>
      <c r="M32" s="24">
        <f t="shared" si="3"/>
        <v>0</v>
      </c>
      <c r="N32" s="24">
        <f t="shared" si="4"/>
        <v>0</v>
      </c>
      <c r="O32" s="23"/>
      <c r="P32" s="105"/>
    </row>
    <row r="33" spans="1:16" s="28" customFormat="1" ht="15" customHeight="1">
      <c r="A33" s="56" t="s">
        <v>70</v>
      </c>
      <c r="B33" s="57" t="s">
        <v>67</v>
      </c>
      <c r="C33" s="57" t="s">
        <v>62</v>
      </c>
      <c r="D33" s="57" t="s">
        <v>180</v>
      </c>
      <c r="E33" s="40">
        <v>5750</v>
      </c>
      <c r="F33" s="40">
        <v>5500</v>
      </c>
      <c r="G33" s="40">
        <v>5249</v>
      </c>
      <c r="H33" s="33">
        <v>3650</v>
      </c>
      <c r="I33" s="91">
        <f t="shared" si="5"/>
        <v>3759.5</v>
      </c>
      <c r="J33" s="24">
        <f t="shared" si="0"/>
        <v>187.97500000000002</v>
      </c>
      <c r="K33" s="24">
        <f t="shared" si="1"/>
        <v>3571.5250000000001</v>
      </c>
      <c r="L33" s="24">
        <f t="shared" si="2"/>
        <v>0</v>
      </c>
      <c r="M33" s="24">
        <f t="shared" si="3"/>
        <v>0</v>
      </c>
      <c r="N33" s="24">
        <f t="shared" si="4"/>
        <v>0</v>
      </c>
      <c r="O33" s="23"/>
      <c r="P33" s="107"/>
    </row>
    <row r="34" spans="1:16" s="28" customFormat="1" ht="15" customHeight="1">
      <c r="A34" s="56" t="s">
        <v>71</v>
      </c>
      <c r="B34" s="57" t="s">
        <v>67</v>
      </c>
      <c r="C34" s="57" t="s">
        <v>64</v>
      </c>
      <c r="D34" s="52" t="s">
        <v>228</v>
      </c>
      <c r="E34" s="40">
        <v>5750</v>
      </c>
      <c r="F34" s="40">
        <v>5500</v>
      </c>
      <c r="G34" s="40">
        <v>5249</v>
      </c>
      <c r="H34" s="33">
        <v>3650</v>
      </c>
      <c r="I34" s="91">
        <f t="shared" si="5"/>
        <v>3759.5</v>
      </c>
      <c r="J34" s="24">
        <f t="shared" si="0"/>
        <v>187.97500000000002</v>
      </c>
      <c r="K34" s="24">
        <f t="shared" si="1"/>
        <v>3571.5250000000001</v>
      </c>
      <c r="L34" s="24">
        <f t="shared" si="2"/>
        <v>0</v>
      </c>
      <c r="M34" s="24">
        <f t="shared" si="3"/>
        <v>0</v>
      </c>
      <c r="N34" s="24">
        <f t="shared" si="4"/>
        <v>0</v>
      </c>
      <c r="O34" s="23"/>
      <c r="P34" s="107"/>
    </row>
    <row r="35" spans="1:16" s="28" customFormat="1" ht="15" customHeight="1">
      <c r="A35" s="64" t="s">
        <v>188</v>
      </c>
      <c r="B35" s="57" t="s">
        <v>67</v>
      </c>
      <c r="C35" s="61" t="s">
        <v>78</v>
      </c>
      <c r="D35" s="123" t="s">
        <v>180</v>
      </c>
      <c r="E35" s="40">
        <v>5750</v>
      </c>
      <c r="F35" s="40">
        <v>5500</v>
      </c>
      <c r="G35" s="40">
        <v>5249</v>
      </c>
      <c r="H35" s="33">
        <v>3650</v>
      </c>
      <c r="I35" s="91"/>
      <c r="J35" s="24"/>
      <c r="K35" s="24"/>
      <c r="L35" s="24"/>
      <c r="M35" s="24"/>
      <c r="N35" s="24"/>
      <c r="O35" s="23"/>
      <c r="P35" s="107"/>
    </row>
    <row r="36" spans="1:16" s="28" customFormat="1" ht="15" customHeight="1">
      <c r="A36" s="64" t="s">
        <v>189</v>
      </c>
      <c r="B36" s="61" t="s">
        <v>67</v>
      </c>
      <c r="C36" s="61" t="s">
        <v>64</v>
      </c>
      <c r="D36" s="61" t="s">
        <v>183</v>
      </c>
      <c r="E36" s="76">
        <v>5750</v>
      </c>
      <c r="F36" s="76">
        <v>5500</v>
      </c>
      <c r="G36" s="40">
        <v>5249</v>
      </c>
      <c r="H36" s="77">
        <v>3650</v>
      </c>
      <c r="I36" s="91">
        <f t="shared" si="5"/>
        <v>3759.5</v>
      </c>
      <c r="J36" s="24">
        <f t="shared" si="0"/>
        <v>187.97500000000002</v>
      </c>
      <c r="K36" s="24">
        <f t="shared" si="1"/>
        <v>3571.5250000000001</v>
      </c>
      <c r="L36" s="24"/>
      <c r="M36" s="24"/>
      <c r="N36" s="24"/>
      <c r="O36" s="23"/>
      <c r="P36" s="107"/>
    </row>
    <row r="37" spans="1:16" ht="15.75" customHeight="1">
      <c r="A37" s="46" t="s">
        <v>166</v>
      </c>
      <c r="B37" s="47"/>
      <c r="C37" s="47"/>
      <c r="D37" s="47"/>
      <c r="E37" s="78"/>
      <c r="F37" s="78"/>
      <c r="G37" s="78"/>
      <c r="H37" s="79"/>
      <c r="I37" s="38"/>
      <c r="J37" s="21"/>
      <c r="K37" s="21"/>
      <c r="L37" s="21"/>
      <c r="M37" s="21"/>
      <c r="N37" s="21"/>
      <c r="O37" s="22"/>
      <c r="P37" s="102"/>
    </row>
    <row r="38" spans="1:16" s="28" customFormat="1" ht="15" customHeight="1">
      <c r="A38" s="66" t="s">
        <v>72</v>
      </c>
      <c r="B38" s="67" t="s">
        <v>73</v>
      </c>
      <c r="C38" s="67" t="s">
        <v>175</v>
      </c>
      <c r="D38" s="67"/>
      <c r="E38" s="53">
        <v>159</v>
      </c>
      <c r="F38" s="53">
        <v>149</v>
      </c>
      <c r="G38" s="80">
        <v>139</v>
      </c>
      <c r="H38" s="81">
        <f t="shared" ref="H38:H63" si="6">G38*0.7</f>
        <v>97.3</v>
      </c>
      <c r="I38" s="91">
        <f t="shared" ref="I38:I63" si="7">H38*1.03</f>
        <v>100.21899999999999</v>
      </c>
      <c r="J38" s="24">
        <f t="shared" si="0"/>
        <v>5.0109500000000002</v>
      </c>
      <c r="K38" s="24">
        <f t="shared" si="1"/>
        <v>95.20805</v>
      </c>
      <c r="L38" s="24">
        <f t="shared" si="2"/>
        <v>0</v>
      </c>
      <c r="M38" s="24">
        <f t="shared" si="3"/>
        <v>0</v>
      </c>
      <c r="N38" s="24">
        <f t="shared" si="4"/>
        <v>0</v>
      </c>
      <c r="O38" s="23"/>
      <c r="P38" s="107"/>
    </row>
    <row r="39" spans="1:16" s="28" customFormat="1" ht="15" customHeight="1">
      <c r="A39" s="26" t="s">
        <v>74</v>
      </c>
      <c r="B39" s="27" t="s">
        <v>75</v>
      </c>
      <c r="C39" s="27" t="s">
        <v>175</v>
      </c>
      <c r="D39" s="27"/>
      <c r="E39" s="40">
        <v>169</v>
      </c>
      <c r="F39" s="40">
        <v>159</v>
      </c>
      <c r="G39" s="82">
        <v>149</v>
      </c>
      <c r="H39" s="33">
        <f t="shared" si="6"/>
        <v>104.3</v>
      </c>
      <c r="I39" s="91">
        <f t="shared" si="7"/>
        <v>107.429</v>
      </c>
      <c r="J39" s="24">
        <f t="shared" si="0"/>
        <v>5.3714500000000003</v>
      </c>
      <c r="K39" s="24">
        <f t="shared" si="1"/>
        <v>102.05755000000001</v>
      </c>
      <c r="L39" s="24">
        <f t="shared" si="2"/>
        <v>0</v>
      </c>
      <c r="M39" s="24">
        <f t="shared" si="3"/>
        <v>0</v>
      </c>
      <c r="N39" s="24">
        <f t="shared" si="4"/>
        <v>0</v>
      </c>
      <c r="O39" s="23"/>
      <c r="P39" s="107"/>
    </row>
    <row r="40" spans="1:16" s="28" customFormat="1" ht="15" customHeight="1">
      <c r="A40" s="26" t="s">
        <v>76</v>
      </c>
      <c r="B40" s="27" t="s">
        <v>77</v>
      </c>
      <c r="C40" s="27" t="s">
        <v>78</v>
      </c>
      <c r="D40" s="27"/>
      <c r="E40" s="40">
        <v>89</v>
      </c>
      <c r="F40" s="40">
        <v>79</v>
      </c>
      <c r="G40" s="82">
        <v>69</v>
      </c>
      <c r="H40" s="33">
        <f t="shared" si="6"/>
        <v>48.3</v>
      </c>
      <c r="I40" s="91">
        <f t="shared" si="7"/>
        <v>49.748999999999995</v>
      </c>
      <c r="J40" s="24">
        <f t="shared" si="0"/>
        <v>2.4874499999999999</v>
      </c>
      <c r="K40" s="24">
        <f t="shared" si="1"/>
        <v>47.261549999999993</v>
      </c>
      <c r="L40" s="24">
        <f t="shared" si="2"/>
        <v>0</v>
      </c>
      <c r="M40" s="24">
        <f t="shared" si="3"/>
        <v>0</v>
      </c>
      <c r="N40" s="24">
        <f t="shared" si="4"/>
        <v>0</v>
      </c>
      <c r="O40" s="23"/>
      <c r="P40" s="107"/>
    </row>
    <row r="41" spans="1:16" s="28" customFormat="1" ht="15" customHeight="1">
      <c r="A41" s="26" t="s">
        <v>79</v>
      </c>
      <c r="B41" s="27" t="s">
        <v>80</v>
      </c>
      <c r="C41" s="27" t="s">
        <v>78</v>
      </c>
      <c r="D41" s="27"/>
      <c r="E41" s="40">
        <v>50</v>
      </c>
      <c r="F41" s="40">
        <v>45</v>
      </c>
      <c r="G41" s="82">
        <v>39</v>
      </c>
      <c r="H41" s="33">
        <f t="shared" si="6"/>
        <v>27.299999999999997</v>
      </c>
      <c r="I41" s="91">
        <f t="shared" si="7"/>
        <v>28.118999999999996</v>
      </c>
      <c r="J41" s="24">
        <f t="shared" si="0"/>
        <v>1.4059499999999998</v>
      </c>
      <c r="K41" s="24">
        <f t="shared" si="1"/>
        <v>26.713049999999996</v>
      </c>
      <c r="L41" s="24">
        <f t="shared" si="2"/>
        <v>0</v>
      </c>
      <c r="M41" s="24">
        <f t="shared" si="3"/>
        <v>0</v>
      </c>
      <c r="N41" s="24">
        <f t="shared" si="4"/>
        <v>0</v>
      </c>
      <c r="O41" s="23"/>
      <c r="P41" s="107"/>
    </row>
    <row r="42" spans="1:16" s="28" customFormat="1" ht="15" customHeight="1">
      <c r="A42" s="27" t="s">
        <v>81</v>
      </c>
      <c r="B42" s="27" t="s">
        <v>82</v>
      </c>
      <c r="C42" s="27" t="s">
        <v>175</v>
      </c>
      <c r="D42" s="27"/>
      <c r="E42" s="40">
        <v>289</v>
      </c>
      <c r="F42" s="40">
        <v>279</v>
      </c>
      <c r="G42" s="82">
        <v>259</v>
      </c>
      <c r="H42" s="33">
        <f t="shared" si="6"/>
        <v>181.29999999999998</v>
      </c>
      <c r="I42" s="91">
        <f t="shared" si="7"/>
        <v>186.73899999999998</v>
      </c>
      <c r="J42" s="24">
        <f t="shared" si="0"/>
        <v>9.3369499999999999</v>
      </c>
      <c r="K42" s="24">
        <f t="shared" si="1"/>
        <v>177.40204999999997</v>
      </c>
      <c r="L42" s="24">
        <f t="shared" si="2"/>
        <v>0</v>
      </c>
      <c r="M42" s="24">
        <f t="shared" si="3"/>
        <v>0</v>
      </c>
      <c r="N42" s="24">
        <f t="shared" si="4"/>
        <v>0</v>
      </c>
      <c r="O42" s="23"/>
      <c r="P42" s="107"/>
    </row>
    <row r="43" spans="1:16" s="28" customFormat="1" ht="15" customHeight="1">
      <c r="A43" s="27" t="s">
        <v>83</v>
      </c>
      <c r="B43" s="27" t="s">
        <v>84</v>
      </c>
      <c r="C43" s="27" t="s">
        <v>175</v>
      </c>
      <c r="D43" s="27"/>
      <c r="E43" s="40">
        <v>249</v>
      </c>
      <c r="F43" s="40">
        <v>239</v>
      </c>
      <c r="G43" s="82">
        <v>229</v>
      </c>
      <c r="H43" s="33">
        <f t="shared" si="6"/>
        <v>160.29999999999998</v>
      </c>
      <c r="I43" s="91">
        <f t="shared" si="7"/>
        <v>165.10899999999998</v>
      </c>
      <c r="J43" s="24">
        <f t="shared" si="0"/>
        <v>8.2554499999999997</v>
      </c>
      <c r="K43" s="24">
        <f t="shared" si="1"/>
        <v>156.85354999999998</v>
      </c>
      <c r="L43" s="24">
        <f t="shared" si="2"/>
        <v>0</v>
      </c>
      <c r="M43" s="24">
        <f t="shared" si="3"/>
        <v>0</v>
      </c>
      <c r="N43" s="24">
        <f t="shared" si="4"/>
        <v>0</v>
      </c>
      <c r="O43" s="23"/>
      <c r="P43" s="107"/>
    </row>
    <row r="44" spans="1:16" s="28" customFormat="1" ht="15" customHeight="1">
      <c r="A44" s="27" t="s">
        <v>85</v>
      </c>
      <c r="B44" s="27" t="s">
        <v>86</v>
      </c>
      <c r="C44" s="27" t="s">
        <v>175</v>
      </c>
      <c r="D44" s="27"/>
      <c r="E44" s="40">
        <v>219</v>
      </c>
      <c r="F44" s="40">
        <v>209</v>
      </c>
      <c r="G44" s="82">
        <v>199</v>
      </c>
      <c r="H44" s="33">
        <f t="shared" si="6"/>
        <v>139.29999999999998</v>
      </c>
      <c r="I44" s="91">
        <f t="shared" si="7"/>
        <v>143.47899999999998</v>
      </c>
      <c r="J44" s="24">
        <f t="shared" si="0"/>
        <v>7.1739499999999996</v>
      </c>
      <c r="K44" s="24">
        <f t="shared" si="1"/>
        <v>136.30504999999999</v>
      </c>
      <c r="L44" s="24">
        <f t="shared" si="2"/>
        <v>0</v>
      </c>
      <c r="M44" s="24">
        <f t="shared" si="3"/>
        <v>0</v>
      </c>
      <c r="N44" s="24">
        <f t="shared" si="4"/>
        <v>0</v>
      </c>
      <c r="O44" s="23"/>
      <c r="P44" s="107"/>
    </row>
    <row r="45" spans="1:16" s="28" customFormat="1" ht="15" customHeight="1">
      <c r="A45" s="26" t="s">
        <v>87</v>
      </c>
      <c r="B45" s="27" t="s">
        <v>88</v>
      </c>
      <c r="C45" s="27" t="s">
        <v>175</v>
      </c>
      <c r="D45" s="27"/>
      <c r="E45" s="40">
        <v>439</v>
      </c>
      <c r="F45" s="40">
        <v>419</v>
      </c>
      <c r="G45" s="82">
        <v>399</v>
      </c>
      <c r="H45" s="33">
        <f t="shared" si="6"/>
        <v>279.29999999999995</v>
      </c>
      <c r="I45" s="91">
        <f t="shared" si="7"/>
        <v>287.67899999999997</v>
      </c>
      <c r="J45" s="24">
        <f t="shared" si="0"/>
        <v>14.383949999999999</v>
      </c>
      <c r="K45" s="24">
        <f t="shared" si="1"/>
        <v>273.29504999999995</v>
      </c>
      <c r="L45" s="24">
        <f t="shared" si="2"/>
        <v>0</v>
      </c>
      <c r="M45" s="24">
        <f t="shared" si="3"/>
        <v>0</v>
      </c>
      <c r="N45" s="24">
        <f t="shared" si="4"/>
        <v>0</v>
      </c>
      <c r="O45" s="23"/>
      <c r="P45" s="107"/>
    </row>
    <row r="46" spans="1:16" s="28" customFormat="1" ht="15" customHeight="1">
      <c r="A46" s="26" t="s">
        <v>203</v>
      </c>
      <c r="B46" s="27" t="s">
        <v>204</v>
      </c>
      <c r="C46" s="27" t="s">
        <v>175</v>
      </c>
      <c r="D46" s="27"/>
      <c r="E46" s="40">
        <v>329</v>
      </c>
      <c r="F46" s="40">
        <v>319</v>
      </c>
      <c r="G46" s="82">
        <v>299</v>
      </c>
      <c r="H46" s="33">
        <f t="shared" si="6"/>
        <v>209.29999999999998</v>
      </c>
      <c r="I46" s="91">
        <f t="shared" si="7"/>
        <v>215.57899999999998</v>
      </c>
      <c r="J46" s="24">
        <f t="shared" si="0"/>
        <v>10.77895</v>
      </c>
      <c r="K46" s="24">
        <f t="shared" si="1"/>
        <v>204.80004999999997</v>
      </c>
      <c r="L46" s="24"/>
      <c r="M46" s="24"/>
      <c r="N46" s="24"/>
      <c r="O46" s="23"/>
      <c r="P46" s="107"/>
    </row>
    <row r="47" spans="1:16" s="28" customFormat="1" ht="15" customHeight="1">
      <c r="A47" s="26" t="s">
        <v>205</v>
      </c>
      <c r="B47" s="27" t="s">
        <v>207</v>
      </c>
      <c r="C47" s="27" t="s">
        <v>175</v>
      </c>
      <c r="D47" s="27"/>
      <c r="E47" s="40">
        <v>309</v>
      </c>
      <c r="F47" s="40">
        <v>299</v>
      </c>
      <c r="G47" s="82">
        <v>279</v>
      </c>
      <c r="H47" s="33">
        <f t="shared" si="6"/>
        <v>195.29999999999998</v>
      </c>
      <c r="I47" s="91">
        <f t="shared" si="7"/>
        <v>201.15899999999999</v>
      </c>
      <c r="J47" s="24">
        <f t="shared" si="0"/>
        <v>10.05795</v>
      </c>
      <c r="K47" s="24">
        <f t="shared" si="1"/>
        <v>191.10104999999999</v>
      </c>
      <c r="L47" s="24"/>
      <c r="M47" s="24"/>
      <c r="N47" s="24"/>
      <c r="O47" s="23"/>
      <c r="P47" s="107"/>
    </row>
    <row r="48" spans="1:16" s="28" customFormat="1" ht="15" customHeight="1">
      <c r="A48" s="26" t="s">
        <v>206</v>
      </c>
      <c r="B48" s="27" t="s">
        <v>208</v>
      </c>
      <c r="C48" s="27" t="s">
        <v>175</v>
      </c>
      <c r="D48" s="27"/>
      <c r="E48" s="40">
        <v>269</v>
      </c>
      <c r="F48" s="40">
        <v>259</v>
      </c>
      <c r="G48" s="82">
        <v>249</v>
      </c>
      <c r="H48" s="33">
        <f t="shared" si="6"/>
        <v>174.29999999999998</v>
      </c>
      <c r="I48" s="91">
        <f t="shared" si="7"/>
        <v>179.529</v>
      </c>
      <c r="J48" s="24">
        <f t="shared" si="0"/>
        <v>8.9764499999999998</v>
      </c>
      <c r="K48" s="24">
        <f t="shared" si="1"/>
        <v>170.55255</v>
      </c>
      <c r="L48" s="24"/>
      <c r="M48" s="24"/>
      <c r="N48" s="24"/>
      <c r="O48" s="23"/>
      <c r="P48" s="107"/>
    </row>
    <row r="49" spans="1:16" s="55" customFormat="1" ht="15" customHeight="1">
      <c r="A49" s="68" t="s">
        <v>89</v>
      </c>
      <c r="B49" s="69" t="s">
        <v>90</v>
      </c>
      <c r="C49" s="69" t="s">
        <v>175</v>
      </c>
      <c r="D49" s="69"/>
      <c r="E49" s="83">
        <v>209</v>
      </c>
      <c r="F49" s="83">
        <v>199</v>
      </c>
      <c r="G49" s="84">
        <v>189</v>
      </c>
      <c r="H49" s="33">
        <f t="shared" si="6"/>
        <v>132.29999999999998</v>
      </c>
      <c r="I49" s="91">
        <f t="shared" si="7"/>
        <v>136.26899999999998</v>
      </c>
      <c r="J49" s="24">
        <f t="shared" si="0"/>
        <v>6.8134499999999996</v>
      </c>
      <c r="K49" s="24">
        <f t="shared" si="1"/>
        <v>129.45554999999999</v>
      </c>
      <c r="L49" s="24">
        <f t="shared" si="2"/>
        <v>0</v>
      </c>
      <c r="M49" s="24">
        <f t="shared" si="3"/>
        <v>0</v>
      </c>
      <c r="N49" s="24">
        <f t="shared" si="4"/>
        <v>0</v>
      </c>
      <c r="O49" s="23"/>
      <c r="P49" s="105"/>
    </row>
    <row r="50" spans="1:16" s="55" customFormat="1" ht="15" customHeight="1">
      <c r="A50" s="68" t="s">
        <v>91</v>
      </c>
      <c r="B50" s="69" t="s">
        <v>92</v>
      </c>
      <c r="C50" s="69" t="s">
        <v>175</v>
      </c>
      <c r="D50" s="69"/>
      <c r="E50" s="83">
        <v>179</v>
      </c>
      <c r="F50" s="83">
        <v>169</v>
      </c>
      <c r="G50" s="84">
        <v>159</v>
      </c>
      <c r="H50" s="33">
        <f t="shared" si="6"/>
        <v>111.3</v>
      </c>
      <c r="I50" s="91">
        <f t="shared" si="7"/>
        <v>114.639</v>
      </c>
      <c r="J50" s="24">
        <f t="shared" si="0"/>
        <v>5.7319500000000003</v>
      </c>
      <c r="K50" s="24">
        <f t="shared" si="1"/>
        <v>108.90705</v>
      </c>
      <c r="L50" s="24">
        <f t="shared" si="2"/>
        <v>0</v>
      </c>
      <c r="M50" s="24">
        <f t="shared" si="3"/>
        <v>0</v>
      </c>
      <c r="N50" s="24">
        <f t="shared" si="4"/>
        <v>0</v>
      </c>
      <c r="O50" s="23"/>
      <c r="P50" s="105"/>
    </row>
    <row r="51" spans="1:16" s="55" customFormat="1" ht="15" customHeight="1">
      <c r="A51" s="68" t="s">
        <v>93</v>
      </c>
      <c r="B51" s="69" t="s">
        <v>94</v>
      </c>
      <c r="C51" s="69" t="s">
        <v>175</v>
      </c>
      <c r="D51" s="69"/>
      <c r="E51" s="83">
        <v>169</v>
      </c>
      <c r="F51" s="83">
        <v>159</v>
      </c>
      <c r="G51" s="84">
        <v>149</v>
      </c>
      <c r="H51" s="33">
        <f t="shared" si="6"/>
        <v>104.3</v>
      </c>
      <c r="I51" s="91">
        <f t="shared" si="7"/>
        <v>107.429</v>
      </c>
      <c r="J51" s="24">
        <f t="shared" si="0"/>
        <v>5.3714500000000003</v>
      </c>
      <c r="K51" s="24">
        <f t="shared" si="1"/>
        <v>102.05755000000001</v>
      </c>
      <c r="L51" s="24">
        <f t="shared" si="2"/>
        <v>0</v>
      </c>
      <c r="M51" s="24">
        <f t="shared" si="3"/>
        <v>0</v>
      </c>
      <c r="N51" s="24">
        <f t="shared" si="4"/>
        <v>0</v>
      </c>
      <c r="O51" s="23"/>
      <c r="P51" s="105"/>
    </row>
    <row r="52" spans="1:16" s="28" customFormat="1" ht="15" customHeight="1">
      <c r="A52" s="26" t="s">
        <v>95</v>
      </c>
      <c r="B52" s="27" t="s">
        <v>96</v>
      </c>
      <c r="C52" s="27" t="s">
        <v>175</v>
      </c>
      <c r="D52" s="27"/>
      <c r="E52" s="40">
        <v>239</v>
      </c>
      <c r="F52" s="40">
        <v>229</v>
      </c>
      <c r="G52" s="82">
        <v>219</v>
      </c>
      <c r="H52" s="33">
        <f t="shared" si="6"/>
        <v>153.29999999999998</v>
      </c>
      <c r="I52" s="91">
        <f t="shared" si="7"/>
        <v>157.89899999999997</v>
      </c>
      <c r="J52" s="24">
        <f t="shared" si="0"/>
        <v>7.8949499999999988</v>
      </c>
      <c r="K52" s="24">
        <f t="shared" si="1"/>
        <v>150.00404999999998</v>
      </c>
      <c r="L52" s="24">
        <f t="shared" si="2"/>
        <v>0</v>
      </c>
      <c r="M52" s="24">
        <f t="shared" si="3"/>
        <v>0</v>
      </c>
      <c r="N52" s="24">
        <f t="shared" si="4"/>
        <v>0</v>
      </c>
      <c r="O52" s="23"/>
      <c r="P52" s="107"/>
    </row>
    <row r="53" spans="1:16" s="28" customFormat="1" ht="15" customHeight="1">
      <c r="A53" s="26" t="s">
        <v>97</v>
      </c>
      <c r="B53" s="27" t="s">
        <v>98</v>
      </c>
      <c r="C53" s="27" t="s">
        <v>175</v>
      </c>
      <c r="D53" s="27"/>
      <c r="E53" s="40">
        <v>219</v>
      </c>
      <c r="F53" s="40">
        <v>209</v>
      </c>
      <c r="G53" s="82">
        <v>199</v>
      </c>
      <c r="H53" s="33">
        <f t="shared" si="6"/>
        <v>139.29999999999998</v>
      </c>
      <c r="I53" s="91">
        <f t="shared" si="7"/>
        <v>143.47899999999998</v>
      </c>
      <c r="J53" s="24">
        <f t="shared" si="0"/>
        <v>7.1739499999999996</v>
      </c>
      <c r="K53" s="24">
        <f t="shared" si="1"/>
        <v>136.30504999999999</v>
      </c>
      <c r="L53" s="24">
        <f t="shared" si="2"/>
        <v>0</v>
      </c>
      <c r="M53" s="24">
        <f t="shared" si="3"/>
        <v>0</v>
      </c>
      <c r="N53" s="24">
        <f t="shared" si="4"/>
        <v>0</v>
      </c>
      <c r="O53" s="23"/>
      <c r="P53" s="107"/>
    </row>
    <row r="54" spans="1:16" s="28" customFormat="1" ht="15" customHeight="1">
      <c r="A54" s="26" t="s">
        <v>99</v>
      </c>
      <c r="B54" s="27" t="s">
        <v>100</v>
      </c>
      <c r="C54" s="27" t="s">
        <v>175</v>
      </c>
      <c r="D54" s="27"/>
      <c r="E54" s="40">
        <v>199</v>
      </c>
      <c r="F54" s="40">
        <v>189</v>
      </c>
      <c r="G54" s="82">
        <v>179</v>
      </c>
      <c r="H54" s="33">
        <f t="shared" si="6"/>
        <v>125.3</v>
      </c>
      <c r="I54" s="91">
        <f t="shared" si="7"/>
        <v>129.059</v>
      </c>
      <c r="J54" s="24">
        <f t="shared" si="0"/>
        <v>6.4529500000000004</v>
      </c>
      <c r="K54" s="24">
        <f t="shared" si="1"/>
        <v>122.60605</v>
      </c>
      <c r="L54" s="24">
        <f t="shared" si="2"/>
        <v>0</v>
      </c>
      <c r="M54" s="24">
        <f t="shared" si="3"/>
        <v>0</v>
      </c>
      <c r="N54" s="24">
        <f t="shared" si="4"/>
        <v>0</v>
      </c>
      <c r="O54" s="23"/>
      <c r="P54" s="107"/>
    </row>
    <row r="55" spans="1:16" s="28" customFormat="1" ht="15" customHeight="1">
      <c r="A55" s="26" t="s">
        <v>209</v>
      </c>
      <c r="B55" s="27" t="s">
        <v>171</v>
      </c>
      <c r="C55" s="27" t="s">
        <v>177</v>
      </c>
      <c r="D55" s="27"/>
      <c r="E55" s="40">
        <v>130</v>
      </c>
      <c r="F55" s="40">
        <v>119</v>
      </c>
      <c r="G55" s="82">
        <v>110</v>
      </c>
      <c r="H55" s="33">
        <f t="shared" si="6"/>
        <v>77</v>
      </c>
      <c r="I55" s="91">
        <f t="shared" si="7"/>
        <v>79.31</v>
      </c>
      <c r="J55" s="24">
        <f t="shared" si="0"/>
        <v>3.9655000000000005</v>
      </c>
      <c r="K55" s="24">
        <f t="shared" si="1"/>
        <v>75.344499999999996</v>
      </c>
      <c r="L55" s="24"/>
      <c r="M55" s="24"/>
      <c r="N55" s="24"/>
      <c r="O55" s="23"/>
      <c r="P55" s="107"/>
    </row>
    <row r="56" spans="1:16" s="28" customFormat="1" ht="15" customHeight="1">
      <c r="A56" s="26" t="s">
        <v>213</v>
      </c>
      <c r="B56" s="27" t="s">
        <v>212</v>
      </c>
      <c r="C56" s="27" t="s">
        <v>175</v>
      </c>
      <c r="D56" s="27"/>
      <c r="E56" s="40">
        <v>130</v>
      </c>
      <c r="F56" s="40">
        <v>119</v>
      </c>
      <c r="G56" s="82">
        <v>110</v>
      </c>
      <c r="H56" s="33">
        <f t="shared" si="6"/>
        <v>77</v>
      </c>
      <c r="I56" s="91">
        <f t="shared" si="7"/>
        <v>79.31</v>
      </c>
      <c r="J56" s="24">
        <f t="shared" si="0"/>
        <v>3.9655000000000005</v>
      </c>
      <c r="K56" s="24">
        <f t="shared" si="1"/>
        <v>75.344499999999996</v>
      </c>
      <c r="L56" s="24"/>
      <c r="M56" s="24"/>
      <c r="N56" s="24"/>
      <c r="O56" s="23"/>
      <c r="P56" s="107"/>
    </row>
    <row r="57" spans="1:16" s="28" customFormat="1" ht="15" customHeight="1">
      <c r="A57" s="26" t="s">
        <v>210</v>
      </c>
      <c r="B57" s="27" t="s">
        <v>214</v>
      </c>
      <c r="C57" s="27" t="s">
        <v>183</v>
      </c>
      <c r="D57" s="27"/>
      <c r="E57" s="40">
        <v>130</v>
      </c>
      <c r="F57" s="40">
        <v>119</v>
      </c>
      <c r="G57" s="82">
        <v>110</v>
      </c>
      <c r="H57" s="33">
        <f t="shared" si="6"/>
        <v>77</v>
      </c>
      <c r="I57" s="91">
        <f t="shared" si="7"/>
        <v>79.31</v>
      </c>
      <c r="J57" s="24">
        <f t="shared" si="0"/>
        <v>3.9655000000000005</v>
      </c>
      <c r="K57" s="24">
        <f t="shared" si="1"/>
        <v>75.344499999999996</v>
      </c>
      <c r="L57" s="24"/>
      <c r="M57" s="24"/>
      <c r="N57" s="24"/>
      <c r="O57" s="23"/>
      <c r="P57" s="107"/>
    </row>
    <row r="58" spans="1:16" s="28" customFormat="1" ht="15" customHeight="1">
      <c r="A58" s="92" t="s">
        <v>211</v>
      </c>
      <c r="B58" s="93" t="s">
        <v>215</v>
      </c>
      <c r="C58" s="93" t="s">
        <v>180</v>
      </c>
      <c r="D58" s="93"/>
      <c r="E58" s="76">
        <v>130</v>
      </c>
      <c r="F58" s="40">
        <v>119</v>
      </c>
      <c r="G58" s="85">
        <v>110</v>
      </c>
      <c r="H58" s="77">
        <f t="shared" si="6"/>
        <v>77</v>
      </c>
      <c r="I58" s="91">
        <f t="shared" si="7"/>
        <v>79.31</v>
      </c>
      <c r="J58" s="24">
        <f t="shared" si="0"/>
        <v>3.9655000000000005</v>
      </c>
      <c r="K58" s="24">
        <f t="shared" si="1"/>
        <v>75.344499999999996</v>
      </c>
      <c r="L58" s="24"/>
      <c r="M58" s="24"/>
      <c r="N58" s="24"/>
      <c r="O58" s="23"/>
      <c r="P58" s="107"/>
    </row>
    <row r="59" spans="1:16" s="28" customFormat="1" ht="15.75" customHeight="1">
      <c r="A59" s="94" t="s">
        <v>226</v>
      </c>
      <c r="B59" s="95"/>
      <c r="C59" s="95"/>
      <c r="D59" s="95"/>
      <c r="E59" s="96"/>
      <c r="F59" s="96"/>
      <c r="G59" s="97"/>
      <c r="H59" s="98"/>
      <c r="I59" s="91"/>
      <c r="J59" s="24"/>
      <c r="K59" s="24"/>
      <c r="L59" s="24"/>
      <c r="M59" s="24"/>
      <c r="N59" s="24"/>
      <c r="O59" s="23"/>
      <c r="P59" s="107"/>
    </row>
    <row r="60" spans="1:16" s="28" customFormat="1" ht="15" customHeight="1">
      <c r="A60" s="52" t="s">
        <v>101</v>
      </c>
      <c r="B60" s="52" t="s">
        <v>102</v>
      </c>
      <c r="C60" s="52" t="s">
        <v>175</v>
      </c>
      <c r="D60" s="52" t="s">
        <v>175</v>
      </c>
      <c r="E60" s="53">
        <v>2100</v>
      </c>
      <c r="F60" s="53">
        <v>2000</v>
      </c>
      <c r="G60" s="80">
        <v>1899</v>
      </c>
      <c r="H60" s="81">
        <f t="shared" si="6"/>
        <v>1329.3</v>
      </c>
      <c r="I60" s="91">
        <f t="shared" si="7"/>
        <v>1369.1790000000001</v>
      </c>
      <c r="J60" s="24">
        <f t="shared" si="0"/>
        <v>68.458950000000002</v>
      </c>
      <c r="K60" s="24">
        <f t="shared" si="1"/>
        <v>1300.7200500000001</v>
      </c>
      <c r="L60" s="24">
        <f t="shared" si="2"/>
        <v>0</v>
      </c>
      <c r="M60" s="24">
        <f t="shared" si="3"/>
        <v>0</v>
      </c>
      <c r="N60" s="24">
        <f t="shared" si="4"/>
        <v>0</v>
      </c>
      <c r="O60" s="23"/>
      <c r="P60" s="107"/>
    </row>
    <row r="61" spans="1:16" s="28" customFormat="1" ht="15" customHeight="1">
      <c r="A61" s="57" t="s">
        <v>103</v>
      </c>
      <c r="B61" s="57" t="s">
        <v>104</v>
      </c>
      <c r="C61" s="57" t="s">
        <v>175</v>
      </c>
      <c r="D61" s="57" t="s">
        <v>175</v>
      </c>
      <c r="E61" s="40">
        <v>1900</v>
      </c>
      <c r="F61" s="40">
        <v>1800</v>
      </c>
      <c r="G61" s="82">
        <v>1679</v>
      </c>
      <c r="H61" s="33">
        <f t="shared" si="6"/>
        <v>1175.3</v>
      </c>
      <c r="I61" s="91">
        <f t="shared" si="7"/>
        <v>1210.559</v>
      </c>
      <c r="J61" s="24">
        <f t="shared" si="0"/>
        <v>60.527950000000004</v>
      </c>
      <c r="K61" s="24">
        <f t="shared" si="1"/>
        <v>1150.0310500000001</v>
      </c>
      <c r="L61" s="24">
        <f t="shared" si="2"/>
        <v>0</v>
      </c>
      <c r="M61" s="24">
        <f t="shared" si="3"/>
        <v>0</v>
      </c>
      <c r="N61" s="24">
        <f t="shared" si="4"/>
        <v>0</v>
      </c>
      <c r="O61" s="23"/>
      <c r="P61" s="107"/>
    </row>
    <row r="62" spans="1:16" s="28" customFormat="1" ht="15" customHeight="1">
      <c r="A62" s="57" t="s">
        <v>105</v>
      </c>
      <c r="B62" s="57" t="s">
        <v>102</v>
      </c>
      <c r="C62" s="57" t="s">
        <v>175</v>
      </c>
      <c r="D62" s="57" t="s">
        <v>175</v>
      </c>
      <c r="E62" s="40">
        <v>1650</v>
      </c>
      <c r="F62" s="40">
        <v>1579</v>
      </c>
      <c r="G62" s="82">
        <v>1499</v>
      </c>
      <c r="H62" s="33">
        <f t="shared" si="6"/>
        <v>1049.3</v>
      </c>
      <c r="I62" s="91">
        <f t="shared" si="7"/>
        <v>1080.779</v>
      </c>
      <c r="J62" s="24">
        <f t="shared" si="0"/>
        <v>54.03895</v>
      </c>
      <c r="K62" s="24">
        <f t="shared" si="1"/>
        <v>1026.7400499999999</v>
      </c>
      <c r="L62" s="24">
        <f t="shared" si="2"/>
        <v>0</v>
      </c>
      <c r="M62" s="24">
        <f t="shared" si="3"/>
        <v>0</v>
      </c>
      <c r="N62" s="24">
        <f t="shared" si="4"/>
        <v>0</v>
      </c>
      <c r="O62" s="23"/>
      <c r="P62" s="107"/>
    </row>
    <row r="63" spans="1:16" s="28" customFormat="1" ht="15" customHeight="1">
      <c r="A63" s="61" t="s">
        <v>106</v>
      </c>
      <c r="B63" s="61" t="s">
        <v>104</v>
      </c>
      <c r="C63" s="61" t="s">
        <v>175</v>
      </c>
      <c r="D63" s="61" t="s">
        <v>175</v>
      </c>
      <c r="E63" s="76">
        <v>1400</v>
      </c>
      <c r="F63" s="76">
        <v>1330</v>
      </c>
      <c r="G63" s="85">
        <v>1259</v>
      </c>
      <c r="H63" s="77">
        <f t="shared" si="6"/>
        <v>881.3</v>
      </c>
      <c r="I63" s="91">
        <f t="shared" si="7"/>
        <v>907.73900000000003</v>
      </c>
      <c r="J63" s="24">
        <f t="shared" si="0"/>
        <v>45.386950000000006</v>
      </c>
      <c r="K63" s="24">
        <f t="shared" si="1"/>
        <v>862.35205000000008</v>
      </c>
      <c r="L63" s="24">
        <f t="shared" si="2"/>
        <v>0</v>
      </c>
      <c r="M63" s="24">
        <f t="shared" si="3"/>
        <v>0</v>
      </c>
      <c r="N63" s="24">
        <f t="shared" si="4"/>
        <v>0</v>
      </c>
      <c r="O63" s="23"/>
      <c r="P63" s="107"/>
    </row>
    <row r="64" spans="1:16" s="45" customFormat="1" ht="15.75" customHeight="1">
      <c r="A64" s="46" t="s">
        <v>167</v>
      </c>
      <c r="B64" s="47"/>
      <c r="C64" s="47"/>
      <c r="D64" s="47"/>
      <c r="E64" s="78"/>
      <c r="F64" s="122"/>
      <c r="G64" s="86"/>
      <c r="H64" s="79"/>
      <c r="I64" s="48"/>
      <c r="J64" s="43"/>
      <c r="K64" s="43"/>
      <c r="L64" s="43"/>
      <c r="M64" s="43"/>
      <c r="N64" s="43"/>
      <c r="O64" s="44"/>
      <c r="P64" s="108"/>
    </row>
    <row r="65" spans="1:16" s="28" customFormat="1" ht="15" customHeight="1">
      <c r="A65" s="52" t="s">
        <v>107</v>
      </c>
      <c r="B65" s="52" t="s">
        <v>108</v>
      </c>
      <c r="C65" s="52" t="s">
        <v>78</v>
      </c>
      <c r="D65" s="52" t="s">
        <v>228</v>
      </c>
      <c r="E65" s="53">
        <v>2950</v>
      </c>
      <c r="F65" s="53">
        <v>2800</v>
      </c>
      <c r="G65" s="80">
        <v>2699</v>
      </c>
      <c r="H65" s="81">
        <v>1875</v>
      </c>
      <c r="I65" s="91">
        <f t="shared" ref="I65:I79" si="8">H65*1.03</f>
        <v>1931.25</v>
      </c>
      <c r="J65" s="24">
        <f t="shared" si="0"/>
        <v>96.5625</v>
      </c>
      <c r="K65" s="24">
        <f t="shared" si="1"/>
        <v>1834.6875</v>
      </c>
      <c r="L65" s="24">
        <f t="shared" si="2"/>
        <v>0</v>
      </c>
      <c r="M65" s="24">
        <f t="shared" si="3"/>
        <v>0</v>
      </c>
      <c r="N65" s="24">
        <f t="shared" si="4"/>
        <v>0</v>
      </c>
      <c r="O65" s="23"/>
      <c r="P65" s="107"/>
    </row>
    <row r="66" spans="1:16" s="28" customFormat="1" ht="15" customHeight="1">
      <c r="A66" s="57" t="s">
        <v>191</v>
      </c>
      <c r="B66" s="57" t="s">
        <v>108</v>
      </c>
      <c r="C66" s="57" t="s">
        <v>78</v>
      </c>
      <c r="D66" s="57" t="s">
        <v>180</v>
      </c>
      <c r="E66" s="40">
        <v>2950</v>
      </c>
      <c r="F66" s="40">
        <v>2800</v>
      </c>
      <c r="G66" s="82">
        <v>2699</v>
      </c>
      <c r="H66" s="33">
        <v>1875</v>
      </c>
      <c r="I66" s="91">
        <f t="shared" si="8"/>
        <v>1931.25</v>
      </c>
      <c r="J66" s="24">
        <f t="shared" si="0"/>
        <v>96.5625</v>
      </c>
      <c r="K66" s="24">
        <f t="shared" si="1"/>
        <v>1834.6875</v>
      </c>
      <c r="L66" s="24"/>
      <c r="M66" s="24"/>
      <c r="N66" s="24"/>
      <c r="O66" s="23"/>
      <c r="P66" s="107"/>
    </row>
    <row r="67" spans="1:16" s="28" customFormat="1" ht="15" customHeight="1">
      <c r="A67" s="57" t="s">
        <v>109</v>
      </c>
      <c r="B67" s="57" t="s">
        <v>108</v>
      </c>
      <c r="C67" s="57" t="s">
        <v>60</v>
      </c>
      <c r="D67" s="57" t="s">
        <v>183</v>
      </c>
      <c r="E67" s="40">
        <v>2950</v>
      </c>
      <c r="F67" s="40">
        <v>2800</v>
      </c>
      <c r="G67" s="82">
        <v>2699</v>
      </c>
      <c r="H67" s="33">
        <v>1875</v>
      </c>
      <c r="I67" s="91">
        <f t="shared" si="8"/>
        <v>1931.25</v>
      </c>
      <c r="J67" s="24">
        <f t="shared" si="0"/>
        <v>96.5625</v>
      </c>
      <c r="K67" s="24">
        <f t="shared" si="1"/>
        <v>1834.6875</v>
      </c>
      <c r="L67" s="24">
        <f t="shared" si="2"/>
        <v>0</v>
      </c>
      <c r="M67" s="24">
        <f t="shared" si="3"/>
        <v>0</v>
      </c>
      <c r="N67" s="24">
        <f t="shared" si="4"/>
        <v>0</v>
      </c>
      <c r="O67" s="23"/>
      <c r="P67" s="107"/>
    </row>
    <row r="68" spans="1:16" s="28" customFormat="1" ht="15" customHeight="1">
      <c r="A68" s="57" t="s">
        <v>192</v>
      </c>
      <c r="B68" s="57" t="s">
        <v>108</v>
      </c>
      <c r="C68" s="57" t="s">
        <v>60</v>
      </c>
      <c r="D68" s="52" t="s">
        <v>228</v>
      </c>
      <c r="E68" s="40">
        <v>2950</v>
      </c>
      <c r="F68" s="40">
        <v>2800</v>
      </c>
      <c r="G68" s="82">
        <v>2699</v>
      </c>
      <c r="H68" s="33">
        <v>1875</v>
      </c>
      <c r="I68" s="91">
        <f t="shared" si="8"/>
        <v>1931.25</v>
      </c>
      <c r="J68" s="24">
        <f t="shared" si="0"/>
        <v>96.5625</v>
      </c>
      <c r="K68" s="24">
        <f t="shared" si="1"/>
        <v>1834.6875</v>
      </c>
      <c r="L68" s="24"/>
      <c r="M68" s="24"/>
      <c r="N68" s="24"/>
      <c r="O68" s="23"/>
      <c r="P68" s="107"/>
    </row>
    <row r="69" spans="1:16" s="28" customFormat="1" ht="15" customHeight="1">
      <c r="A69" s="57" t="s">
        <v>110</v>
      </c>
      <c r="B69" s="57" t="s">
        <v>108</v>
      </c>
      <c r="C69" s="57" t="s">
        <v>62</v>
      </c>
      <c r="D69" s="57" t="s">
        <v>180</v>
      </c>
      <c r="E69" s="40">
        <v>2950</v>
      </c>
      <c r="F69" s="40">
        <v>2800</v>
      </c>
      <c r="G69" s="82">
        <v>2699</v>
      </c>
      <c r="H69" s="33">
        <v>1875</v>
      </c>
      <c r="I69" s="91">
        <f t="shared" si="8"/>
        <v>1931.25</v>
      </c>
      <c r="J69" s="24">
        <f t="shared" si="0"/>
        <v>96.5625</v>
      </c>
      <c r="K69" s="24">
        <f t="shared" si="1"/>
        <v>1834.6875</v>
      </c>
      <c r="L69" s="24">
        <f t="shared" si="2"/>
        <v>0</v>
      </c>
      <c r="M69" s="24">
        <f t="shared" si="3"/>
        <v>0</v>
      </c>
      <c r="N69" s="24">
        <f t="shared" si="4"/>
        <v>0</v>
      </c>
      <c r="O69" s="23"/>
      <c r="P69" s="107"/>
    </row>
    <row r="70" spans="1:16" s="28" customFormat="1" ht="15" customHeight="1">
      <c r="A70" s="57" t="s">
        <v>193</v>
      </c>
      <c r="B70" s="57" t="str">
        <f>B69</f>
        <v xml:space="preserve">1 Blower, Analog Controls, Baffle Filter. </v>
      </c>
      <c r="C70" s="57" t="s">
        <v>64</v>
      </c>
      <c r="D70" s="57" t="s">
        <v>183</v>
      </c>
      <c r="E70" s="40">
        <v>2950</v>
      </c>
      <c r="F70" s="40">
        <v>2800</v>
      </c>
      <c r="G70" s="82">
        <v>2699</v>
      </c>
      <c r="H70" s="33">
        <v>1875</v>
      </c>
      <c r="I70" s="91">
        <f t="shared" si="8"/>
        <v>1931.25</v>
      </c>
      <c r="J70" s="24">
        <f t="shared" si="0"/>
        <v>96.5625</v>
      </c>
      <c r="K70" s="24">
        <f t="shared" si="1"/>
        <v>1834.6875</v>
      </c>
      <c r="L70" s="24"/>
      <c r="M70" s="24"/>
      <c r="N70" s="24"/>
      <c r="O70" s="23"/>
      <c r="P70" s="107"/>
    </row>
    <row r="71" spans="1:16" s="28" customFormat="1" ht="15" customHeight="1">
      <c r="A71" s="57" t="s">
        <v>111</v>
      </c>
      <c r="B71" s="57" t="s">
        <v>108</v>
      </c>
      <c r="C71" s="57" t="s">
        <v>64</v>
      </c>
      <c r="D71" s="52" t="s">
        <v>228</v>
      </c>
      <c r="E71" s="40">
        <v>2950</v>
      </c>
      <c r="F71" s="40">
        <v>2800</v>
      </c>
      <c r="G71" s="82">
        <v>2699</v>
      </c>
      <c r="H71" s="33">
        <v>1875</v>
      </c>
      <c r="I71" s="91">
        <f t="shared" si="8"/>
        <v>1931.25</v>
      </c>
      <c r="J71" s="24">
        <f t="shared" si="0"/>
        <v>96.5625</v>
      </c>
      <c r="K71" s="24">
        <f t="shared" si="1"/>
        <v>1834.6875</v>
      </c>
      <c r="L71" s="24">
        <f t="shared" si="2"/>
        <v>0</v>
      </c>
      <c r="M71" s="24">
        <f t="shared" si="3"/>
        <v>0</v>
      </c>
      <c r="N71" s="24">
        <f t="shared" si="4"/>
        <v>0</v>
      </c>
      <c r="O71" s="23"/>
      <c r="P71" s="107"/>
    </row>
    <row r="72" spans="1:16" s="28" customFormat="1" ht="15" customHeight="1">
      <c r="A72" s="57" t="s">
        <v>112</v>
      </c>
      <c r="B72" s="57" t="s">
        <v>113</v>
      </c>
      <c r="C72" s="57" t="s">
        <v>78</v>
      </c>
      <c r="D72" s="52" t="s">
        <v>228</v>
      </c>
      <c r="E72" s="40">
        <v>2950</v>
      </c>
      <c r="F72" s="40">
        <v>2800</v>
      </c>
      <c r="G72" s="82">
        <v>2699</v>
      </c>
      <c r="H72" s="33">
        <v>1875</v>
      </c>
      <c r="I72" s="91">
        <f t="shared" si="8"/>
        <v>1931.25</v>
      </c>
      <c r="J72" s="24">
        <f t="shared" si="0"/>
        <v>96.5625</v>
      </c>
      <c r="K72" s="24">
        <f t="shared" si="1"/>
        <v>1834.6875</v>
      </c>
      <c r="L72" s="24">
        <f t="shared" si="2"/>
        <v>0</v>
      </c>
      <c r="M72" s="24">
        <f t="shared" si="3"/>
        <v>0</v>
      </c>
      <c r="N72" s="24">
        <f t="shared" si="4"/>
        <v>0</v>
      </c>
      <c r="O72" s="23"/>
      <c r="P72" s="107"/>
    </row>
    <row r="73" spans="1:16" s="28" customFormat="1" ht="15" customHeight="1">
      <c r="A73" s="57" t="s">
        <v>194</v>
      </c>
      <c r="B73" s="57" t="str">
        <f>B72</f>
        <v xml:space="preserve">1 Blower, Electronic Control, Baffle Filter. </v>
      </c>
      <c r="C73" s="57" t="s">
        <v>78</v>
      </c>
      <c r="D73" s="57" t="s">
        <v>180</v>
      </c>
      <c r="E73" s="40">
        <v>2950</v>
      </c>
      <c r="F73" s="40">
        <v>2800</v>
      </c>
      <c r="G73" s="82">
        <v>2699</v>
      </c>
      <c r="H73" s="33">
        <v>1875</v>
      </c>
      <c r="I73" s="91">
        <f t="shared" si="8"/>
        <v>1931.25</v>
      </c>
      <c r="J73" s="24">
        <f t="shared" si="0"/>
        <v>96.5625</v>
      </c>
      <c r="K73" s="24">
        <f t="shared" si="1"/>
        <v>1834.6875</v>
      </c>
      <c r="L73" s="24"/>
      <c r="M73" s="24"/>
      <c r="N73" s="24"/>
      <c r="O73" s="23"/>
      <c r="P73" s="107"/>
    </row>
    <row r="74" spans="1:16" s="28" customFormat="1" ht="15" customHeight="1">
      <c r="A74" s="57" t="s">
        <v>114</v>
      </c>
      <c r="B74" s="57" t="s">
        <v>113</v>
      </c>
      <c r="C74" s="57" t="s">
        <v>60</v>
      </c>
      <c r="D74" s="57" t="s">
        <v>183</v>
      </c>
      <c r="E74" s="40">
        <v>2950</v>
      </c>
      <c r="F74" s="40">
        <v>2800</v>
      </c>
      <c r="G74" s="82">
        <v>2699</v>
      </c>
      <c r="H74" s="33">
        <v>1875</v>
      </c>
      <c r="I74" s="91">
        <f t="shared" si="8"/>
        <v>1931.25</v>
      </c>
      <c r="J74" s="24">
        <f t="shared" si="0"/>
        <v>96.5625</v>
      </c>
      <c r="K74" s="24">
        <f t="shared" si="1"/>
        <v>1834.6875</v>
      </c>
      <c r="L74" s="24">
        <f t="shared" si="2"/>
        <v>0</v>
      </c>
      <c r="M74" s="24">
        <f t="shared" si="3"/>
        <v>0</v>
      </c>
      <c r="N74" s="24">
        <f t="shared" si="4"/>
        <v>0</v>
      </c>
      <c r="O74" s="23"/>
      <c r="P74" s="107"/>
    </row>
    <row r="75" spans="1:16" s="28" customFormat="1" ht="15" customHeight="1">
      <c r="A75" s="57" t="s">
        <v>195</v>
      </c>
      <c r="B75" s="57" t="str">
        <f>B74</f>
        <v xml:space="preserve">1 Blower, Electronic Control, Baffle Filter. </v>
      </c>
      <c r="C75" s="57" t="s">
        <v>60</v>
      </c>
      <c r="D75" s="52" t="s">
        <v>228</v>
      </c>
      <c r="E75" s="40">
        <v>2950</v>
      </c>
      <c r="F75" s="40">
        <v>2800</v>
      </c>
      <c r="G75" s="82">
        <v>2699</v>
      </c>
      <c r="H75" s="33">
        <v>1875</v>
      </c>
      <c r="I75" s="91">
        <f t="shared" si="8"/>
        <v>1931.25</v>
      </c>
      <c r="J75" s="24">
        <f t="shared" si="0"/>
        <v>96.5625</v>
      </c>
      <c r="K75" s="24">
        <f t="shared" si="1"/>
        <v>1834.6875</v>
      </c>
      <c r="L75" s="24"/>
      <c r="M75" s="24"/>
      <c r="N75" s="24"/>
      <c r="O75" s="23"/>
      <c r="P75" s="107"/>
    </row>
    <row r="76" spans="1:16" s="28" customFormat="1" ht="15" customHeight="1">
      <c r="A76" s="57" t="s">
        <v>115</v>
      </c>
      <c r="B76" s="57" t="s">
        <v>113</v>
      </c>
      <c r="C76" s="57" t="s">
        <v>62</v>
      </c>
      <c r="D76" s="57" t="s">
        <v>180</v>
      </c>
      <c r="E76" s="40">
        <v>2950</v>
      </c>
      <c r="F76" s="40">
        <v>2800</v>
      </c>
      <c r="G76" s="82">
        <v>2699</v>
      </c>
      <c r="H76" s="33">
        <v>1875</v>
      </c>
      <c r="I76" s="91">
        <f t="shared" si="8"/>
        <v>1931.25</v>
      </c>
      <c r="J76" s="24">
        <f t="shared" si="0"/>
        <v>96.5625</v>
      </c>
      <c r="K76" s="24">
        <f t="shared" si="1"/>
        <v>1834.6875</v>
      </c>
      <c r="L76" s="24">
        <f t="shared" si="2"/>
        <v>0</v>
      </c>
      <c r="M76" s="24">
        <f t="shared" si="3"/>
        <v>0</v>
      </c>
      <c r="N76" s="24">
        <f t="shared" si="4"/>
        <v>0</v>
      </c>
      <c r="O76" s="23"/>
      <c r="P76" s="107"/>
    </row>
    <row r="77" spans="1:16" s="28" customFormat="1" ht="15" customHeight="1">
      <c r="A77" s="57" t="s">
        <v>196</v>
      </c>
      <c r="B77" s="57" t="str">
        <f>B76</f>
        <v xml:space="preserve">1 Blower, Electronic Control, Baffle Filter. </v>
      </c>
      <c r="C77" s="57" t="s">
        <v>64</v>
      </c>
      <c r="D77" s="57" t="s">
        <v>183</v>
      </c>
      <c r="E77" s="40">
        <v>2950</v>
      </c>
      <c r="F77" s="40">
        <v>2800</v>
      </c>
      <c r="G77" s="82">
        <v>2699</v>
      </c>
      <c r="H77" s="33">
        <v>1875</v>
      </c>
      <c r="I77" s="91">
        <f t="shared" si="8"/>
        <v>1931.25</v>
      </c>
      <c r="J77" s="24">
        <f t="shared" si="0"/>
        <v>96.5625</v>
      </c>
      <c r="K77" s="24">
        <f t="shared" si="1"/>
        <v>1834.6875</v>
      </c>
      <c r="L77" s="24"/>
      <c r="M77" s="24"/>
      <c r="N77" s="24"/>
      <c r="O77" s="23"/>
      <c r="P77" s="107"/>
    </row>
    <row r="78" spans="1:16" s="28" customFormat="1" ht="15" customHeight="1">
      <c r="A78" s="57" t="s">
        <v>116</v>
      </c>
      <c r="B78" s="57" t="s">
        <v>113</v>
      </c>
      <c r="C78" s="57" t="s">
        <v>64</v>
      </c>
      <c r="D78" s="52" t="s">
        <v>228</v>
      </c>
      <c r="E78" s="40">
        <v>2950</v>
      </c>
      <c r="F78" s="40">
        <v>2800</v>
      </c>
      <c r="G78" s="82">
        <v>2699</v>
      </c>
      <c r="H78" s="33">
        <v>1875</v>
      </c>
      <c r="I78" s="91">
        <f t="shared" si="8"/>
        <v>1931.25</v>
      </c>
      <c r="J78" s="24">
        <f t="shared" si="0"/>
        <v>96.5625</v>
      </c>
      <c r="K78" s="24">
        <f t="shared" si="1"/>
        <v>1834.6875</v>
      </c>
      <c r="L78" s="24">
        <f t="shared" si="2"/>
        <v>0</v>
      </c>
      <c r="M78" s="24">
        <f t="shared" si="3"/>
        <v>0</v>
      </c>
      <c r="N78" s="24">
        <f t="shared" si="4"/>
        <v>0</v>
      </c>
      <c r="O78" s="23"/>
      <c r="P78" s="107"/>
    </row>
    <row r="79" spans="1:16" s="28" customFormat="1" ht="15" customHeight="1">
      <c r="A79" s="57" t="s">
        <v>117</v>
      </c>
      <c r="B79" s="57" t="s">
        <v>118</v>
      </c>
      <c r="C79" s="57" t="s">
        <v>78</v>
      </c>
      <c r="D79" s="52" t="s">
        <v>228</v>
      </c>
      <c r="E79" s="40">
        <v>2450</v>
      </c>
      <c r="F79" s="40">
        <v>2325</v>
      </c>
      <c r="G79" s="82">
        <v>2199</v>
      </c>
      <c r="H79" s="33">
        <v>1550</v>
      </c>
      <c r="I79" s="91">
        <f t="shared" si="8"/>
        <v>1596.5</v>
      </c>
      <c r="J79" s="24">
        <f t="shared" si="0"/>
        <v>79.825000000000003</v>
      </c>
      <c r="K79" s="24">
        <f t="shared" si="1"/>
        <v>1516.675</v>
      </c>
      <c r="L79" s="24">
        <f t="shared" si="2"/>
        <v>0</v>
      </c>
      <c r="M79" s="24">
        <f t="shared" si="3"/>
        <v>0</v>
      </c>
      <c r="N79" s="24">
        <f t="shared" si="4"/>
        <v>0</v>
      </c>
      <c r="O79" s="23"/>
      <c r="P79" s="107"/>
    </row>
    <row r="80" spans="1:16" s="28" customFormat="1" ht="15" customHeight="1">
      <c r="A80" s="57" t="s">
        <v>197</v>
      </c>
      <c r="B80" s="57" t="str">
        <f>B79</f>
        <v>1 Blower, Analog Controls, Baffle Filter.</v>
      </c>
      <c r="C80" s="57" t="s">
        <v>78</v>
      </c>
      <c r="D80" s="57" t="s">
        <v>180</v>
      </c>
      <c r="E80" s="40">
        <v>2450</v>
      </c>
      <c r="F80" s="40">
        <v>2325</v>
      </c>
      <c r="G80" s="82">
        <v>2199</v>
      </c>
      <c r="H80" s="33">
        <v>1550</v>
      </c>
      <c r="I80" s="91">
        <f t="shared" ref="I80:I93" si="9">H80*1.03</f>
        <v>1596.5</v>
      </c>
      <c r="J80" s="24">
        <f t="shared" ref="J80:J93" si="10">I80*0.05</f>
        <v>79.825000000000003</v>
      </c>
      <c r="K80" s="24">
        <f t="shared" ref="K80:K93" si="11">I80-J80</f>
        <v>1516.675</v>
      </c>
      <c r="L80" s="24">
        <f t="shared" ref="L80:L93" si="12">O80</f>
        <v>0</v>
      </c>
      <c r="M80" s="24">
        <f t="shared" ref="M80:M93" si="13">O80</f>
        <v>0</v>
      </c>
      <c r="N80" s="24">
        <f t="shared" ref="N80:N93" si="14">O80*0.95</f>
        <v>0</v>
      </c>
      <c r="O80" s="23"/>
      <c r="P80" s="107"/>
    </row>
    <row r="81" spans="1:16" s="28" customFormat="1" ht="15" customHeight="1">
      <c r="A81" s="57" t="s">
        <v>198</v>
      </c>
      <c r="B81" s="57" t="s">
        <v>118</v>
      </c>
      <c r="C81" s="57" t="s">
        <v>60</v>
      </c>
      <c r="D81" s="57" t="s">
        <v>183</v>
      </c>
      <c r="E81" s="40">
        <v>2450</v>
      </c>
      <c r="F81" s="40">
        <v>2325</v>
      </c>
      <c r="G81" s="82">
        <v>2199</v>
      </c>
      <c r="H81" s="33">
        <v>1550</v>
      </c>
      <c r="I81" s="91">
        <f t="shared" si="9"/>
        <v>1596.5</v>
      </c>
      <c r="J81" s="24">
        <f t="shared" si="10"/>
        <v>79.825000000000003</v>
      </c>
      <c r="K81" s="24">
        <f t="shared" si="11"/>
        <v>1516.675</v>
      </c>
      <c r="L81" s="24">
        <f t="shared" si="12"/>
        <v>0</v>
      </c>
      <c r="M81" s="24">
        <f t="shared" si="13"/>
        <v>0</v>
      </c>
      <c r="N81" s="24">
        <f t="shared" si="14"/>
        <v>0</v>
      </c>
      <c r="O81" s="23"/>
      <c r="P81" s="107"/>
    </row>
    <row r="82" spans="1:16" s="28" customFormat="1" ht="15" customHeight="1">
      <c r="A82" s="57" t="s">
        <v>199</v>
      </c>
      <c r="B82" s="57" t="str">
        <f>B81</f>
        <v>1 Blower, Analog Controls, Baffle Filter.</v>
      </c>
      <c r="C82" s="57" t="s">
        <v>60</v>
      </c>
      <c r="D82" s="52" t="s">
        <v>228</v>
      </c>
      <c r="E82" s="40">
        <v>2450</v>
      </c>
      <c r="F82" s="40">
        <v>2325</v>
      </c>
      <c r="G82" s="82">
        <v>2199</v>
      </c>
      <c r="H82" s="33">
        <v>1550</v>
      </c>
      <c r="I82" s="91">
        <f t="shared" si="9"/>
        <v>1596.5</v>
      </c>
      <c r="J82" s="24">
        <f t="shared" si="10"/>
        <v>79.825000000000003</v>
      </c>
      <c r="K82" s="24">
        <f t="shared" si="11"/>
        <v>1516.675</v>
      </c>
      <c r="L82" s="24">
        <f t="shared" si="12"/>
        <v>0</v>
      </c>
      <c r="M82" s="24">
        <f t="shared" si="13"/>
        <v>0</v>
      </c>
      <c r="N82" s="24">
        <f t="shared" si="14"/>
        <v>0</v>
      </c>
      <c r="O82" s="23"/>
      <c r="P82" s="107"/>
    </row>
    <row r="83" spans="1:16" s="28" customFormat="1" ht="15" customHeight="1">
      <c r="A83" s="57" t="s">
        <v>119</v>
      </c>
      <c r="B83" s="57" t="s">
        <v>108</v>
      </c>
      <c r="C83" s="57" t="s">
        <v>62</v>
      </c>
      <c r="D83" s="57" t="s">
        <v>180</v>
      </c>
      <c r="E83" s="40">
        <v>2450</v>
      </c>
      <c r="F83" s="40">
        <v>2325</v>
      </c>
      <c r="G83" s="82">
        <v>2199</v>
      </c>
      <c r="H83" s="33">
        <v>1550</v>
      </c>
      <c r="I83" s="91">
        <f t="shared" si="9"/>
        <v>1596.5</v>
      </c>
      <c r="J83" s="24">
        <f t="shared" si="10"/>
        <v>79.825000000000003</v>
      </c>
      <c r="K83" s="24">
        <f t="shared" si="11"/>
        <v>1516.675</v>
      </c>
      <c r="L83" s="24">
        <f t="shared" si="12"/>
        <v>0</v>
      </c>
      <c r="M83" s="24">
        <f t="shared" si="13"/>
        <v>0</v>
      </c>
      <c r="N83" s="24">
        <f t="shared" si="14"/>
        <v>0</v>
      </c>
      <c r="O83" s="23"/>
      <c r="P83" s="107"/>
    </row>
    <row r="84" spans="1:16" s="28" customFormat="1" ht="15" customHeight="1">
      <c r="A84" s="57" t="s">
        <v>200</v>
      </c>
      <c r="B84" s="57" t="str">
        <f>B83</f>
        <v xml:space="preserve">1 Blower, Analog Controls, Baffle Filter. </v>
      </c>
      <c r="C84" s="57" t="s">
        <v>64</v>
      </c>
      <c r="D84" s="57" t="s">
        <v>183</v>
      </c>
      <c r="E84" s="40">
        <v>2450</v>
      </c>
      <c r="F84" s="40">
        <v>2325</v>
      </c>
      <c r="G84" s="82">
        <v>2199</v>
      </c>
      <c r="H84" s="33">
        <v>1550</v>
      </c>
      <c r="I84" s="91">
        <f t="shared" si="9"/>
        <v>1596.5</v>
      </c>
      <c r="J84" s="24">
        <f t="shared" si="10"/>
        <v>79.825000000000003</v>
      </c>
      <c r="K84" s="24">
        <f t="shared" si="11"/>
        <v>1516.675</v>
      </c>
      <c r="L84" s="24">
        <f t="shared" si="12"/>
        <v>0</v>
      </c>
      <c r="M84" s="24">
        <f t="shared" si="13"/>
        <v>0</v>
      </c>
      <c r="N84" s="24">
        <f t="shared" si="14"/>
        <v>0</v>
      </c>
      <c r="O84" s="23"/>
      <c r="P84" s="107"/>
    </row>
    <row r="85" spans="1:16" s="28" customFormat="1" ht="15" customHeight="1">
      <c r="A85" s="57" t="s">
        <v>120</v>
      </c>
      <c r="B85" s="57" t="s">
        <v>108</v>
      </c>
      <c r="C85" s="57" t="s">
        <v>64</v>
      </c>
      <c r="D85" s="52" t="s">
        <v>228</v>
      </c>
      <c r="E85" s="40">
        <v>2450</v>
      </c>
      <c r="F85" s="40">
        <v>2325</v>
      </c>
      <c r="G85" s="82">
        <v>2199</v>
      </c>
      <c r="H85" s="33">
        <v>1550</v>
      </c>
      <c r="I85" s="91">
        <f t="shared" si="9"/>
        <v>1596.5</v>
      </c>
      <c r="J85" s="24">
        <f t="shared" si="10"/>
        <v>79.825000000000003</v>
      </c>
      <c r="K85" s="24">
        <f t="shared" si="11"/>
        <v>1516.675</v>
      </c>
      <c r="L85" s="24">
        <f t="shared" si="12"/>
        <v>0</v>
      </c>
      <c r="M85" s="24">
        <f t="shared" si="13"/>
        <v>0</v>
      </c>
      <c r="N85" s="24">
        <f t="shared" si="14"/>
        <v>0</v>
      </c>
      <c r="O85" s="23"/>
      <c r="P85" s="107"/>
    </row>
    <row r="86" spans="1:16" s="28" customFormat="1" ht="15" customHeight="1">
      <c r="A86" s="57"/>
      <c r="B86" s="57" t="s">
        <v>108</v>
      </c>
      <c r="C86" s="57" t="s">
        <v>78</v>
      </c>
      <c r="D86" s="52" t="s">
        <v>180</v>
      </c>
      <c r="E86" s="40">
        <v>2450</v>
      </c>
      <c r="F86" s="40">
        <v>2325</v>
      </c>
      <c r="G86" s="82">
        <v>2199</v>
      </c>
      <c r="H86" s="33">
        <v>1550</v>
      </c>
      <c r="I86" s="91"/>
      <c r="J86" s="24"/>
      <c r="K86" s="24"/>
      <c r="L86" s="24"/>
      <c r="M86" s="24"/>
      <c r="N86" s="24"/>
      <c r="O86" s="23"/>
      <c r="P86" s="107"/>
    </row>
    <row r="87" spans="1:16" s="28" customFormat="1" ht="15" customHeight="1">
      <c r="A87" s="57" t="s">
        <v>121</v>
      </c>
      <c r="B87" s="57" t="s">
        <v>113</v>
      </c>
      <c r="C87" s="57" t="s">
        <v>78</v>
      </c>
      <c r="D87" s="52" t="s">
        <v>228</v>
      </c>
      <c r="E87" s="40">
        <v>2450</v>
      </c>
      <c r="F87" s="40">
        <v>2325</v>
      </c>
      <c r="G87" s="82">
        <v>2199</v>
      </c>
      <c r="H87" s="33">
        <v>1550</v>
      </c>
      <c r="I87" s="91">
        <f t="shared" si="9"/>
        <v>1596.5</v>
      </c>
      <c r="J87" s="24">
        <f t="shared" si="10"/>
        <v>79.825000000000003</v>
      </c>
      <c r="K87" s="24">
        <f t="shared" si="11"/>
        <v>1516.675</v>
      </c>
      <c r="L87" s="24">
        <f t="shared" si="12"/>
        <v>0</v>
      </c>
      <c r="M87" s="24">
        <f t="shared" si="13"/>
        <v>0</v>
      </c>
      <c r="N87" s="24">
        <f t="shared" si="14"/>
        <v>0</v>
      </c>
      <c r="O87" s="23"/>
      <c r="P87" s="107"/>
    </row>
    <row r="88" spans="1:16" s="45" customFormat="1" ht="15.75" customHeight="1">
      <c r="A88" s="46" t="s">
        <v>167</v>
      </c>
      <c r="B88" s="47"/>
      <c r="C88" s="47"/>
      <c r="D88" s="47"/>
      <c r="E88" s="78"/>
      <c r="F88" s="78"/>
      <c r="G88" s="86"/>
      <c r="H88" s="79"/>
      <c r="I88" s="48"/>
      <c r="J88" s="43"/>
      <c r="K88" s="43"/>
      <c r="L88" s="43"/>
      <c r="M88" s="43"/>
      <c r="N88" s="43"/>
      <c r="O88" s="44"/>
      <c r="P88" s="108"/>
    </row>
    <row r="89" spans="1:16" s="28" customFormat="1" ht="15" customHeight="1">
      <c r="A89" s="57" t="s">
        <v>201</v>
      </c>
      <c r="B89" s="57" t="str">
        <f>B87</f>
        <v xml:space="preserve">1 Blower, Electronic Control, Baffle Filter. </v>
      </c>
      <c r="C89" s="57" t="s">
        <v>78</v>
      </c>
      <c r="D89" s="57" t="s">
        <v>180</v>
      </c>
      <c r="E89" s="40">
        <v>2450</v>
      </c>
      <c r="F89" s="40">
        <v>2325</v>
      </c>
      <c r="G89" s="82">
        <v>2199</v>
      </c>
      <c r="H89" s="33">
        <v>1550</v>
      </c>
      <c r="I89" s="91">
        <f t="shared" si="9"/>
        <v>1596.5</v>
      </c>
      <c r="J89" s="24">
        <f t="shared" si="10"/>
        <v>79.825000000000003</v>
      </c>
      <c r="K89" s="24">
        <f t="shared" si="11"/>
        <v>1516.675</v>
      </c>
      <c r="L89" s="24">
        <f t="shared" si="12"/>
        <v>0</v>
      </c>
      <c r="M89" s="24">
        <f t="shared" si="13"/>
        <v>0</v>
      </c>
      <c r="N89" s="24">
        <f t="shared" si="14"/>
        <v>0</v>
      </c>
      <c r="O89" s="23"/>
      <c r="P89" s="107"/>
    </row>
    <row r="90" spans="1:16" s="28" customFormat="1" ht="15" customHeight="1">
      <c r="A90" s="57" t="s">
        <v>122</v>
      </c>
      <c r="B90" s="57" t="s">
        <v>113</v>
      </c>
      <c r="C90" s="57" t="s">
        <v>60</v>
      </c>
      <c r="D90" s="52" t="s">
        <v>228</v>
      </c>
      <c r="E90" s="40">
        <v>2450</v>
      </c>
      <c r="F90" s="40">
        <v>2325</v>
      </c>
      <c r="G90" s="82">
        <v>2199</v>
      </c>
      <c r="H90" s="33">
        <v>1550</v>
      </c>
      <c r="I90" s="91">
        <f t="shared" si="9"/>
        <v>1596.5</v>
      </c>
      <c r="J90" s="24">
        <f t="shared" si="10"/>
        <v>79.825000000000003</v>
      </c>
      <c r="K90" s="24">
        <f t="shared" si="11"/>
        <v>1516.675</v>
      </c>
      <c r="L90" s="24">
        <f t="shared" si="12"/>
        <v>0</v>
      </c>
      <c r="M90" s="24">
        <f t="shared" si="13"/>
        <v>0</v>
      </c>
      <c r="N90" s="24">
        <f t="shared" si="14"/>
        <v>0</v>
      </c>
      <c r="O90" s="23"/>
      <c r="P90" s="107"/>
    </row>
    <row r="91" spans="1:16" s="28" customFormat="1" ht="15" customHeight="1">
      <c r="A91" s="57" t="s">
        <v>123</v>
      </c>
      <c r="B91" s="57" t="s">
        <v>113</v>
      </c>
      <c r="C91" s="57" t="s">
        <v>62</v>
      </c>
      <c r="D91" s="57" t="s">
        <v>180</v>
      </c>
      <c r="E91" s="40">
        <v>2450</v>
      </c>
      <c r="F91" s="40">
        <v>2325</v>
      </c>
      <c r="G91" s="82">
        <v>2199</v>
      </c>
      <c r="H91" s="33">
        <v>1550</v>
      </c>
      <c r="I91" s="91">
        <f t="shared" si="9"/>
        <v>1596.5</v>
      </c>
      <c r="J91" s="24">
        <f t="shared" si="10"/>
        <v>79.825000000000003</v>
      </c>
      <c r="K91" s="24">
        <f t="shared" si="11"/>
        <v>1516.675</v>
      </c>
      <c r="L91" s="24">
        <f t="shared" si="12"/>
        <v>0</v>
      </c>
      <c r="M91" s="24">
        <f t="shared" si="13"/>
        <v>0</v>
      </c>
      <c r="N91" s="24">
        <f t="shared" si="14"/>
        <v>0</v>
      </c>
      <c r="O91" s="23"/>
      <c r="P91" s="107"/>
    </row>
    <row r="92" spans="1:16" s="28" customFormat="1" ht="15" customHeight="1">
      <c r="A92" s="57" t="s">
        <v>202</v>
      </c>
      <c r="B92" s="57" t="str">
        <f>B91</f>
        <v xml:space="preserve">1 Blower, Electronic Control, Baffle Filter. </v>
      </c>
      <c r="C92" s="57" t="s">
        <v>64</v>
      </c>
      <c r="D92" s="57" t="s">
        <v>183</v>
      </c>
      <c r="E92" s="40">
        <v>2450</v>
      </c>
      <c r="F92" s="40">
        <v>2325</v>
      </c>
      <c r="G92" s="82">
        <v>2199</v>
      </c>
      <c r="H92" s="33">
        <v>1550</v>
      </c>
      <c r="I92" s="91">
        <f t="shared" si="9"/>
        <v>1596.5</v>
      </c>
      <c r="J92" s="24">
        <f t="shared" si="10"/>
        <v>79.825000000000003</v>
      </c>
      <c r="K92" s="24">
        <f t="shared" si="11"/>
        <v>1516.675</v>
      </c>
      <c r="L92" s="24">
        <f t="shared" si="12"/>
        <v>0</v>
      </c>
      <c r="M92" s="24">
        <f t="shared" si="13"/>
        <v>0</v>
      </c>
      <c r="N92" s="24">
        <f t="shared" si="14"/>
        <v>0</v>
      </c>
      <c r="O92" s="23"/>
      <c r="P92" s="107"/>
    </row>
    <row r="93" spans="1:16" s="28" customFormat="1" ht="15" customHeight="1">
      <c r="A93" s="61" t="s">
        <v>124</v>
      </c>
      <c r="B93" s="61" t="s">
        <v>113</v>
      </c>
      <c r="C93" s="61" t="s">
        <v>64</v>
      </c>
      <c r="D93" s="52" t="s">
        <v>228</v>
      </c>
      <c r="E93" s="76">
        <v>2450</v>
      </c>
      <c r="F93" s="76">
        <v>2325</v>
      </c>
      <c r="G93" s="85">
        <v>2199</v>
      </c>
      <c r="H93" s="77">
        <v>1550</v>
      </c>
      <c r="I93" s="116">
        <f t="shared" si="9"/>
        <v>1596.5</v>
      </c>
      <c r="J93" s="65">
        <f t="shared" si="10"/>
        <v>79.825000000000003</v>
      </c>
      <c r="K93" s="65">
        <f t="shared" si="11"/>
        <v>1516.675</v>
      </c>
      <c r="L93" s="65">
        <f t="shared" si="12"/>
        <v>0</v>
      </c>
      <c r="M93" s="65">
        <f t="shared" si="13"/>
        <v>0</v>
      </c>
      <c r="N93" s="65">
        <f t="shared" si="14"/>
        <v>0</v>
      </c>
      <c r="O93" s="70"/>
      <c r="P93" s="107"/>
    </row>
    <row r="94" spans="1:16" ht="15.75" customHeight="1">
      <c r="A94" s="46" t="s">
        <v>168</v>
      </c>
      <c r="B94" s="47"/>
      <c r="C94" s="47"/>
      <c r="D94" s="47"/>
      <c r="E94" s="78"/>
      <c r="F94" s="78"/>
      <c r="G94" s="86"/>
      <c r="H94" s="79"/>
      <c r="I94" s="50"/>
      <c r="J94" s="50"/>
      <c r="K94" s="50"/>
      <c r="L94" s="50"/>
      <c r="M94" s="50"/>
      <c r="N94" s="50"/>
      <c r="O94" s="50"/>
      <c r="P94" s="102"/>
    </row>
    <row r="95" spans="1:16" ht="15" customHeight="1">
      <c r="A95" s="25" t="s">
        <v>125</v>
      </c>
      <c r="B95" s="20" t="s">
        <v>126</v>
      </c>
      <c r="C95" s="25" t="s">
        <v>175</v>
      </c>
      <c r="D95" s="25" t="s">
        <v>175</v>
      </c>
      <c r="E95" s="37">
        <v>2200</v>
      </c>
      <c r="F95" s="37">
        <v>2100</v>
      </c>
      <c r="G95" s="80">
        <v>1999</v>
      </c>
      <c r="H95" s="87">
        <f t="shared" ref="H95:H117" si="15">G95*0.7</f>
        <v>1399.3</v>
      </c>
      <c r="I95" s="117">
        <f t="shared" ref="I95:I101" si="16">H95*1.03</f>
        <v>1441.279</v>
      </c>
      <c r="J95" s="39">
        <f t="shared" si="0"/>
        <v>72.063950000000006</v>
      </c>
      <c r="K95" s="39">
        <f t="shared" si="1"/>
        <v>1369.21505</v>
      </c>
      <c r="L95" s="39">
        <f t="shared" si="2"/>
        <v>0</v>
      </c>
      <c r="M95" s="39">
        <f t="shared" si="3"/>
        <v>0</v>
      </c>
      <c r="N95" s="39">
        <f t="shared" si="4"/>
        <v>0</v>
      </c>
      <c r="O95" s="49"/>
      <c r="P95" s="102"/>
    </row>
    <row r="96" spans="1:16" ht="15" customHeight="1">
      <c r="A96" s="19" t="s">
        <v>127</v>
      </c>
      <c r="B96" s="19" t="s">
        <v>128</v>
      </c>
      <c r="C96" s="18" t="s">
        <v>175</v>
      </c>
      <c r="D96" s="18" t="s">
        <v>175</v>
      </c>
      <c r="E96" s="31">
        <v>1650</v>
      </c>
      <c r="F96" s="31">
        <v>1575</v>
      </c>
      <c r="G96" s="88">
        <v>1499</v>
      </c>
      <c r="H96" s="32">
        <f t="shared" si="15"/>
        <v>1049.3</v>
      </c>
      <c r="I96" s="38">
        <f t="shared" si="16"/>
        <v>1080.779</v>
      </c>
      <c r="J96" s="21">
        <f t="shared" si="0"/>
        <v>54.03895</v>
      </c>
      <c r="K96" s="21">
        <f t="shared" si="1"/>
        <v>1026.7400499999999</v>
      </c>
      <c r="L96" s="21">
        <f t="shared" si="2"/>
        <v>0</v>
      </c>
      <c r="M96" s="21">
        <f t="shared" si="3"/>
        <v>0</v>
      </c>
      <c r="N96" s="21">
        <f t="shared" si="4"/>
        <v>0</v>
      </c>
      <c r="O96" s="22"/>
      <c r="P96" s="102"/>
    </row>
    <row r="97" spans="1:16" ht="15" customHeight="1">
      <c r="A97" s="19" t="s">
        <v>129</v>
      </c>
      <c r="B97" s="19" t="s">
        <v>126</v>
      </c>
      <c r="C97" s="18" t="s">
        <v>175</v>
      </c>
      <c r="D97" s="18" t="s">
        <v>175</v>
      </c>
      <c r="E97" s="31">
        <v>2000</v>
      </c>
      <c r="F97" s="31">
        <v>1900</v>
      </c>
      <c r="G97" s="84">
        <v>1829</v>
      </c>
      <c r="H97" s="32">
        <f t="shared" si="15"/>
        <v>1280.3</v>
      </c>
      <c r="I97" s="38">
        <f t="shared" si="16"/>
        <v>1318.7090000000001</v>
      </c>
      <c r="J97" s="21">
        <f t="shared" ref="J97:J117" si="17">I97*0.05</f>
        <v>65.935450000000003</v>
      </c>
      <c r="K97" s="21">
        <f t="shared" ref="K97:K117" si="18">I97-J97</f>
        <v>1252.7735500000001</v>
      </c>
      <c r="L97" s="21">
        <f t="shared" ref="L97:L117" si="19">O97</f>
        <v>0</v>
      </c>
      <c r="M97" s="21">
        <f t="shared" ref="M97:M117" si="20">O97</f>
        <v>0</v>
      </c>
      <c r="N97" s="21">
        <f t="shared" ref="N97:N117" si="21">O97*0.95</f>
        <v>0</v>
      </c>
      <c r="O97" s="22"/>
      <c r="P97" s="102"/>
    </row>
    <row r="98" spans="1:16" ht="15" customHeight="1">
      <c r="A98" s="19" t="s">
        <v>130</v>
      </c>
      <c r="B98" s="19" t="s">
        <v>128</v>
      </c>
      <c r="C98" s="18" t="s">
        <v>175</v>
      </c>
      <c r="D98" s="18" t="s">
        <v>175</v>
      </c>
      <c r="E98" s="31">
        <v>1200</v>
      </c>
      <c r="F98" s="31">
        <v>1150</v>
      </c>
      <c r="G98" s="88">
        <v>1099</v>
      </c>
      <c r="H98" s="32">
        <f t="shared" si="15"/>
        <v>769.3</v>
      </c>
      <c r="I98" s="38">
        <f t="shared" si="16"/>
        <v>792.37900000000002</v>
      </c>
      <c r="J98" s="21">
        <f t="shared" si="17"/>
        <v>39.618950000000005</v>
      </c>
      <c r="K98" s="21">
        <f t="shared" si="18"/>
        <v>752.76004999999998</v>
      </c>
      <c r="L98" s="21">
        <f t="shared" si="19"/>
        <v>0</v>
      </c>
      <c r="M98" s="21">
        <f t="shared" si="20"/>
        <v>0</v>
      </c>
      <c r="N98" s="21">
        <f t="shared" si="21"/>
        <v>0</v>
      </c>
      <c r="O98" s="22"/>
      <c r="P98" s="102"/>
    </row>
    <row r="99" spans="1:16" ht="15" customHeight="1">
      <c r="A99" s="19" t="s">
        <v>131</v>
      </c>
      <c r="B99" s="19" t="s">
        <v>132</v>
      </c>
      <c r="C99" s="18" t="s">
        <v>175</v>
      </c>
      <c r="D99" s="18" t="s">
        <v>175</v>
      </c>
      <c r="E99" s="31">
        <v>900</v>
      </c>
      <c r="F99" s="31">
        <v>850</v>
      </c>
      <c r="G99" s="88">
        <v>799</v>
      </c>
      <c r="H99" s="32">
        <f t="shared" si="15"/>
        <v>559.29999999999995</v>
      </c>
      <c r="I99" s="38">
        <f t="shared" si="16"/>
        <v>576.07899999999995</v>
      </c>
      <c r="J99" s="21">
        <f t="shared" si="17"/>
        <v>28.80395</v>
      </c>
      <c r="K99" s="21">
        <f t="shared" si="18"/>
        <v>547.27504999999996</v>
      </c>
      <c r="L99" s="21">
        <f t="shared" si="19"/>
        <v>0</v>
      </c>
      <c r="M99" s="21">
        <f t="shared" si="20"/>
        <v>0</v>
      </c>
      <c r="N99" s="21">
        <f t="shared" si="21"/>
        <v>0</v>
      </c>
      <c r="O99" s="22"/>
      <c r="P99" s="102"/>
    </row>
    <row r="100" spans="1:16" ht="15" customHeight="1">
      <c r="A100" s="19" t="s">
        <v>133</v>
      </c>
      <c r="B100" s="19" t="s">
        <v>128</v>
      </c>
      <c r="C100" s="18" t="s">
        <v>175</v>
      </c>
      <c r="D100" s="18" t="s">
        <v>175</v>
      </c>
      <c r="E100" s="31">
        <v>1100</v>
      </c>
      <c r="F100" s="31">
        <v>1050</v>
      </c>
      <c r="G100" s="88">
        <v>999</v>
      </c>
      <c r="H100" s="32">
        <f t="shared" si="15"/>
        <v>699.3</v>
      </c>
      <c r="I100" s="38">
        <f t="shared" si="16"/>
        <v>720.279</v>
      </c>
      <c r="J100" s="21">
        <f t="shared" si="17"/>
        <v>36.013950000000001</v>
      </c>
      <c r="K100" s="21">
        <f t="shared" si="18"/>
        <v>684.26504999999997</v>
      </c>
      <c r="L100" s="21">
        <f t="shared" si="19"/>
        <v>0</v>
      </c>
      <c r="M100" s="21">
        <f t="shared" si="20"/>
        <v>0</v>
      </c>
      <c r="N100" s="21">
        <f t="shared" si="21"/>
        <v>0</v>
      </c>
      <c r="O100" s="22"/>
      <c r="P100" s="102"/>
    </row>
    <row r="101" spans="1:16" ht="15" customHeight="1">
      <c r="A101" s="19" t="s">
        <v>134</v>
      </c>
      <c r="B101" s="19" t="s">
        <v>135</v>
      </c>
      <c r="C101" s="18" t="s">
        <v>175</v>
      </c>
      <c r="D101" s="18" t="s">
        <v>175</v>
      </c>
      <c r="E101" s="31">
        <v>800</v>
      </c>
      <c r="F101" s="31">
        <v>750</v>
      </c>
      <c r="G101" s="88">
        <v>699</v>
      </c>
      <c r="H101" s="32">
        <f t="shared" si="15"/>
        <v>489.29999999999995</v>
      </c>
      <c r="I101" s="38">
        <f t="shared" si="16"/>
        <v>503.97899999999998</v>
      </c>
      <c r="J101" s="21">
        <f t="shared" si="17"/>
        <v>25.19895</v>
      </c>
      <c r="K101" s="21">
        <f t="shared" si="18"/>
        <v>478.78004999999996</v>
      </c>
      <c r="L101" s="21">
        <f t="shared" si="19"/>
        <v>0</v>
      </c>
      <c r="M101" s="21">
        <f t="shared" si="20"/>
        <v>0</v>
      </c>
      <c r="N101" s="21">
        <f t="shared" si="21"/>
        <v>0</v>
      </c>
      <c r="O101" s="22"/>
      <c r="P101" s="102"/>
    </row>
    <row r="102" spans="1:16" ht="15.75" customHeight="1">
      <c r="A102" s="121" t="s">
        <v>169</v>
      </c>
      <c r="B102" s="72"/>
      <c r="C102" s="72"/>
      <c r="D102" s="72"/>
      <c r="E102" s="89"/>
      <c r="F102" s="89"/>
      <c r="G102" s="73"/>
      <c r="H102" s="90"/>
      <c r="I102" s="38"/>
      <c r="J102" s="21"/>
      <c r="K102" s="21"/>
      <c r="L102" s="21"/>
      <c r="M102" s="21"/>
      <c r="N102" s="21"/>
      <c r="O102" s="22"/>
      <c r="P102" s="102"/>
    </row>
    <row r="103" spans="1:16" s="28" customFormat="1" ht="15" customHeight="1">
      <c r="A103" s="26" t="s">
        <v>136</v>
      </c>
      <c r="B103" s="27" t="s">
        <v>137</v>
      </c>
      <c r="C103" s="27" t="s">
        <v>175</v>
      </c>
      <c r="D103" s="27"/>
      <c r="E103" s="40">
        <v>325</v>
      </c>
      <c r="F103" s="40">
        <v>300</v>
      </c>
      <c r="G103" s="82">
        <v>269</v>
      </c>
      <c r="H103" s="33">
        <f t="shared" si="15"/>
        <v>188.29999999999998</v>
      </c>
      <c r="I103" s="91">
        <f t="shared" ref="I103:I117" si="22">H103*1.03</f>
        <v>193.94899999999998</v>
      </c>
      <c r="J103" s="24">
        <f t="shared" si="17"/>
        <v>9.6974499999999999</v>
      </c>
      <c r="K103" s="24">
        <f t="shared" si="18"/>
        <v>184.25154999999998</v>
      </c>
      <c r="L103" s="24">
        <f t="shared" si="19"/>
        <v>0</v>
      </c>
      <c r="M103" s="24">
        <f t="shared" si="20"/>
        <v>0</v>
      </c>
      <c r="N103" s="24">
        <f t="shared" si="21"/>
        <v>0</v>
      </c>
      <c r="O103" s="23"/>
      <c r="P103" s="107"/>
    </row>
    <row r="104" spans="1:16" s="28" customFormat="1" ht="15" customHeight="1">
      <c r="A104" s="26" t="s">
        <v>138</v>
      </c>
      <c r="B104" s="27" t="s">
        <v>139</v>
      </c>
      <c r="C104" s="27" t="s">
        <v>175</v>
      </c>
      <c r="D104" s="27"/>
      <c r="E104" s="40">
        <v>270</v>
      </c>
      <c r="F104" s="40">
        <v>250</v>
      </c>
      <c r="G104" s="82">
        <v>239</v>
      </c>
      <c r="H104" s="33">
        <f t="shared" si="15"/>
        <v>167.29999999999998</v>
      </c>
      <c r="I104" s="91">
        <f t="shared" si="22"/>
        <v>172.31899999999999</v>
      </c>
      <c r="J104" s="24">
        <f t="shared" si="17"/>
        <v>8.6159499999999998</v>
      </c>
      <c r="K104" s="24">
        <f t="shared" si="18"/>
        <v>163.70304999999999</v>
      </c>
      <c r="L104" s="24">
        <f t="shared" si="19"/>
        <v>0</v>
      </c>
      <c r="M104" s="24">
        <f t="shared" si="20"/>
        <v>0</v>
      </c>
      <c r="N104" s="24">
        <f t="shared" si="21"/>
        <v>0</v>
      </c>
      <c r="O104" s="23"/>
      <c r="P104" s="107"/>
    </row>
    <row r="105" spans="1:16" s="28" customFormat="1" ht="15" customHeight="1">
      <c r="A105" s="26" t="s">
        <v>140</v>
      </c>
      <c r="B105" s="27" t="s">
        <v>141</v>
      </c>
      <c r="C105" s="27" t="s">
        <v>175</v>
      </c>
      <c r="D105" s="27"/>
      <c r="E105" s="40">
        <v>220</v>
      </c>
      <c r="F105" s="40">
        <v>210</v>
      </c>
      <c r="G105" s="82">
        <v>199</v>
      </c>
      <c r="H105" s="33">
        <f t="shared" si="15"/>
        <v>139.29999999999998</v>
      </c>
      <c r="I105" s="91">
        <f t="shared" si="22"/>
        <v>143.47899999999998</v>
      </c>
      <c r="J105" s="24">
        <f t="shared" si="17"/>
        <v>7.1739499999999996</v>
      </c>
      <c r="K105" s="24">
        <f t="shared" si="18"/>
        <v>136.30504999999999</v>
      </c>
      <c r="L105" s="24">
        <f t="shared" si="19"/>
        <v>0</v>
      </c>
      <c r="M105" s="24">
        <f t="shared" si="20"/>
        <v>0</v>
      </c>
      <c r="N105" s="24">
        <f t="shared" si="21"/>
        <v>0</v>
      </c>
      <c r="O105" s="23"/>
      <c r="P105" s="107"/>
    </row>
    <row r="106" spans="1:16" s="28" customFormat="1" ht="15" customHeight="1">
      <c r="A106" s="26" t="s">
        <v>142</v>
      </c>
      <c r="B106" s="27" t="s">
        <v>143</v>
      </c>
      <c r="C106" s="27" t="s">
        <v>175</v>
      </c>
      <c r="D106" s="27"/>
      <c r="E106" s="40">
        <v>160</v>
      </c>
      <c r="F106" s="40">
        <v>150</v>
      </c>
      <c r="G106" s="82">
        <v>139</v>
      </c>
      <c r="H106" s="33">
        <f t="shared" si="15"/>
        <v>97.3</v>
      </c>
      <c r="I106" s="91">
        <f t="shared" si="22"/>
        <v>100.21899999999999</v>
      </c>
      <c r="J106" s="24">
        <f t="shared" si="17"/>
        <v>5.0109500000000002</v>
      </c>
      <c r="K106" s="24">
        <f t="shared" si="18"/>
        <v>95.20805</v>
      </c>
      <c r="L106" s="24">
        <f t="shared" si="19"/>
        <v>0</v>
      </c>
      <c r="M106" s="24">
        <f t="shared" si="20"/>
        <v>0</v>
      </c>
      <c r="N106" s="24">
        <f t="shared" si="21"/>
        <v>0</v>
      </c>
      <c r="O106" s="23"/>
      <c r="P106" s="107"/>
    </row>
    <row r="107" spans="1:16" s="28" customFormat="1" ht="15" customHeight="1">
      <c r="A107" s="26" t="s">
        <v>216</v>
      </c>
      <c r="B107" s="27" t="s">
        <v>144</v>
      </c>
      <c r="C107" s="27" t="s">
        <v>175</v>
      </c>
      <c r="D107" s="27"/>
      <c r="E107" s="40">
        <v>160</v>
      </c>
      <c r="F107" s="40">
        <v>150</v>
      </c>
      <c r="G107" s="82">
        <v>139</v>
      </c>
      <c r="H107" s="33">
        <f t="shared" si="15"/>
        <v>97.3</v>
      </c>
      <c r="I107" s="91">
        <f t="shared" si="22"/>
        <v>100.21899999999999</v>
      </c>
      <c r="J107" s="24">
        <f t="shared" si="17"/>
        <v>5.0109500000000002</v>
      </c>
      <c r="K107" s="24">
        <f t="shared" si="18"/>
        <v>95.20805</v>
      </c>
      <c r="L107" s="24">
        <f t="shared" si="19"/>
        <v>0</v>
      </c>
      <c r="M107" s="24">
        <f t="shared" si="20"/>
        <v>0</v>
      </c>
      <c r="N107" s="24">
        <f t="shared" si="21"/>
        <v>0</v>
      </c>
      <c r="O107" s="23"/>
      <c r="P107" s="107"/>
    </row>
    <row r="108" spans="1:16" s="28" customFormat="1" ht="15" customHeight="1">
      <c r="A108" s="26" t="s">
        <v>145</v>
      </c>
      <c r="B108" s="27" t="s">
        <v>146</v>
      </c>
      <c r="C108" s="27" t="s">
        <v>175</v>
      </c>
      <c r="D108" s="27"/>
      <c r="E108" s="40">
        <v>220</v>
      </c>
      <c r="F108" s="40">
        <v>210</v>
      </c>
      <c r="G108" s="82">
        <v>199</v>
      </c>
      <c r="H108" s="33">
        <f t="shared" si="15"/>
        <v>139.29999999999998</v>
      </c>
      <c r="I108" s="91">
        <f t="shared" si="22"/>
        <v>143.47899999999998</v>
      </c>
      <c r="J108" s="24">
        <f t="shared" si="17"/>
        <v>7.1739499999999996</v>
      </c>
      <c r="K108" s="24">
        <f t="shared" si="18"/>
        <v>136.30504999999999</v>
      </c>
      <c r="L108" s="24">
        <f t="shared" si="19"/>
        <v>0</v>
      </c>
      <c r="M108" s="24">
        <f t="shared" si="20"/>
        <v>0</v>
      </c>
      <c r="N108" s="24">
        <f t="shared" si="21"/>
        <v>0</v>
      </c>
      <c r="O108" s="23"/>
      <c r="P108" s="107"/>
    </row>
    <row r="109" spans="1:16" s="28" customFormat="1" ht="15" customHeight="1">
      <c r="A109" s="26" t="s">
        <v>147</v>
      </c>
      <c r="B109" s="27" t="s">
        <v>148</v>
      </c>
      <c r="C109" s="27" t="s">
        <v>175</v>
      </c>
      <c r="D109" s="27"/>
      <c r="E109" s="40">
        <v>220</v>
      </c>
      <c r="F109" s="40">
        <v>210</v>
      </c>
      <c r="G109" s="82">
        <v>199</v>
      </c>
      <c r="H109" s="33">
        <f t="shared" si="15"/>
        <v>139.29999999999998</v>
      </c>
      <c r="I109" s="91">
        <f t="shared" si="22"/>
        <v>143.47899999999998</v>
      </c>
      <c r="J109" s="24">
        <f t="shared" si="17"/>
        <v>7.1739499999999996</v>
      </c>
      <c r="K109" s="24">
        <f t="shared" si="18"/>
        <v>136.30504999999999</v>
      </c>
      <c r="L109" s="24">
        <f t="shared" si="19"/>
        <v>0</v>
      </c>
      <c r="M109" s="24">
        <f t="shared" si="20"/>
        <v>0</v>
      </c>
      <c r="N109" s="24">
        <f t="shared" si="21"/>
        <v>0</v>
      </c>
      <c r="O109" s="23"/>
      <c r="P109" s="107"/>
    </row>
    <row r="110" spans="1:16" s="28" customFormat="1" ht="15" customHeight="1">
      <c r="A110" s="26" t="s">
        <v>149</v>
      </c>
      <c r="B110" s="27" t="s">
        <v>150</v>
      </c>
      <c r="C110" s="27" t="s">
        <v>175</v>
      </c>
      <c r="D110" s="27"/>
      <c r="E110" s="40">
        <v>180</v>
      </c>
      <c r="F110" s="40">
        <v>170</v>
      </c>
      <c r="G110" s="82">
        <v>159</v>
      </c>
      <c r="H110" s="33">
        <f t="shared" si="15"/>
        <v>111.3</v>
      </c>
      <c r="I110" s="91">
        <f t="shared" si="22"/>
        <v>114.639</v>
      </c>
      <c r="J110" s="24">
        <f t="shared" si="17"/>
        <v>5.7319500000000003</v>
      </c>
      <c r="K110" s="24">
        <f t="shared" si="18"/>
        <v>108.90705</v>
      </c>
      <c r="L110" s="24">
        <f t="shared" si="19"/>
        <v>0</v>
      </c>
      <c r="M110" s="24">
        <f t="shared" si="20"/>
        <v>0</v>
      </c>
      <c r="N110" s="24">
        <f t="shared" si="21"/>
        <v>0</v>
      </c>
      <c r="O110" s="23"/>
      <c r="P110" s="107"/>
    </row>
    <row r="111" spans="1:16" s="28" customFormat="1" ht="15" customHeight="1">
      <c r="A111" s="26" t="s">
        <v>151</v>
      </c>
      <c r="B111" s="27" t="s">
        <v>217</v>
      </c>
      <c r="C111" s="27" t="s">
        <v>152</v>
      </c>
      <c r="D111" s="27"/>
      <c r="E111" s="40">
        <v>110</v>
      </c>
      <c r="F111" s="40">
        <v>105</v>
      </c>
      <c r="G111" s="82">
        <v>99</v>
      </c>
      <c r="H111" s="33">
        <f t="shared" si="15"/>
        <v>69.3</v>
      </c>
      <c r="I111" s="91">
        <f t="shared" si="22"/>
        <v>71.379000000000005</v>
      </c>
      <c r="J111" s="24">
        <f t="shared" si="17"/>
        <v>3.5689500000000005</v>
      </c>
      <c r="K111" s="24">
        <f t="shared" si="18"/>
        <v>67.810050000000004</v>
      </c>
      <c r="L111" s="24">
        <f t="shared" si="19"/>
        <v>0</v>
      </c>
      <c r="M111" s="24">
        <f t="shared" si="20"/>
        <v>0</v>
      </c>
      <c r="N111" s="24">
        <f t="shared" si="21"/>
        <v>0</v>
      </c>
      <c r="O111" s="23"/>
      <c r="P111" s="107"/>
    </row>
    <row r="112" spans="1:16" s="28" customFormat="1" ht="15" customHeight="1">
      <c r="A112" s="26" t="s">
        <v>153</v>
      </c>
      <c r="B112" s="27" t="s">
        <v>218</v>
      </c>
      <c r="C112" s="27" t="s">
        <v>152</v>
      </c>
      <c r="D112" s="27"/>
      <c r="E112" s="40">
        <v>100</v>
      </c>
      <c r="F112" s="40">
        <v>95</v>
      </c>
      <c r="G112" s="82">
        <v>89</v>
      </c>
      <c r="H112" s="33">
        <f t="shared" si="15"/>
        <v>62.3</v>
      </c>
      <c r="I112" s="91">
        <f t="shared" si="22"/>
        <v>64.168999999999997</v>
      </c>
      <c r="J112" s="24">
        <f t="shared" si="17"/>
        <v>3.20845</v>
      </c>
      <c r="K112" s="24">
        <f t="shared" si="18"/>
        <v>60.960549999999998</v>
      </c>
      <c r="L112" s="24">
        <f t="shared" si="19"/>
        <v>0</v>
      </c>
      <c r="M112" s="24">
        <f t="shared" si="20"/>
        <v>0</v>
      </c>
      <c r="N112" s="24">
        <f t="shared" si="21"/>
        <v>0</v>
      </c>
      <c r="O112" s="23"/>
      <c r="P112" s="107"/>
    </row>
    <row r="113" spans="1:16" s="28" customFormat="1" ht="15" customHeight="1">
      <c r="A113" s="26" t="s">
        <v>154</v>
      </c>
      <c r="B113" s="27" t="s">
        <v>155</v>
      </c>
      <c r="C113" s="27"/>
      <c r="D113" s="27"/>
      <c r="E113" s="40">
        <v>90</v>
      </c>
      <c r="F113" s="40">
        <v>85</v>
      </c>
      <c r="G113" s="82">
        <v>79</v>
      </c>
      <c r="H113" s="33">
        <f t="shared" si="15"/>
        <v>55.3</v>
      </c>
      <c r="I113" s="91">
        <f t="shared" si="22"/>
        <v>56.958999999999996</v>
      </c>
      <c r="J113" s="24">
        <f t="shared" si="17"/>
        <v>2.84795</v>
      </c>
      <c r="K113" s="24">
        <f t="shared" si="18"/>
        <v>54.111049999999999</v>
      </c>
      <c r="L113" s="24">
        <f t="shared" si="19"/>
        <v>0</v>
      </c>
      <c r="M113" s="24">
        <f t="shared" si="20"/>
        <v>0</v>
      </c>
      <c r="N113" s="24">
        <f t="shared" si="21"/>
        <v>0</v>
      </c>
      <c r="O113" s="23"/>
      <c r="P113" s="107"/>
    </row>
    <row r="114" spans="1:16" s="28" customFormat="1" ht="15" customHeight="1">
      <c r="A114" s="26" t="s">
        <v>156</v>
      </c>
      <c r="B114" s="27" t="s">
        <v>157</v>
      </c>
      <c r="C114" s="27"/>
      <c r="D114" s="27"/>
      <c r="E114" s="40">
        <v>90</v>
      </c>
      <c r="F114" s="40">
        <v>85</v>
      </c>
      <c r="G114" s="82">
        <v>79</v>
      </c>
      <c r="H114" s="33">
        <f t="shared" si="15"/>
        <v>55.3</v>
      </c>
      <c r="I114" s="91">
        <f t="shared" si="22"/>
        <v>56.958999999999996</v>
      </c>
      <c r="J114" s="24">
        <f t="shared" si="17"/>
        <v>2.84795</v>
      </c>
      <c r="K114" s="24">
        <f t="shared" si="18"/>
        <v>54.111049999999999</v>
      </c>
      <c r="L114" s="24">
        <f t="shared" si="19"/>
        <v>0</v>
      </c>
      <c r="M114" s="24">
        <f t="shared" si="20"/>
        <v>0</v>
      </c>
      <c r="N114" s="24">
        <f t="shared" si="21"/>
        <v>0</v>
      </c>
      <c r="O114" s="23"/>
      <c r="P114" s="107"/>
    </row>
    <row r="115" spans="1:16" s="28" customFormat="1" ht="15" customHeight="1">
      <c r="A115" s="71" t="s">
        <v>158</v>
      </c>
      <c r="B115" s="57" t="s">
        <v>159</v>
      </c>
      <c r="C115" s="57" t="s">
        <v>175</v>
      </c>
      <c r="D115" s="57"/>
      <c r="E115" s="40">
        <v>210</v>
      </c>
      <c r="F115" s="40">
        <v>200</v>
      </c>
      <c r="G115" s="40">
        <v>184</v>
      </c>
      <c r="H115" s="33">
        <f t="shared" si="15"/>
        <v>128.79999999999998</v>
      </c>
      <c r="I115" s="91">
        <f t="shared" si="22"/>
        <v>132.66399999999999</v>
      </c>
      <c r="J115" s="24">
        <f t="shared" si="17"/>
        <v>6.6331999999999995</v>
      </c>
      <c r="K115" s="24">
        <f t="shared" si="18"/>
        <v>126.03079999999999</v>
      </c>
      <c r="L115" s="24">
        <f t="shared" si="19"/>
        <v>0</v>
      </c>
      <c r="M115" s="24">
        <f t="shared" si="20"/>
        <v>0</v>
      </c>
      <c r="N115" s="24">
        <f t="shared" si="21"/>
        <v>0</v>
      </c>
      <c r="O115" s="23"/>
      <c r="P115" s="107"/>
    </row>
    <row r="116" spans="1:16" s="28" customFormat="1" ht="15" customHeight="1">
      <c r="A116" s="26" t="s">
        <v>160</v>
      </c>
      <c r="B116" s="27" t="s">
        <v>161</v>
      </c>
      <c r="C116" s="27" t="s">
        <v>175</v>
      </c>
      <c r="D116" s="27"/>
      <c r="E116" s="40">
        <v>190</v>
      </c>
      <c r="F116" s="40">
        <v>180</v>
      </c>
      <c r="G116" s="82">
        <v>169</v>
      </c>
      <c r="H116" s="33">
        <f t="shared" si="15"/>
        <v>118.3</v>
      </c>
      <c r="I116" s="91">
        <f t="shared" si="22"/>
        <v>121.849</v>
      </c>
      <c r="J116" s="24">
        <f t="shared" si="17"/>
        <v>6.0924500000000004</v>
      </c>
      <c r="K116" s="24">
        <f t="shared" si="18"/>
        <v>115.75655</v>
      </c>
      <c r="L116" s="24">
        <f t="shared" si="19"/>
        <v>0</v>
      </c>
      <c r="M116" s="24">
        <f t="shared" si="20"/>
        <v>0</v>
      </c>
      <c r="N116" s="24">
        <f t="shared" si="21"/>
        <v>0</v>
      </c>
      <c r="O116" s="23"/>
      <c r="P116" s="107"/>
    </row>
    <row r="117" spans="1:16" s="28" customFormat="1" ht="15" customHeight="1">
      <c r="A117" s="26" t="s">
        <v>162</v>
      </c>
      <c r="B117" s="27" t="s">
        <v>163</v>
      </c>
      <c r="C117" s="27" t="s">
        <v>175</v>
      </c>
      <c r="D117" s="27"/>
      <c r="E117" s="40">
        <v>170</v>
      </c>
      <c r="F117" s="40">
        <v>160</v>
      </c>
      <c r="G117" s="82">
        <v>152</v>
      </c>
      <c r="H117" s="33">
        <f t="shared" si="15"/>
        <v>106.39999999999999</v>
      </c>
      <c r="I117" s="91">
        <f t="shared" si="22"/>
        <v>109.592</v>
      </c>
      <c r="J117" s="24">
        <f t="shared" si="17"/>
        <v>5.4796000000000005</v>
      </c>
      <c r="K117" s="24">
        <f t="shared" si="18"/>
        <v>104.11239999999999</v>
      </c>
      <c r="L117" s="24">
        <f t="shared" si="19"/>
        <v>0</v>
      </c>
      <c r="M117" s="24">
        <f t="shared" si="20"/>
        <v>0</v>
      </c>
      <c r="N117" s="24">
        <f t="shared" si="21"/>
        <v>0</v>
      </c>
      <c r="O117" s="23"/>
      <c r="P117" s="107"/>
    </row>
    <row r="118" spans="1:16" ht="15" customHeight="1">
      <c r="P118" s="102"/>
    </row>
    <row r="119" spans="1:16" ht="15" customHeight="1">
      <c r="P119" s="102"/>
    </row>
    <row r="120" spans="1:16" ht="15" customHeight="1">
      <c r="P120" s="102"/>
    </row>
    <row r="121" spans="1:16" ht="15" customHeight="1">
      <c r="P121" s="102"/>
    </row>
    <row r="122" spans="1:16" ht="15" customHeight="1">
      <c r="P122" s="102"/>
    </row>
    <row r="123" spans="1:16" ht="15" customHeight="1">
      <c r="P123" s="102"/>
    </row>
    <row r="124" spans="1:16" ht="15" customHeight="1">
      <c r="P124" s="102"/>
    </row>
    <row r="125" spans="1:16" ht="15" customHeight="1">
      <c r="P125" s="102"/>
    </row>
    <row r="126" spans="1:16" ht="15" customHeight="1">
      <c r="P126" s="102"/>
    </row>
    <row r="127" spans="1:16" ht="15" customHeight="1">
      <c r="P127" s="102"/>
    </row>
    <row r="128" spans="1:16" ht="15" customHeight="1">
      <c r="P128" s="102"/>
    </row>
    <row r="129" spans="16:16" ht="15" customHeight="1">
      <c r="P129" s="102"/>
    </row>
    <row r="130" spans="16:16" ht="15" customHeight="1">
      <c r="P130" s="102"/>
    </row>
    <row r="131" spans="16:16" ht="15" customHeight="1">
      <c r="P131" s="102"/>
    </row>
    <row r="132" spans="16:16" ht="15" customHeight="1">
      <c r="P132" s="102"/>
    </row>
    <row r="133" spans="16:16" ht="15" customHeight="1">
      <c r="P133" s="102"/>
    </row>
    <row r="134" spans="16:16" ht="15" customHeight="1">
      <c r="P134" s="102"/>
    </row>
    <row r="135" spans="16:16" ht="15" customHeight="1">
      <c r="P135" s="102"/>
    </row>
    <row r="136" spans="16:16" ht="15" customHeight="1">
      <c r="P136" s="102"/>
    </row>
    <row r="137" spans="16:16" ht="15" customHeight="1">
      <c r="P137" s="102"/>
    </row>
    <row r="138" spans="16:16" ht="15" customHeight="1">
      <c r="P138" s="102"/>
    </row>
    <row r="139" spans="16:16" ht="15" customHeight="1">
      <c r="P139" s="102"/>
    </row>
    <row r="140" spans="16:16" ht="15" customHeight="1">
      <c r="P140" s="102"/>
    </row>
    <row r="141" spans="16:16" ht="15" customHeight="1">
      <c r="P141" s="102"/>
    </row>
    <row r="142" spans="16:16" ht="15" customHeight="1">
      <c r="P142" s="102"/>
    </row>
    <row r="143" spans="16:16" ht="15" customHeight="1">
      <c r="P143" s="102"/>
    </row>
    <row r="144" spans="16:16" ht="15" customHeight="1">
      <c r="P144" s="102"/>
    </row>
    <row r="145" spans="16:16" ht="15" customHeight="1">
      <c r="P145" s="102"/>
    </row>
    <row r="146" spans="16:16" ht="15" customHeight="1">
      <c r="P146" s="102"/>
    </row>
    <row r="147" spans="16:16" ht="15" customHeight="1">
      <c r="P147" s="102"/>
    </row>
    <row r="148" spans="16:16" ht="15" customHeight="1">
      <c r="P148" s="102"/>
    </row>
    <row r="149" spans="16:16" ht="15" customHeight="1">
      <c r="P149" s="102"/>
    </row>
    <row r="150" spans="16:16" ht="15" customHeight="1">
      <c r="P150" s="102"/>
    </row>
    <row r="151" spans="16:16" ht="15" customHeight="1">
      <c r="P151" s="102"/>
    </row>
    <row r="152" spans="16:16" ht="15" customHeight="1">
      <c r="P152" s="102"/>
    </row>
    <row r="153" spans="16:16" ht="15" customHeight="1">
      <c r="P153" s="102"/>
    </row>
    <row r="154" spans="16:16" ht="15" customHeight="1">
      <c r="P154" s="102"/>
    </row>
    <row r="155" spans="16:16" ht="15" customHeight="1">
      <c r="P155" s="102"/>
    </row>
    <row r="156" spans="16:16" ht="15" customHeight="1">
      <c r="P156" s="102"/>
    </row>
    <row r="157" spans="16:16" ht="15" customHeight="1">
      <c r="P157" s="102"/>
    </row>
    <row r="158" spans="16:16" ht="15" customHeight="1">
      <c r="P158" s="102"/>
    </row>
    <row r="159" spans="16:16" ht="15" customHeight="1">
      <c r="P159" s="102"/>
    </row>
    <row r="160" spans="16:16" ht="15" customHeight="1">
      <c r="P160" s="102"/>
    </row>
    <row r="161" spans="16:16" ht="15" customHeight="1">
      <c r="P161" s="102"/>
    </row>
    <row r="162" spans="16:16" ht="15" customHeight="1">
      <c r="P162" s="102"/>
    </row>
    <row r="163" spans="16:16" ht="15" customHeight="1">
      <c r="P163" s="102"/>
    </row>
    <row r="164" spans="16:16" ht="15" customHeight="1">
      <c r="P164" s="102"/>
    </row>
    <row r="165" spans="16:16" ht="15" customHeight="1">
      <c r="P165" s="102"/>
    </row>
    <row r="166" spans="16:16" ht="15" customHeight="1">
      <c r="P166" s="102"/>
    </row>
    <row r="167" spans="16:16" ht="15" customHeight="1">
      <c r="P167" s="102"/>
    </row>
    <row r="168" spans="16:16" ht="15" customHeight="1">
      <c r="P168" s="102"/>
    </row>
    <row r="169" spans="16:16" ht="15" customHeight="1">
      <c r="P169" s="102"/>
    </row>
  </sheetData>
  <pageMargins left="0.4" right="0.31" top="0.25" bottom="0.68" header="0.17" footer="0.16"/>
  <pageSetup scale="95" fitToHeight="0" orientation="landscape" r:id="rId1"/>
  <headerFooter>
    <oddFooter>&amp;L&amp;"-,Bold"Tecnogas Pricing 1/1/2016
Almo Premium Products&amp;C&amp;"-,Bold"800-836-2522
premiumappliances@almo.com&amp;R&amp;"-,Bold"access.almo.com</oddFooter>
  </headerFooter>
  <rowBreaks count="3" manualBreakCount="3">
    <brk id="29" max="14" man="1"/>
    <brk id="58" max="14" man="1"/>
    <brk id="8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2" sqref="H12"/>
    </sheetView>
  </sheetViews>
  <sheetFormatPr defaultRowHeight="15"/>
  <cols>
    <col min="1" max="1" width="14.7109375" bestFit="1" customWidth="1"/>
  </cols>
  <sheetData>
    <row r="1" spans="1:6">
      <c r="A1" s="9" t="s">
        <v>32</v>
      </c>
      <c r="B1" s="9" t="s">
        <v>1</v>
      </c>
      <c r="C1" s="12" t="s">
        <v>33</v>
      </c>
      <c r="D1" s="14" t="s">
        <v>34</v>
      </c>
      <c r="E1" s="6" t="s">
        <v>3</v>
      </c>
      <c r="F1" s="7" t="s">
        <v>35</v>
      </c>
    </row>
    <row r="2" spans="1:6">
      <c r="A2" s="10" t="s">
        <v>4</v>
      </c>
      <c r="B2" s="10" t="s">
        <v>17</v>
      </c>
      <c r="C2" s="13">
        <v>204</v>
      </c>
      <c r="D2" s="15">
        <v>265</v>
      </c>
      <c r="E2" s="8">
        <v>369</v>
      </c>
      <c r="F2" s="8">
        <v>399</v>
      </c>
    </row>
    <row r="3" spans="1:6">
      <c r="A3" s="10" t="s">
        <v>5</v>
      </c>
      <c r="B3" s="10" t="s">
        <v>18</v>
      </c>
      <c r="C3" s="13">
        <v>204</v>
      </c>
      <c r="D3" s="15">
        <v>265</v>
      </c>
      <c r="E3" s="8">
        <v>369</v>
      </c>
      <c r="F3" s="8">
        <v>399</v>
      </c>
    </row>
    <row r="4" spans="1:6">
      <c r="A4" s="10" t="s">
        <v>6</v>
      </c>
      <c r="B4" s="10" t="s">
        <v>19</v>
      </c>
      <c r="C4" s="13">
        <v>226</v>
      </c>
      <c r="D4" s="15">
        <v>281</v>
      </c>
      <c r="E4" s="8">
        <v>399</v>
      </c>
      <c r="F4" s="8">
        <v>439</v>
      </c>
    </row>
    <row r="5" spans="1:6">
      <c r="A5" s="11" t="s">
        <v>7</v>
      </c>
      <c r="B5" s="10" t="s">
        <v>20</v>
      </c>
      <c r="C5" s="13">
        <v>226</v>
      </c>
      <c r="D5" s="15">
        <v>281</v>
      </c>
      <c r="E5" s="8">
        <v>399</v>
      </c>
      <c r="F5" s="8">
        <v>429</v>
      </c>
    </row>
    <row r="6" spans="1:6">
      <c r="A6" s="11" t="s">
        <v>8</v>
      </c>
      <c r="B6" s="10" t="s">
        <v>21</v>
      </c>
      <c r="C6" s="13">
        <v>226</v>
      </c>
      <c r="D6" s="15">
        <v>281</v>
      </c>
      <c r="E6" s="8">
        <v>399</v>
      </c>
      <c r="F6" s="8">
        <v>429</v>
      </c>
    </row>
    <row r="7" spans="1:6">
      <c r="A7" s="11" t="s">
        <v>9</v>
      </c>
      <c r="B7" s="10" t="s">
        <v>22</v>
      </c>
      <c r="C7" s="13">
        <v>248</v>
      </c>
      <c r="D7" s="15">
        <v>313</v>
      </c>
      <c r="E7" s="8">
        <v>439</v>
      </c>
      <c r="F7" s="8">
        <v>479</v>
      </c>
    </row>
    <row r="8" spans="1:6">
      <c r="A8" s="11" t="s">
        <v>10</v>
      </c>
      <c r="B8" s="10" t="s">
        <v>23</v>
      </c>
      <c r="C8" s="13">
        <v>277</v>
      </c>
      <c r="D8" s="15">
        <v>354</v>
      </c>
      <c r="E8" s="8">
        <v>489</v>
      </c>
      <c r="F8" s="8">
        <v>529</v>
      </c>
    </row>
    <row r="9" spans="1:6">
      <c r="A9" s="10" t="s">
        <v>11</v>
      </c>
      <c r="B9" s="10" t="s">
        <v>24</v>
      </c>
      <c r="C9" s="13">
        <v>251</v>
      </c>
      <c r="D9" s="15">
        <v>321</v>
      </c>
      <c r="E9" s="8">
        <v>449</v>
      </c>
      <c r="F9" s="8">
        <v>479</v>
      </c>
    </row>
    <row r="10" spans="1:6">
      <c r="A10" s="10" t="s">
        <v>12</v>
      </c>
      <c r="B10" s="10" t="s">
        <v>25</v>
      </c>
      <c r="C10" s="13">
        <v>251</v>
      </c>
      <c r="D10" s="15">
        <v>321</v>
      </c>
      <c r="E10" s="8">
        <v>449</v>
      </c>
      <c r="F10" s="8">
        <v>479</v>
      </c>
    </row>
    <row r="11" spans="1:6">
      <c r="A11" s="10" t="s">
        <v>13</v>
      </c>
      <c r="B11" s="10" t="s">
        <v>26</v>
      </c>
      <c r="C11" s="13">
        <v>279</v>
      </c>
      <c r="D11" s="15">
        <v>356</v>
      </c>
      <c r="E11" s="8">
        <v>499</v>
      </c>
      <c r="F11" s="8">
        <v>539</v>
      </c>
    </row>
    <row r="12" spans="1:6">
      <c r="A12" s="10" t="s">
        <v>14</v>
      </c>
      <c r="B12" s="10" t="s">
        <v>27</v>
      </c>
      <c r="C12" s="13">
        <v>279</v>
      </c>
      <c r="D12" s="15">
        <v>356</v>
      </c>
      <c r="E12" s="8">
        <v>499</v>
      </c>
      <c r="F12" s="8">
        <v>539</v>
      </c>
    </row>
    <row r="13" spans="1:6">
      <c r="A13" s="10" t="s">
        <v>15</v>
      </c>
      <c r="B13" s="10" t="s">
        <v>28</v>
      </c>
      <c r="C13" s="13">
        <v>279</v>
      </c>
      <c r="D13" s="15">
        <v>356</v>
      </c>
      <c r="E13" s="8">
        <v>499</v>
      </c>
      <c r="F13" s="8">
        <v>539</v>
      </c>
    </row>
    <row r="14" spans="1:6">
      <c r="A14" s="10" t="s">
        <v>16</v>
      </c>
      <c r="B14" s="10" t="s">
        <v>29</v>
      </c>
      <c r="C14" s="13">
        <v>308</v>
      </c>
      <c r="D14" s="15">
        <v>388</v>
      </c>
      <c r="E14" s="8">
        <v>529</v>
      </c>
      <c r="F14" s="8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 2016</vt:lpstr>
      <vt:lpstr>Sheet1</vt:lpstr>
      <vt:lpstr>'Jan 2016'!Print_Area</vt:lpstr>
      <vt:lpstr>'Jan 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Martin</dc:creator>
  <cp:lastModifiedBy>Joe Barnes</cp:lastModifiedBy>
  <cp:lastPrinted>2015-12-30T14:01:25Z</cp:lastPrinted>
  <dcterms:created xsi:type="dcterms:W3CDTF">2013-11-21T23:07:00Z</dcterms:created>
  <dcterms:modified xsi:type="dcterms:W3CDTF">2016-05-26T01:51:43Z</dcterms:modified>
</cp:coreProperties>
</file>